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_KrosData\Export\"/>
    </mc:Choice>
  </mc:AlternateContent>
  <bookViews>
    <workbookView xWindow="0" yWindow="0" windowWidth="0" windowHeight="0"/>
  </bookViews>
  <sheets>
    <sheet name="Rekapitulace stavby" sheetId="1" r:id="rId1"/>
    <sheet name="SO 000 - Vedlejší a ostat..." sheetId="2" r:id="rId2"/>
    <sheet name="SO 001 - Demolice stávají..." sheetId="3" r:id="rId3"/>
    <sheet name="SO 110 - Dopravně inženýr..." sheetId="4" r:id="rId4"/>
    <sheet name="SO 201 - Most ev. č. 3456-1" sheetId="5" r:id="rId5"/>
    <sheet name="SO 301 - Přeložka kanalizace" sheetId="6" r:id="rId6"/>
    <sheet name="SO 401 - Přeložka veřejné..." sheetId="7" r:id="rId7"/>
    <sheet name="Pokyny pro vyplnění" sheetId="8" r:id="rId8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'SO 000 - Vedlejší a ostat...'!$C$79:$K$196</definedName>
    <definedName name="_xlnm.Print_Area" localSheetId="1">'SO 000 - Vedlejší a ostat...'!$C$4:$J$39,'SO 000 - Vedlejší a ostat...'!$C$45:$J$61,'SO 000 - Vedlejší a ostat...'!$C$67:$J$196</definedName>
    <definedName name="_xlnm.Print_Titles" localSheetId="1">'SO 000 - Vedlejší a ostat...'!$79:$79</definedName>
    <definedName name="_xlnm._FilterDatabase" localSheetId="2" hidden="1">'SO 001 - Demolice stávají...'!$C$82:$K$320</definedName>
    <definedName name="_xlnm.Print_Area" localSheetId="2">'SO 001 - Demolice stávají...'!$C$4:$J$39,'SO 001 - Demolice stávají...'!$C$45:$J$64,'SO 001 - Demolice stávají...'!$C$70:$J$320</definedName>
    <definedName name="_xlnm.Print_Titles" localSheetId="2">'SO 001 - Demolice stávají...'!$82:$82</definedName>
    <definedName name="_xlnm._FilterDatabase" localSheetId="3" hidden="1">'SO 110 - Dopravně inženýr...'!$C$81:$K$104</definedName>
    <definedName name="_xlnm.Print_Area" localSheetId="3">'SO 110 - Dopravně inženýr...'!$C$4:$J$39,'SO 110 - Dopravně inženýr...'!$C$45:$J$63,'SO 110 - Dopravně inženýr...'!$C$69:$J$104</definedName>
    <definedName name="_xlnm.Print_Titles" localSheetId="3">'SO 110 - Dopravně inženýr...'!$81:$81</definedName>
    <definedName name="_xlnm._FilterDatabase" localSheetId="4" hidden="1">'SO 201 - Most ev. č. 3456-1'!$C$91:$K$650</definedName>
    <definedName name="_xlnm.Print_Area" localSheetId="4">'SO 201 - Most ev. č. 3456-1'!$C$4:$J$39,'SO 201 - Most ev. č. 3456-1'!$C$45:$J$73,'SO 201 - Most ev. č. 3456-1'!$C$79:$J$650</definedName>
    <definedName name="_xlnm.Print_Titles" localSheetId="4">'SO 201 - Most ev. č. 3456-1'!$91:$91</definedName>
    <definedName name="_xlnm._FilterDatabase" localSheetId="5" hidden="1">'SO 301 - Přeložka kanalizace'!$C$84:$K$176</definedName>
    <definedName name="_xlnm.Print_Area" localSheetId="5">'SO 301 - Přeložka kanalizace'!$C$4:$J$39,'SO 301 - Přeložka kanalizace'!$C$45:$J$66,'SO 301 - Přeložka kanalizace'!$C$72:$J$176</definedName>
    <definedName name="_xlnm.Print_Titles" localSheetId="5">'SO 301 - Přeložka kanalizace'!$84:$84</definedName>
    <definedName name="_xlnm._FilterDatabase" localSheetId="6" hidden="1">'SO 401 - Přeložka veřejné...'!$C$84:$K$181</definedName>
    <definedName name="_xlnm.Print_Area" localSheetId="6">'SO 401 - Přeložka veřejné...'!$C$4:$J$39,'SO 401 - Přeložka veřejné...'!$C$45:$J$66,'SO 401 - Přeložka veřejné...'!$C$72:$J$181</definedName>
    <definedName name="_xlnm.Print_Titles" localSheetId="6">'SO 401 - Přeložka veřejné...'!$84:$84</definedName>
    <definedName name="_xlnm.Print_Area" localSheetId="7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7" l="1" r="J37"/>
  <c r="J36"/>
  <c i="1" r="AY60"/>
  <c i="7" r="J35"/>
  <c i="1" r="AX60"/>
  <c i="7" r="BI176"/>
  <c r="BH176"/>
  <c r="BG176"/>
  <c r="BF176"/>
  <c r="T176"/>
  <c r="R176"/>
  <c r="P176"/>
  <c r="BI172"/>
  <c r="BH172"/>
  <c r="BG172"/>
  <c r="BF172"/>
  <c r="T172"/>
  <c r="R172"/>
  <c r="P172"/>
  <c r="BI166"/>
  <c r="BH166"/>
  <c r="BG166"/>
  <c r="BF166"/>
  <c r="T166"/>
  <c r="R166"/>
  <c r="P166"/>
  <c r="BI160"/>
  <c r="BH160"/>
  <c r="BG160"/>
  <c r="BF160"/>
  <c r="T160"/>
  <c r="R160"/>
  <c r="P160"/>
  <c r="BI153"/>
  <c r="BH153"/>
  <c r="BG153"/>
  <c r="BF153"/>
  <c r="T153"/>
  <c r="R153"/>
  <c r="P153"/>
  <c r="BI148"/>
  <c r="BH148"/>
  <c r="BG148"/>
  <c r="BF148"/>
  <c r="T148"/>
  <c r="R148"/>
  <c r="P148"/>
  <c r="BI142"/>
  <c r="BH142"/>
  <c r="BG142"/>
  <c r="BF142"/>
  <c r="T142"/>
  <c r="R142"/>
  <c r="P142"/>
  <c r="BI136"/>
  <c r="BH136"/>
  <c r="BG136"/>
  <c r="BF136"/>
  <c r="T136"/>
  <c r="R136"/>
  <c r="P136"/>
  <c r="BI131"/>
  <c r="BH131"/>
  <c r="BG131"/>
  <c r="BF131"/>
  <c r="T131"/>
  <c r="R131"/>
  <c r="P131"/>
  <c r="BI126"/>
  <c r="BH126"/>
  <c r="BG126"/>
  <c r="BF126"/>
  <c r="T126"/>
  <c r="R126"/>
  <c r="P126"/>
  <c r="BI121"/>
  <c r="BH121"/>
  <c r="BG121"/>
  <c r="BF121"/>
  <c r="T121"/>
  <c r="R121"/>
  <c r="P121"/>
  <c r="BI113"/>
  <c r="BH113"/>
  <c r="BG113"/>
  <c r="BF113"/>
  <c r="T113"/>
  <c r="T112"/>
  <c r="R113"/>
  <c r="R112"/>
  <c r="P113"/>
  <c r="P112"/>
  <c r="BI106"/>
  <c r="BH106"/>
  <c r="BG106"/>
  <c r="BF106"/>
  <c r="T106"/>
  <c r="R106"/>
  <c r="P106"/>
  <c r="BI101"/>
  <c r="BH101"/>
  <c r="BG101"/>
  <c r="BF101"/>
  <c r="T101"/>
  <c r="R101"/>
  <c r="P101"/>
  <c r="BI92"/>
  <c r="BH92"/>
  <c r="BG92"/>
  <c r="BF92"/>
  <c r="T92"/>
  <c r="R92"/>
  <c r="P92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79"/>
  <c r="E7"/>
  <c r="E48"/>
  <c i="6" r="J37"/>
  <c r="J36"/>
  <c i="1" r="AY59"/>
  <c i="6" r="J35"/>
  <c i="1" r="AX59"/>
  <c i="6" r="BI171"/>
  <c r="BH171"/>
  <c r="BG171"/>
  <c r="BF171"/>
  <c r="T171"/>
  <c r="R171"/>
  <c r="P171"/>
  <c r="BI161"/>
  <c r="BH161"/>
  <c r="BG161"/>
  <c r="BF161"/>
  <c r="T161"/>
  <c r="R161"/>
  <c r="P161"/>
  <c r="BI156"/>
  <c r="BH156"/>
  <c r="BG156"/>
  <c r="BF156"/>
  <c r="T156"/>
  <c r="R156"/>
  <c r="P156"/>
  <c r="BI153"/>
  <c r="BH153"/>
  <c r="BG153"/>
  <c r="BF153"/>
  <c r="T153"/>
  <c r="R153"/>
  <c r="P153"/>
  <c r="BI148"/>
  <c r="BH148"/>
  <c r="BG148"/>
  <c r="BF148"/>
  <c r="T148"/>
  <c r="R148"/>
  <c r="P148"/>
  <c r="BI145"/>
  <c r="BH145"/>
  <c r="BG145"/>
  <c r="BF145"/>
  <c r="T145"/>
  <c r="R145"/>
  <c r="P145"/>
  <c r="BI139"/>
  <c r="BH139"/>
  <c r="BG139"/>
  <c r="BF139"/>
  <c r="T139"/>
  <c r="R139"/>
  <c r="P139"/>
  <c r="BI135"/>
  <c r="BH135"/>
  <c r="BG135"/>
  <c r="BF135"/>
  <c r="T135"/>
  <c r="R135"/>
  <c r="P135"/>
  <c r="BI129"/>
  <c r="BH129"/>
  <c r="BG129"/>
  <c r="BF129"/>
  <c r="T129"/>
  <c r="R129"/>
  <c r="P129"/>
  <c r="BI122"/>
  <c r="BH122"/>
  <c r="BG122"/>
  <c r="BF122"/>
  <c r="T122"/>
  <c r="T121"/>
  <c r="R122"/>
  <c r="R121"/>
  <c r="P122"/>
  <c r="P121"/>
  <c r="BI110"/>
  <c r="BH110"/>
  <c r="BG110"/>
  <c r="BF110"/>
  <c r="T110"/>
  <c r="R110"/>
  <c r="P110"/>
  <c r="BI101"/>
  <c r="BH101"/>
  <c r="BG101"/>
  <c r="BF101"/>
  <c r="T101"/>
  <c r="R101"/>
  <c r="P101"/>
  <c r="BI97"/>
  <c r="BH97"/>
  <c r="BG97"/>
  <c r="BF97"/>
  <c r="T97"/>
  <c r="R97"/>
  <c r="P97"/>
  <c r="BI93"/>
  <c r="BH93"/>
  <c r="BG93"/>
  <c r="BF93"/>
  <c r="T93"/>
  <c r="R93"/>
  <c r="P93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79"/>
  <c r="E7"/>
  <c r="E48"/>
  <c i="5" r="J37"/>
  <c r="J36"/>
  <c i="1" r="AY58"/>
  <c i="5" r="J35"/>
  <c i="1" r="AX58"/>
  <c i="5" r="BI646"/>
  <c r="BH646"/>
  <c r="BG646"/>
  <c r="BF646"/>
  <c r="T646"/>
  <c r="R646"/>
  <c r="P646"/>
  <c r="BI641"/>
  <c r="BH641"/>
  <c r="BG641"/>
  <c r="BF641"/>
  <c r="T641"/>
  <c r="R641"/>
  <c r="P641"/>
  <c r="BI635"/>
  <c r="BH635"/>
  <c r="BG635"/>
  <c r="BF635"/>
  <c r="T635"/>
  <c r="R635"/>
  <c r="P635"/>
  <c r="BI630"/>
  <c r="BH630"/>
  <c r="BG630"/>
  <c r="BF630"/>
  <c r="T630"/>
  <c r="R630"/>
  <c r="P630"/>
  <c r="BI619"/>
  <c r="BH619"/>
  <c r="BG619"/>
  <c r="BF619"/>
  <c r="T619"/>
  <c r="R619"/>
  <c r="P619"/>
  <c r="BI610"/>
  <c r="BH610"/>
  <c r="BG610"/>
  <c r="BF610"/>
  <c r="T610"/>
  <c r="R610"/>
  <c r="P610"/>
  <c r="BI606"/>
  <c r="BH606"/>
  <c r="BG606"/>
  <c r="BF606"/>
  <c r="T606"/>
  <c r="R606"/>
  <c r="P606"/>
  <c r="BI598"/>
  <c r="BH598"/>
  <c r="BG598"/>
  <c r="BF598"/>
  <c r="T598"/>
  <c r="R598"/>
  <c r="P598"/>
  <c r="BI592"/>
  <c r="BH592"/>
  <c r="BG592"/>
  <c r="BF592"/>
  <c r="T592"/>
  <c r="R592"/>
  <c r="P592"/>
  <c r="BI587"/>
  <c r="BH587"/>
  <c r="BG587"/>
  <c r="BF587"/>
  <c r="T587"/>
  <c r="R587"/>
  <c r="P587"/>
  <c r="BI582"/>
  <c r="BH582"/>
  <c r="BG582"/>
  <c r="BF582"/>
  <c r="T582"/>
  <c r="R582"/>
  <c r="P582"/>
  <c r="BI577"/>
  <c r="BH577"/>
  <c r="BG577"/>
  <c r="BF577"/>
  <c r="T577"/>
  <c r="R577"/>
  <c r="P577"/>
  <c r="BI569"/>
  <c r="BH569"/>
  <c r="BG569"/>
  <c r="BF569"/>
  <c r="T569"/>
  <c r="R569"/>
  <c r="P569"/>
  <c r="BI565"/>
  <c r="BH565"/>
  <c r="BG565"/>
  <c r="BF565"/>
  <c r="T565"/>
  <c r="R565"/>
  <c r="P565"/>
  <c r="BI562"/>
  <c r="BH562"/>
  <c r="BG562"/>
  <c r="BF562"/>
  <c r="T562"/>
  <c r="R562"/>
  <c r="P562"/>
  <c r="BI556"/>
  <c r="BH556"/>
  <c r="BG556"/>
  <c r="BF556"/>
  <c r="T556"/>
  <c r="R556"/>
  <c r="P556"/>
  <c r="BI550"/>
  <c r="BH550"/>
  <c r="BG550"/>
  <c r="BF550"/>
  <c r="T550"/>
  <c r="R550"/>
  <c r="P550"/>
  <c r="BI544"/>
  <c r="BH544"/>
  <c r="BG544"/>
  <c r="BF544"/>
  <c r="T544"/>
  <c r="R544"/>
  <c r="P544"/>
  <c r="BI540"/>
  <c r="BH540"/>
  <c r="BG540"/>
  <c r="BF540"/>
  <c r="T540"/>
  <c r="R540"/>
  <c r="P540"/>
  <c r="BI536"/>
  <c r="BH536"/>
  <c r="BG536"/>
  <c r="BF536"/>
  <c r="T536"/>
  <c r="R536"/>
  <c r="P536"/>
  <c r="BI532"/>
  <c r="BH532"/>
  <c r="BG532"/>
  <c r="BF532"/>
  <c r="T532"/>
  <c r="R532"/>
  <c r="P532"/>
  <c r="BI522"/>
  <c r="BH522"/>
  <c r="BG522"/>
  <c r="BF522"/>
  <c r="T522"/>
  <c r="R522"/>
  <c r="P522"/>
  <c r="BI517"/>
  <c r="BH517"/>
  <c r="BG517"/>
  <c r="BF517"/>
  <c r="T517"/>
  <c r="R517"/>
  <c r="P517"/>
  <c r="BI510"/>
  <c r="BH510"/>
  <c r="BG510"/>
  <c r="BF510"/>
  <c r="T510"/>
  <c r="R510"/>
  <c r="P510"/>
  <c r="BI504"/>
  <c r="BH504"/>
  <c r="BG504"/>
  <c r="BF504"/>
  <c r="T504"/>
  <c r="R504"/>
  <c r="P504"/>
  <c r="BI499"/>
  <c r="BH499"/>
  <c r="BG499"/>
  <c r="BF499"/>
  <c r="T499"/>
  <c r="R499"/>
  <c r="P499"/>
  <c r="BI494"/>
  <c r="BH494"/>
  <c r="BG494"/>
  <c r="BF494"/>
  <c r="T494"/>
  <c r="R494"/>
  <c r="P494"/>
  <c r="BI486"/>
  <c r="BH486"/>
  <c r="BG486"/>
  <c r="BF486"/>
  <c r="T486"/>
  <c r="R486"/>
  <c r="P486"/>
  <c r="BI481"/>
  <c r="BH481"/>
  <c r="BG481"/>
  <c r="BF481"/>
  <c r="T481"/>
  <c r="R481"/>
  <c r="P481"/>
  <c r="BI475"/>
  <c r="BH475"/>
  <c r="BG475"/>
  <c r="BF475"/>
  <c r="T475"/>
  <c r="R475"/>
  <c r="P475"/>
  <c r="BI470"/>
  <c r="BH470"/>
  <c r="BG470"/>
  <c r="BF470"/>
  <c r="T470"/>
  <c r="R470"/>
  <c r="P470"/>
  <c r="BI464"/>
  <c r="BH464"/>
  <c r="BG464"/>
  <c r="BF464"/>
  <c r="T464"/>
  <c r="T463"/>
  <c r="R464"/>
  <c r="R463"/>
  <c r="P464"/>
  <c r="P463"/>
  <c r="BI458"/>
  <c r="BH458"/>
  <c r="BG458"/>
  <c r="BF458"/>
  <c r="T458"/>
  <c r="R458"/>
  <c r="P458"/>
  <c r="BI452"/>
  <c r="BH452"/>
  <c r="BG452"/>
  <c r="BF452"/>
  <c r="T452"/>
  <c r="R452"/>
  <c r="P452"/>
  <c r="BI446"/>
  <c r="BH446"/>
  <c r="BG446"/>
  <c r="BF446"/>
  <c r="T446"/>
  <c r="R446"/>
  <c r="P446"/>
  <c r="BI441"/>
  <c r="BH441"/>
  <c r="BG441"/>
  <c r="BF441"/>
  <c r="T441"/>
  <c r="R441"/>
  <c r="P441"/>
  <c r="BI432"/>
  <c r="BH432"/>
  <c r="BG432"/>
  <c r="BF432"/>
  <c r="T432"/>
  <c r="R432"/>
  <c r="P432"/>
  <c r="BI423"/>
  <c r="BH423"/>
  <c r="BG423"/>
  <c r="BF423"/>
  <c r="T423"/>
  <c r="R423"/>
  <c r="P423"/>
  <c r="BI415"/>
  <c r="BH415"/>
  <c r="BG415"/>
  <c r="BF415"/>
  <c r="T415"/>
  <c r="R415"/>
  <c r="P415"/>
  <c r="BI408"/>
  <c r="BH408"/>
  <c r="BG408"/>
  <c r="BF408"/>
  <c r="T408"/>
  <c r="R408"/>
  <c r="P408"/>
  <c r="BI404"/>
  <c r="BH404"/>
  <c r="BG404"/>
  <c r="BF404"/>
  <c r="T404"/>
  <c r="R404"/>
  <c r="P404"/>
  <c r="BI399"/>
  <c r="BH399"/>
  <c r="BG399"/>
  <c r="BF399"/>
  <c r="T399"/>
  <c r="R399"/>
  <c r="P399"/>
  <c r="BI394"/>
  <c r="BH394"/>
  <c r="BG394"/>
  <c r="BF394"/>
  <c r="T394"/>
  <c r="R394"/>
  <c r="P394"/>
  <c r="BI388"/>
  <c r="BH388"/>
  <c r="BG388"/>
  <c r="BF388"/>
  <c r="T388"/>
  <c r="R388"/>
  <c r="P388"/>
  <c r="BI380"/>
  <c r="BH380"/>
  <c r="BG380"/>
  <c r="BF380"/>
  <c r="T380"/>
  <c r="R380"/>
  <c r="P380"/>
  <c r="BI366"/>
  <c r="BH366"/>
  <c r="BG366"/>
  <c r="BF366"/>
  <c r="T366"/>
  <c r="R366"/>
  <c r="P366"/>
  <c r="BI360"/>
  <c r="BH360"/>
  <c r="BG360"/>
  <c r="BF360"/>
  <c r="T360"/>
  <c r="R360"/>
  <c r="P360"/>
  <c r="BI352"/>
  <c r="BH352"/>
  <c r="BG352"/>
  <c r="BF352"/>
  <c r="T352"/>
  <c r="R352"/>
  <c r="P352"/>
  <c r="BI337"/>
  <c r="BH337"/>
  <c r="BG337"/>
  <c r="BF337"/>
  <c r="T337"/>
  <c r="R337"/>
  <c r="P337"/>
  <c r="BI328"/>
  <c r="BH328"/>
  <c r="BG328"/>
  <c r="BF328"/>
  <c r="T328"/>
  <c r="R328"/>
  <c r="P328"/>
  <c r="BI318"/>
  <c r="BH318"/>
  <c r="BG318"/>
  <c r="BF318"/>
  <c r="T318"/>
  <c r="R318"/>
  <c r="P318"/>
  <c r="BI306"/>
  <c r="BH306"/>
  <c r="BG306"/>
  <c r="BF306"/>
  <c r="T306"/>
  <c r="R306"/>
  <c r="P306"/>
  <c r="BI300"/>
  <c r="BH300"/>
  <c r="BG300"/>
  <c r="BF300"/>
  <c r="T300"/>
  <c r="R300"/>
  <c r="P300"/>
  <c r="BI294"/>
  <c r="BH294"/>
  <c r="BG294"/>
  <c r="BF294"/>
  <c r="T294"/>
  <c r="R294"/>
  <c r="P294"/>
  <c r="BI281"/>
  <c r="BH281"/>
  <c r="BG281"/>
  <c r="BF281"/>
  <c r="T281"/>
  <c r="R281"/>
  <c r="P281"/>
  <c r="BI275"/>
  <c r="BH275"/>
  <c r="BG275"/>
  <c r="BF275"/>
  <c r="T275"/>
  <c r="R275"/>
  <c r="P275"/>
  <c r="BI269"/>
  <c r="BH269"/>
  <c r="BG269"/>
  <c r="BF269"/>
  <c r="T269"/>
  <c r="R269"/>
  <c r="P269"/>
  <c r="BI264"/>
  <c r="BH264"/>
  <c r="BG264"/>
  <c r="BF264"/>
  <c r="T264"/>
  <c r="R264"/>
  <c r="P264"/>
  <c r="BI258"/>
  <c r="BH258"/>
  <c r="BG258"/>
  <c r="BF258"/>
  <c r="T258"/>
  <c r="R258"/>
  <c r="P258"/>
  <c r="BI249"/>
  <c r="BH249"/>
  <c r="BG249"/>
  <c r="BF249"/>
  <c r="T249"/>
  <c r="R249"/>
  <c r="P249"/>
  <c r="BI243"/>
  <c r="BH243"/>
  <c r="BG243"/>
  <c r="BF243"/>
  <c r="T243"/>
  <c r="R243"/>
  <c r="P243"/>
  <c r="BI230"/>
  <c r="BH230"/>
  <c r="BG230"/>
  <c r="BF230"/>
  <c r="T230"/>
  <c r="R230"/>
  <c r="P230"/>
  <c r="BI223"/>
  <c r="BH223"/>
  <c r="BG223"/>
  <c r="BF223"/>
  <c r="T223"/>
  <c r="R223"/>
  <c r="P223"/>
  <c r="BI217"/>
  <c r="BH217"/>
  <c r="BG217"/>
  <c r="BF217"/>
  <c r="T217"/>
  <c r="R217"/>
  <c r="P217"/>
  <c r="BI211"/>
  <c r="BH211"/>
  <c r="BG211"/>
  <c r="BF211"/>
  <c r="T211"/>
  <c r="R211"/>
  <c r="P211"/>
  <c r="BI205"/>
  <c r="BH205"/>
  <c r="BG205"/>
  <c r="BF205"/>
  <c r="T205"/>
  <c r="R205"/>
  <c r="P205"/>
  <c r="BI197"/>
  <c r="BH197"/>
  <c r="BG197"/>
  <c r="BF197"/>
  <c r="T197"/>
  <c r="R197"/>
  <c r="P197"/>
  <c r="BI189"/>
  <c r="BH189"/>
  <c r="BG189"/>
  <c r="BF189"/>
  <c r="T189"/>
  <c r="R189"/>
  <c r="P189"/>
  <c r="BI181"/>
  <c r="BH181"/>
  <c r="BG181"/>
  <c r="BF181"/>
  <c r="T181"/>
  <c r="R181"/>
  <c r="P181"/>
  <c r="BI174"/>
  <c r="BH174"/>
  <c r="BG174"/>
  <c r="BF174"/>
  <c r="T174"/>
  <c r="R174"/>
  <c r="P174"/>
  <c r="BI167"/>
  <c r="BH167"/>
  <c r="BG167"/>
  <c r="BF167"/>
  <c r="T167"/>
  <c r="R167"/>
  <c r="P167"/>
  <c r="BI158"/>
  <c r="BH158"/>
  <c r="BG158"/>
  <c r="BF158"/>
  <c r="T158"/>
  <c r="R158"/>
  <c r="P158"/>
  <c r="BI149"/>
  <c r="BH149"/>
  <c r="BG149"/>
  <c r="BF149"/>
  <c r="T149"/>
  <c r="R149"/>
  <c r="P149"/>
  <c r="BI144"/>
  <c r="BH144"/>
  <c r="BG144"/>
  <c r="BF144"/>
  <c r="T144"/>
  <c r="R144"/>
  <c r="P144"/>
  <c r="BI138"/>
  <c r="BH138"/>
  <c r="BG138"/>
  <c r="BF138"/>
  <c r="T138"/>
  <c r="R138"/>
  <c r="P138"/>
  <c r="BI133"/>
  <c r="BH133"/>
  <c r="BG133"/>
  <c r="BF133"/>
  <c r="T133"/>
  <c r="R133"/>
  <c r="P133"/>
  <c r="BI119"/>
  <c r="BH119"/>
  <c r="BG119"/>
  <c r="BF119"/>
  <c r="T119"/>
  <c r="R119"/>
  <c r="P119"/>
  <c r="BI105"/>
  <c r="BH105"/>
  <c r="BG105"/>
  <c r="BF105"/>
  <c r="T105"/>
  <c r="R105"/>
  <c r="P105"/>
  <c r="BI100"/>
  <c r="BH100"/>
  <c r="BG100"/>
  <c r="BF100"/>
  <c r="T100"/>
  <c r="R100"/>
  <c r="P100"/>
  <c r="BI95"/>
  <c r="BH95"/>
  <c r="BG95"/>
  <c r="BF95"/>
  <c r="T95"/>
  <c r="R95"/>
  <c r="P95"/>
  <c r="J89"/>
  <c r="J88"/>
  <c r="F88"/>
  <c r="F86"/>
  <c r="E84"/>
  <c r="J55"/>
  <c r="J54"/>
  <c r="F54"/>
  <c r="F52"/>
  <c r="E50"/>
  <c r="J18"/>
  <c r="E18"/>
  <c r="F55"/>
  <c r="J17"/>
  <c r="J12"/>
  <c r="J86"/>
  <c r="E7"/>
  <c r="E82"/>
  <c i="4" r="J37"/>
  <c r="J36"/>
  <c i="1" r="AY57"/>
  <c i="4" r="J35"/>
  <c i="1" r="AX57"/>
  <c i="4" r="BI98"/>
  <c r="BH98"/>
  <c r="BG98"/>
  <c r="BF98"/>
  <c r="T98"/>
  <c r="T92"/>
  <c r="R98"/>
  <c r="R92"/>
  <c r="P98"/>
  <c r="P92"/>
  <c r="BI93"/>
  <c r="BH93"/>
  <c r="BG93"/>
  <c r="BF93"/>
  <c r="T93"/>
  <c r="R93"/>
  <c r="P93"/>
  <c r="BI85"/>
  <c r="BH85"/>
  <c r="BG85"/>
  <c r="BF85"/>
  <c r="T85"/>
  <c r="T84"/>
  <c r="T83"/>
  <c r="T82"/>
  <c r="R85"/>
  <c r="R84"/>
  <c r="R83"/>
  <c r="R82"/>
  <c r="P85"/>
  <c r="P84"/>
  <c r="P83"/>
  <c r="P82"/>
  <c i="1" r="AU57"/>
  <c i="4" r="J79"/>
  <c r="J78"/>
  <c r="F78"/>
  <c r="F76"/>
  <c r="E74"/>
  <c r="J55"/>
  <c r="J54"/>
  <c r="F54"/>
  <c r="F52"/>
  <c r="E50"/>
  <c r="J18"/>
  <c r="E18"/>
  <c r="F55"/>
  <c r="J17"/>
  <c r="J12"/>
  <c r="J52"/>
  <c r="E7"/>
  <c r="E48"/>
  <c i="3" r="J37"/>
  <c r="J36"/>
  <c i="1" r="AY56"/>
  <c i="3" r="J35"/>
  <c i="1" r="AX56"/>
  <c i="3" r="BI314"/>
  <c r="BH314"/>
  <c r="BG314"/>
  <c r="BF314"/>
  <c r="T314"/>
  <c r="R314"/>
  <c r="P314"/>
  <c r="BI308"/>
  <c r="BH308"/>
  <c r="BG308"/>
  <c r="BF308"/>
  <c r="T308"/>
  <c r="R308"/>
  <c r="P308"/>
  <c r="BI299"/>
  <c r="BH299"/>
  <c r="BG299"/>
  <c r="BF299"/>
  <c r="T299"/>
  <c r="R299"/>
  <c r="P299"/>
  <c r="BI282"/>
  <c r="BH282"/>
  <c r="BG282"/>
  <c r="BF282"/>
  <c r="T282"/>
  <c r="R282"/>
  <c r="P282"/>
  <c r="BI276"/>
  <c r="BH276"/>
  <c r="BG276"/>
  <c r="BF276"/>
  <c r="T276"/>
  <c r="R276"/>
  <c r="P276"/>
  <c r="BI265"/>
  <c r="BH265"/>
  <c r="BG265"/>
  <c r="BF265"/>
  <c r="T265"/>
  <c r="R265"/>
  <c r="P265"/>
  <c r="BI257"/>
  <c r="BH257"/>
  <c r="BG257"/>
  <c r="BF257"/>
  <c r="T257"/>
  <c r="R257"/>
  <c r="P257"/>
  <c r="BI246"/>
  <c r="BH246"/>
  <c r="BG246"/>
  <c r="BF246"/>
  <c r="T246"/>
  <c r="R246"/>
  <c r="P246"/>
  <c r="BI236"/>
  <c r="BH236"/>
  <c r="BG236"/>
  <c r="BF236"/>
  <c r="T236"/>
  <c r="R236"/>
  <c r="P236"/>
  <c r="BI225"/>
  <c r="BH225"/>
  <c r="BG225"/>
  <c r="BF225"/>
  <c r="T225"/>
  <c r="R225"/>
  <c r="P225"/>
  <c r="BI212"/>
  <c r="BH212"/>
  <c r="BG212"/>
  <c r="BF212"/>
  <c r="T212"/>
  <c r="R212"/>
  <c r="P212"/>
  <c r="BI199"/>
  <c r="BH199"/>
  <c r="BG199"/>
  <c r="BF199"/>
  <c r="T199"/>
  <c r="R199"/>
  <c r="P199"/>
  <c r="BI191"/>
  <c r="BH191"/>
  <c r="BG191"/>
  <c r="BF191"/>
  <c r="T191"/>
  <c r="R191"/>
  <c r="P191"/>
  <c r="BI186"/>
  <c r="BH186"/>
  <c r="BG186"/>
  <c r="BF186"/>
  <c r="T186"/>
  <c r="R186"/>
  <c r="P186"/>
  <c r="BI179"/>
  <c r="BH179"/>
  <c r="BG179"/>
  <c r="BF179"/>
  <c r="T179"/>
  <c r="R179"/>
  <c r="P179"/>
  <c r="BI172"/>
  <c r="BH172"/>
  <c r="BG172"/>
  <c r="BF172"/>
  <c r="T172"/>
  <c r="R172"/>
  <c r="P172"/>
  <c r="BI164"/>
  <c r="BH164"/>
  <c r="BG164"/>
  <c r="BF164"/>
  <c r="T164"/>
  <c r="R164"/>
  <c r="P164"/>
  <c r="BI150"/>
  <c r="BH150"/>
  <c r="BG150"/>
  <c r="BF150"/>
  <c r="T150"/>
  <c r="R150"/>
  <c r="P150"/>
  <c r="BI142"/>
  <c r="BH142"/>
  <c r="BG142"/>
  <c r="BF142"/>
  <c r="T142"/>
  <c r="R142"/>
  <c r="P142"/>
  <c r="BI133"/>
  <c r="BH133"/>
  <c r="BG133"/>
  <c r="BF133"/>
  <c r="T133"/>
  <c r="R133"/>
  <c r="P133"/>
  <c r="BI125"/>
  <c r="BH125"/>
  <c r="BG125"/>
  <c r="BF125"/>
  <c r="T125"/>
  <c r="R125"/>
  <c r="P125"/>
  <c r="BI112"/>
  <c r="BH112"/>
  <c r="BG112"/>
  <c r="BF112"/>
  <c r="T112"/>
  <c r="R112"/>
  <c r="P112"/>
  <c r="BI101"/>
  <c r="BH101"/>
  <c r="BG101"/>
  <c r="BF101"/>
  <c r="T101"/>
  <c r="R101"/>
  <c r="P101"/>
  <c r="BI92"/>
  <c r="BH92"/>
  <c r="BG92"/>
  <c r="BF92"/>
  <c r="T92"/>
  <c r="R92"/>
  <c r="P92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55"/>
  <c r="J17"/>
  <c r="J12"/>
  <c r="J77"/>
  <c r="E7"/>
  <c r="E73"/>
  <c i="2" r="J37"/>
  <c r="J36"/>
  <c i="1" r="AY55"/>
  <c i="2" r="J35"/>
  <c i="1" r="AX55"/>
  <c i="2" r="BI191"/>
  <c r="BH191"/>
  <c r="BG191"/>
  <c r="BF191"/>
  <c r="T191"/>
  <c r="R191"/>
  <c r="P191"/>
  <c r="BI187"/>
  <c r="BH187"/>
  <c r="BG187"/>
  <c r="BF187"/>
  <c r="T187"/>
  <c r="R187"/>
  <c r="P187"/>
  <c r="BI180"/>
  <c r="BH180"/>
  <c r="BG180"/>
  <c r="BF180"/>
  <c r="T180"/>
  <c r="R180"/>
  <c r="P180"/>
  <c r="BI175"/>
  <c r="BH175"/>
  <c r="BG175"/>
  <c r="BF175"/>
  <c r="T175"/>
  <c r="R175"/>
  <c r="P175"/>
  <c r="BI167"/>
  <c r="BH167"/>
  <c r="BG167"/>
  <c r="BF167"/>
  <c r="T167"/>
  <c r="R167"/>
  <c r="P167"/>
  <c r="BI162"/>
  <c r="BH162"/>
  <c r="BG162"/>
  <c r="BF162"/>
  <c r="T162"/>
  <c r="R162"/>
  <c r="P162"/>
  <c r="BI156"/>
  <c r="BH156"/>
  <c r="BG156"/>
  <c r="BF156"/>
  <c r="T156"/>
  <c r="R156"/>
  <c r="P156"/>
  <c r="BI150"/>
  <c r="BH150"/>
  <c r="BG150"/>
  <c r="BF150"/>
  <c r="T150"/>
  <c r="R150"/>
  <c r="P150"/>
  <c r="BI140"/>
  <c r="BH140"/>
  <c r="BG140"/>
  <c r="BF140"/>
  <c r="T140"/>
  <c r="R140"/>
  <c r="P140"/>
  <c r="BI135"/>
  <c r="BH135"/>
  <c r="BG135"/>
  <c r="BF135"/>
  <c r="T135"/>
  <c r="R135"/>
  <c r="P135"/>
  <c r="BI131"/>
  <c r="BH131"/>
  <c r="BG131"/>
  <c r="BF131"/>
  <c r="T131"/>
  <c r="R131"/>
  <c r="P131"/>
  <c r="BI126"/>
  <c r="BH126"/>
  <c r="BG126"/>
  <c r="BF126"/>
  <c r="T126"/>
  <c r="R126"/>
  <c r="P126"/>
  <c r="BI118"/>
  <c r="BH118"/>
  <c r="BG118"/>
  <c r="BF118"/>
  <c r="T118"/>
  <c r="R118"/>
  <c r="P118"/>
  <c r="BI112"/>
  <c r="BH112"/>
  <c r="BG112"/>
  <c r="BF112"/>
  <c r="T112"/>
  <c r="R112"/>
  <c r="P112"/>
  <c r="BI105"/>
  <c r="BH105"/>
  <c r="BG105"/>
  <c r="BF105"/>
  <c r="T105"/>
  <c r="R105"/>
  <c r="P105"/>
  <c r="BI99"/>
  <c r="BH99"/>
  <c r="BG99"/>
  <c r="BF99"/>
  <c r="T99"/>
  <c r="R99"/>
  <c r="P99"/>
  <c r="BI91"/>
  <c r="BH91"/>
  <c r="BG91"/>
  <c r="BF91"/>
  <c r="T91"/>
  <c r="R91"/>
  <c r="P91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70"/>
  <c i="1" r="L50"/>
  <c r="AM50"/>
  <c r="AM49"/>
  <c r="L49"/>
  <c r="AM47"/>
  <c r="L47"/>
  <c r="L45"/>
  <c r="L44"/>
  <c i="5" r="J352"/>
  <c r="BK532"/>
  <c r="BK404"/>
  <c r="J144"/>
  <c i="6" r="J171"/>
  <c i="7" r="J172"/>
  <c i="2" r="J112"/>
  <c i="3" r="J164"/>
  <c i="4" r="J93"/>
  <c i="5" r="BK205"/>
  <c r="BK494"/>
  <c r="BK138"/>
  <c r="J499"/>
  <c i="6" r="J122"/>
  <c i="7" r="BK176"/>
  <c i="2" r="BK99"/>
  <c i="3" r="BK246"/>
  <c r="J246"/>
  <c i="5" r="J619"/>
  <c r="BK408"/>
  <c r="J646"/>
  <c r="BK380"/>
  <c r="J404"/>
  <c i="6" r="BK171"/>
  <c i="7" r="J113"/>
  <c i="2" r="J126"/>
  <c i="3" r="J125"/>
  <c i="5" r="BK540"/>
  <c r="BK464"/>
  <c r="J432"/>
  <c r="BK441"/>
  <c r="J441"/>
  <c i="6" r="BK93"/>
  <c i="7" r="J101"/>
  <c i="2" r="BK167"/>
  <c i="3" r="BK133"/>
  <c r="J112"/>
  <c i="5" r="J360"/>
  <c r="BK223"/>
  <c r="J275"/>
  <c r="BK610"/>
  <c r="BK281"/>
  <c i="6" r="J129"/>
  <c i="7" r="J148"/>
  <c i="2" r="J105"/>
  <c i="3" r="BK164"/>
  <c r="J199"/>
  <c i="5" r="BK550"/>
  <c r="BK565"/>
  <c r="BK446"/>
  <c r="J452"/>
  <c r="J517"/>
  <c r="BK475"/>
  <c i="6" r="BK156"/>
  <c i="7" r="J126"/>
  <c i="5" r="BK133"/>
  <c r="J641"/>
  <c r="BK510"/>
  <c i="6" r="BK153"/>
  <c i="7" r="BK126"/>
  <c i="2" r="BK126"/>
  <c i="3" r="BK150"/>
  <c r="BK225"/>
  <c i="5" r="BK504"/>
  <c r="J230"/>
  <c r="J481"/>
  <c r="J158"/>
  <c i="7" r="J92"/>
  <c i="2" r="BK131"/>
  <c r="J167"/>
  <c i="3" r="BK314"/>
  <c r="J186"/>
  <c i="5" r="J264"/>
  <c r="J635"/>
  <c r="J223"/>
  <c r="BK536"/>
  <c i="6" r="BK148"/>
  <c i="7" r="J131"/>
  <c i="2" r="J180"/>
  <c i="3" r="BK101"/>
  <c i="4" r="BK85"/>
  <c i="5" r="BK174"/>
  <c r="J587"/>
  <c r="BK328"/>
  <c r="J556"/>
  <c i="6" r="J97"/>
  <c i="7" r="BK121"/>
  <c i="2" r="BK112"/>
  <c i="3" r="BK179"/>
  <c r="J276"/>
  <c i="5" r="J446"/>
  <c r="J95"/>
  <c r="BK544"/>
  <c r="J458"/>
  <c r="BK149"/>
  <c i="6" r="BK110"/>
  <c i="7" r="J88"/>
  <c i="2" r="BK118"/>
  <c i="1" r="AS54"/>
  <c i="5" r="BK158"/>
  <c r="J318"/>
  <c r="J408"/>
  <c r="J189"/>
  <c i="7" r="BK153"/>
  <c r="BK106"/>
  <c i="5" r="J281"/>
  <c r="J249"/>
  <c r="BK569"/>
  <c r="J269"/>
  <c i="6" r="BK129"/>
  <c i="7" r="BK142"/>
  <c i="2" r="J140"/>
  <c r="J162"/>
  <c i="3" r="BK199"/>
  <c i="5" r="J294"/>
  <c r="BK423"/>
  <c r="J399"/>
  <c r="J606"/>
  <c i="6" r="J110"/>
  <c i="7" r="BK166"/>
  <c i="2" r="J118"/>
  <c i="3" r="J308"/>
  <c r="BK86"/>
  <c i="5" r="J565"/>
  <c r="J562"/>
  <c r="J415"/>
  <c r="J423"/>
  <c r="J197"/>
  <c i="6" r="BK122"/>
  <c i="7" r="BK101"/>
  <c i="2" r="BK187"/>
  <c r="BK82"/>
  <c i="3" r="J299"/>
  <c r="J257"/>
  <c i="5" r="BK606"/>
  <c r="BK499"/>
  <c r="BK189"/>
  <c r="BK360"/>
  <c i="6" r="BK161"/>
  <c i="7" r="BK88"/>
  <c i="2" r="BK91"/>
  <c i="3" r="J133"/>
  <c r="J314"/>
  <c i="5" r="J577"/>
  <c r="BK399"/>
  <c r="BK415"/>
  <c r="J522"/>
  <c r="BK577"/>
  <c i="6" r="BK145"/>
  <c i="7" r="BK113"/>
  <c i="2" r="J156"/>
  <c r="BK162"/>
  <c i="3" r="BK265"/>
  <c r="BK125"/>
  <c i="5" r="J380"/>
  <c r="BK100"/>
  <c r="J205"/>
  <c r="J630"/>
  <c r="J105"/>
  <c i="6" r="J88"/>
  <c i="7" r="J160"/>
  <c i="5" r="J540"/>
  <c r="BK592"/>
  <c r="BK646"/>
  <c r="J328"/>
  <c i="6" r="J101"/>
  <c i="7" r="J121"/>
  <c i="2" r="J99"/>
  <c i="3" r="J236"/>
  <c i="4" r="BK93"/>
  <c i="5" r="BK197"/>
  <c r="J464"/>
  <c r="BK294"/>
  <c i="6" r="J156"/>
  <c i="2" r="J191"/>
  <c i="3" r="J150"/>
  <c r="J142"/>
  <c i="5" r="J388"/>
  <c r="J174"/>
  <c r="J475"/>
  <c r="J486"/>
  <c r="BK119"/>
  <c i="7" r="J153"/>
  <c i="2" r="BK105"/>
  <c i="3" r="J92"/>
  <c r="BK282"/>
  <c i="5" r="BK95"/>
  <c r="J306"/>
  <c r="BK619"/>
  <c r="J181"/>
  <c i="7" r="J136"/>
  <c i="2" r="J131"/>
  <c i="3" r="BK92"/>
  <c r="BK191"/>
  <c i="5" r="BK217"/>
  <c r="BK582"/>
  <c r="J119"/>
  <c r="J133"/>
  <c r="BK458"/>
  <c i="7" r="BK172"/>
  <c r="J166"/>
  <c i="2" r="J82"/>
  <c i="3" r="J86"/>
  <c r="J212"/>
  <c i="5" r="BK470"/>
  <c r="J258"/>
  <c r="J610"/>
  <c r="J243"/>
  <c r="J149"/>
  <c i="6" r="J135"/>
  <c i="7" r="BK131"/>
  <c i="5" r="J211"/>
  <c r="BK486"/>
  <c r="BK318"/>
  <c r="J138"/>
  <c i="7" r="BK160"/>
  <c i="2" r="BK191"/>
  <c r="J175"/>
  <c i="3" r="BK276"/>
  <c i="5" r="J569"/>
  <c r="BK300"/>
  <c r="BK562"/>
  <c r="J592"/>
  <c i="6" r="BK97"/>
  <c i="7" r="BK136"/>
  <c i="2" r="J91"/>
  <c i="3" r="J179"/>
  <c i="4" r="J98"/>
  <c i="5" r="BK144"/>
  <c r="J217"/>
  <c r="BK635"/>
  <c r="BK243"/>
  <c i="6" r="BK135"/>
  <c i="2" r="BK175"/>
  <c i="3" r="BK308"/>
  <c r="BK112"/>
  <c r="BK142"/>
  <c i="5" r="J337"/>
  <c r="BK269"/>
  <c r="BK556"/>
  <c r="BK230"/>
  <c i="6" r="J93"/>
  <c i="2" r="BK140"/>
  <c r="BK150"/>
  <c i="3" r="J282"/>
  <c i="4" r="BK98"/>
  <c i="5" r="BK105"/>
  <c r="J470"/>
  <c r="BK211"/>
  <c r="BK167"/>
  <c i="6" r="BK88"/>
  <c i="7" r="J176"/>
  <c i="2" r="J135"/>
  <c i="3" r="J101"/>
  <c r="BK299"/>
  <c i="4" r="J85"/>
  <c i="5" r="BK432"/>
  <c r="J504"/>
  <c r="BK388"/>
  <c r="BK258"/>
  <c r="BK306"/>
  <c i="6" r="BK139"/>
  <c i="5" r="J536"/>
  <c r="BK452"/>
  <c r="BK275"/>
  <c r="J550"/>
  <c i="6" r="J139"/>
  <c i="7" r="BK148"/>
  <c i="2" r="J187"/>
  <c i="3" r="J225"/>
  <c r="J265"/>
  <c i="5" r="BK394"/>
  <c r="BK630"/>
  <c r="J300"/>
  <c r="BK366"/>
  <c i="6" r="J161"/>
  <c i="7" r="J142"/>
  <c i="2" r="BK180"/>
  <c i="3" r="BK257"/>
  <c r="BK236"/>
  <c i="5" r="BK522"/>
  <c r="BK264"/>
  <c r="BK481"/>
  <c r="J598"/>
  <c r="J394"/>
  <c i="6" r="BK101"/>
  <c i="7" r="J106"/>
  <c i="2" r="BK135"/>
  <c i="3" r="J172"/>
  <c r="BK172"/>
  <c i="5" r="J494"/>
  <c r="BK181"/>
  <c r="BK641"/>
  <c r="J544"/>
  <c r="J100"/>
  <c i="6" r="J145"/>
  <c i="2" r="BK156"/>
  <c i="3" r="BK212"/>
  <c r="J191"/>
  <c i="5" r="J532"/>
  <c r="BK517"/>
  <c r="J366"/>
  <c r="BK352"/>
  <c r="BK337"/>
  <c i="6" r="J153"/>
  <c i="2" r="J150"/>
  <c i="3" r="BK186"/>
  <c i="5" r="BK587"/>
  <c r="BK249"/>
  <c r="BK598"/>
  <c r="J510"/>
  <c r="J167"/>
  <c r="J582"/>
  <c i="6" r="J148"/>
  <c i="7" r="BK92"/>
  <c i="2" l="1" r="R81"/>
  <c r="R80"/>
  <c i="3" r="BK171"/>
  <c r="J171"/>
  <c r="J62"/>
  <c r="T264"/>
  <c i="5" r="R143"/>
  <c r="BK305"/>
  <c r="J305"/>
  <c r="J64"/>
  <c r="T393"/>
  <c r="BK516"/>
  <c r="J516"/>
  <c r="J68"/>
  <c r="P597"/>
  <c r="P629"/>
  <c r="T640"/>
  <c i="6" r="P87"/>
  <c r="BK128"/>
  <c r="J128"/>
  <c r="J63"/>
  <c r="P147"/>
  <c r="R147"/>
  <c r="T147"/>
  <c i="5" r="T94"/>
  <c r="R222"/>
  <c r="R393"/>
  <c r="T516"/>
  <c r="P640"/>
  <c i="2" r="T81"/>
  <c r="T80"/>
  <c i="3" r="T85"/>
  <c r="P264"/>
  <c i="5" r="BK94"/>
  <c r="T143"/>
  <c r="P305"/>
  <c r="P393"/>
  <c r="P516"/>
  <c r="R597"/>
  <c r="BK640"/>
  <c r="J640"/>
  <c r="J72"/>
  <c i="6" r="T87"/>
  <c r="BK147"/>
  <c r="J147"/>
  <c r="J64"/>
  <c r="T155"/>
  <c i="7" r="BK87"/>
  <c r="BK120"/>
  <c r="BK119"/>
  <c r="J119"/>
  <c r="J63"/>
  <c i="2" r="P81"/>
  <c r="P80"/>
  <c i="1" r="AU55"/>
  <c i="3" r="R85"/>
  <c r="T171"/>
  <c i="5" r="BK143"/>
  <c r="J143"/>
  <c r="J62"/>
  <c r="P222"/>
  <c r="T305"/>
  <c r="P469"/>
  <c r="R469"/>
  <c r="BK597"/>
  <c r="J597"/>
  <c r="J70"/>
  <c r="R629"/>
  <c i="6" r="R87"/>
  <c r="R128"/>
  <c r="R155"/>
  <c i="7" r="T87"/>
  <c r="T86"/>
  <c r="R120"/>
  <c r="R119"/>
  <c i="2" r="BK81"/>
  <c r="BK80"/>
  <c r="J80"/>
  <c r="J59"/>
  <c i="3" r="BK85"/>
  <c r="BK84"/>
  <c r="J84"/>
  <c r="J60"/>
  <c r="R171"/>
  <c r="R264"/>
  <c i="5" r="P94"/>
  <c r="R94"/>
  <c r="BK222"/>
  <c r="J222"/>
  <c r="J63"/>
  <c r="R305"/>
  <c r="BK469"/>
  <c r="J469"/>
  <c r="J67"/>
  <c r="T469"/>
  <c r="T597"/>
  <c r="R640"/>
  <c i="6" r="T128"/>
  <c r="BK155"/>
  <c r="J155"/>
  <c r="J65"/>
  <c i="7" r="R87"/>
  <c r="R86"/>
  <c r="P120"/>
  <c r="P119"/>
  <c r="BK171"/>
  <c r="J171"/>
  <c r="J65"/>
  <c r="R171"/>
  <c i="3" r="P85"/>
  <c r="P171"/>
  <c r="BK264"/>
  <c r="J264"/>
  <c r="J63"/>
  <c i="5" r="P143"/>
  <c r="T222"/>
  <c r="BK393"/>
  <c r="J393"/>
  <c r="J65"/>
  <c r="R516"/>
  <c r="BK629"/>
  <c r="J629"/>
  <c r="J71"/>
  <c r="T629"/>
  <c i="6" r="BK87"/>
  <c r="J87"/>
  <c r="J61"/>
  <c r="P128"/>
  <c r="P155"/>
  <c i="7" r="P87"/>
  <c r="P86"/>
  <c r="P85"/>
  <c i="1" r="AU60"/>
  <c i="7" r="T120"/>
  <c r="T119"/>
  <c r="P171"/>
  <c r="T171"/>
  <c i="4" r="BK84"/>
  <c r="J84"/>
  <c r="J61"/>
  <c r="BK92"/>
  <c r="J92"/>
  <c r="J62"/>
  <c i="6" r="BK121"/>
  <c r="J121"/>
  <c r="J62"/>
  <c i="5" r="BK463"/>
  <c r="J463"/>
  <c r="J66"/>
  <c i="7" r="BK112"/>
  <c r="J112"/>
  <c r="J62"/>
  <c r="F82"/>
  <c r="BE136"/>
  <c r="BE142"/>
  <c r="BE148"/>
  <c r="J52"/>
  <c r="E75"/>
  <c r="BE113"/>
  <c i="6" r="BK86"/>
  <c r="J86"/>
  <c r="J60"/>
  <c i="7" r="BE92"/>
  <c r="BE153"/>
  <c r="BE126"/>
  <c r="BE172"/>
  <c r="BE101"/>
  <c r="BE131"/>
  <c r="BE160"/>
  <c r="BE166"/>
  <c r="BE176"/>
  <c r="BE88"/>
  <c r="BE106"/>
  <c r="BE121"/>
  <c i="5" r="BK596"/>
  <c r="J596"/>
  <c r="J69"/>
  <c i="6" r="J52"/>
  <c r="BE97"/>
  <c r="BE101"/>
  <c r="BE110"/>
  <c r="F82"/>
  <c r="BE148"/>
  <c r="BE161"/>
  <c i="5" r="J94"/>
  <c r="J61"/>
  <c i="6" r="E75"/>
  <c r="BE88"/>
  <c r="BE93"/>
  <c r="BE122"/>
  <c r="BE135"/>
  <c r="BE145"/>
  <c r="BE153"/>
  <c r="BE129"/>
  <c r="BE139"/>
  <c r="BE156"/>
  <c r="BE171"/>
  <c i="4" r="BK83"/>
  <c r="BK82"/>
  <c r="J82"/>
  <c i="5" r="BE133"/>
  <c r="BE144"/>
  <c r="BE174"/>
  <c r="BE230"/>
  <c r="BE249"/>
  <c r="BE264"/>
  <c r="BE275"/>
  <c r="BE318"/>
  <c r="BE380"/>
  <c r="BE510"/>
  <c r="BE532"/>
  <c r="BE562"/>
  <c r="J52"/>
  <c r="F89"/>
  <c r="BE100"/>
  <c r="BE181"/>
  <c r="BE189"/>
  <c r="BE223"/>
  <c r="BE306"/>
  <c r="BE328"/>
  <c r="BE352"/>
  <c r="BE360"/>
  <c r="BE388"/>
  <c r="BE399"/>
  <c r="BE415"/>
  <c r="BE494"/>
  <c r="BE536"/>
  <c r="BE540"/>
  <c r="BE565"/>
  <c r="BE587"/>
  <c r="BE641"/>
  <c r="BE95"/>
  <c r="BE119"/>
  <c r="BE205"/>
  <c r="BE217"/>
  <c r="BE337"/>
  <c r="BE366"/>
  <c r="BE432"/>
  <c r="BE446"/>
  <c r="BE470"/>
  <c r="BE481"/>
  <c r="BE504"/>
  <c r="BE550"/>
  <c r="BE598"/>
  <c r="BE630"/>
  <c r="BE646"/>
  <c r="BE105"/>
  <c r="BE197"/>
  <c r="BE281"/>
  <c r="BE408"/>
  <c r="BE458"/>
  <c r="BE475"/>
  <c r="BE486"/>
  <c r="BE522"/>
  <c r="BE569"/>
  <c r="BE577"/>
  <c r="BE606"/>
  <c r="BE610"/>
  <c r="BE619"/>
  <c r="E48"/>
  <c r="BE158"/>
  <c r="BE167"/>
  <c r="BE294"/>
  <c r="BE394"/>
  <c r="BE404"/>
  <c r="BE423"/>
  <c r="BE452"/>
  <c r="BE499"/>
  <c r="BE138"/>
  <c r="BE149"/>
  <c r="BE211"/>
  <c r="BE243"/>
  <c r="BE258"/>
  <c r="BE269"/>
  <c r="BE300"/>
  <c r="BE441"/>
  <c r="BE464"/>
  <c r="BE517"/>
  <c r="BE544"/>
  <c r="BE556"/>
  <c r="BE582"/>
  <c r="BE592"/>
  <c r="BE635"/>
  <c i="3" r="J85"/>
  <c r="J61"/>
  <c i="4" r="E72"/>
  <c r="F79"/>
  <c i="3" r="BK83"/>
  <c r="J83"/>
  <c r="J59"/>
  <c i="4" r="BE93"/>
  <c r="J76"/>
  <c r="BE85"/>
  <c r="BE98"/>
  <c i="2" r="J81"/>
  <c r="J60"/>
  <c i="3" r="J52"/>
  <c r="BE133"/>
  <c r="BE150"/>
  <c r="BE212"/>
  <c r="BE265"/>
  <c r="BE276"/>
  <c r="E48"/>
  <c r="BE101"/>
  <c r="BE164"/>
  <c r="BE257"/>
  <c r="BE314"/>
  <c r="BE191"/>
  <c r="BE236"/>
  <c r="BE308"/>
  <c r="BE86"/>
  <c r="BE172"/>
  <c r="BE186"/>
  <c r="BE225"/>
  <c r="BE246"/>
  <c r="F80"/>
  <c r="BE92"/>
  <c r="BE112"/>
  <c r="BE125"/>
  <c r="BE179"/>
  <c r="BE282"/>
  <c r="BE142"/>
  <c r="BE199"/>
  <c r="BE299"/>
  <c i="2" r="E48"/>
  <c r="F55"/>
  <c r="BE150"/>
  <c r="BE191"/>
  <c r="BE162"/>
  <c r="BE167"/>
  <c r="BE156"/>
  <c r="J52"/>
  <c r="BE82"/>
  <c r="BE91"/>
  <c r="BE99"/>
  <c r="BE105"/>
  <c r="BE112"/>
  <c r="BE118"/>
  <c r="BE126"/>
  <c r="BE131"/>
  <c r="BE135"/>
  <c r="BE140"/>
  <c r="BE175"/>
  <c r="BE180"/>
  <c r="BE187"/>
  <c r="F36"/>
  <c i="1" r="BC55"/>
  <c i="5" r="J34"/>
  <c i="1" r="AW58"/>
  <c i="2" r="J30"/>
  <c i="4" r="J34"/>
  <c i="1" r="AW57"/>
  <c i="4" r="F37"/>
  <c i="1" r="BD57"/>
  <c i="2" r="J34"/>
  <c i="1" r="AW55"/>
  <c i="4" r="J30"/>
  <c i="6" r="F35"/>
  <c i="1" r="BB59"/>
  <c i="3" r="F35"/>
  <c i="1" r="BB56"/>
  <c i="7" r="F37"/>
  <c i="1" r="BD60"/>
  <c i="5" r="F37"/>
  <c i="1" r="BD58"/>
  <c i="7" r="J34"/>
  <c i="1" r="AW60"/>
  <c i="6" r="F34"/>
  <c i="1" r="BA59"/>
  <c i="6" r="F36"/>
  <c i="1" r="BC59"/>
  <c i="5" r="F36"/>
  <c i="1" r="BC58"/>
  <c i="3" r="F37"/>
  <c i="1" r="BD56"/>
  <c i="6" r="J34"/>
  <c i="1" r="AW59"/>
  <c i="6" r="F37"/>
  <c i="1" r="BD59"/>
  <c i="2" r="F37"/>
  <c i="1" r="BD55"/>
  <c i="4" r="F34"/>
  <c i="1" r="BA57"/>
  <c i="2" r="F34"/>
  <c i="1" r="BA55"/>
  <c i="7" r="F34"/>
  <c i="1" r="BA60"/>
  <c i="3" r="J34"/>
  <c i="1" r="AW56"/>
  <c i="7" r="F36"/>
  <c i="1" r="BC60"/>
  <c i="5" r="F34"/>
  <c i="1" r="BA58"/>
  <c i="3" r="F36"/>
  <c i="1" r="BC56"/>
  <c i="7" r="F35"/>
  <c i="1" r="BB60"/>
  <c i="4" r="F35"/>
  <c i="1" r="BB57"/>
  <c i="4" r="F36"/>
  <c i="1" r="BC57"/>
  <c i="3" r="F34"/>
  <c i="1" r="BA56"/>
  <c i="2" r="F35"/>
  <c i="1" r="BB55"/>
  <c i="5" r="F35"/>
  <c i="1" r="BB58"/>
  <c i="3" l="1" r="P84"/>
  <c r="P83"/>
  <c i="1" r="AU56"/>
  <c i="7" r="BK86"/>
  <c r="J86"/>
  <c r="J60"/>
  <c i="5" r="R596"/>
  <c r="BK93"/>
  <c r="J93"/>
  <c r="J60"/>
  <c r="T93"/>
  <c r="T92"/>
  <c r="T596"/>
  <c r="R93"/>
  <c r="R92"/>
  <c r="P93"/>
  <c i="7" r="T85"/>
  <c i="3" r="R84"/>
  <c r="R83"/>
  <c i="6" r="T86"/>
  <c r="T85"/>
  <c i="3" r="T84"/>
  <c r="T83"/>
  <c i="7" r="R85"/>
  <c i="6" r="R86"/>
  <c r="R85"/>
  <c r="P86"/>
  <c r="P85"/>
  <c i="1" r="AU59"/>
  <c i="5" r="P596"/>
  <c i="7" r="J87"/>
  <c r="J61"/>
  <c r="J120"/>
  <c r="J64"/>
  <c i="6" r="BK85"/>
  <c r="J85"/>
  <c r="J59"/>
  <c i="1" r="AG57"/>
  <c i="4" r="J59"/>
  <c r="J83"/>
  <c r="J60"/>
  <c i="1" r="AG55"/>
  <c i="3" r="J33"/>
  <c i="1" r="AV56"/>
  <c r="AT56"/>
  <c i="6" r="J33"/>
  <c i="1" r="AV59"/>
  <c r="AT59"/>
  <c r="BB54"/>
  <c r="W31"/>
  <c r="BD54"/>
  <c r="W33"/>
  <c i="7" r="J33"/>
  <c i="1" r="AV60"/>
  <c r="AT60"/>
  <c i="4" r="J33"/>
  <c i="1" r="AV57"/>
  <c r="AT57"/>
  <c r="AN57"/>
  <c i="2" r="J33"/>
  <c i="1" r="AV55"/>
  <c r="AT55"/>
  <c r="AN55"/>
  <c i="3" r="F33"/>
  <c i="1" r="AZ56"/>
  <c r="BA54"/>
  <c r="AW54"/>
  <c r="AK30"/>
  <c i="4" r="F33"/>
  <c i="1" r="AZ57"/>
  <c i="5" r="F33"/>
  <c i="1" r="AZ58"/>
  <c i="6" r="F33"/>
  <c i="1" r="AZ59"/>
  <c i="2" r="F33"/>
  <c i="1" r="AZ55"/>
  <c r="BC54"/>
  <c r="W32"/>
  <c i="7" r="F33"/>
  <c i="1" r="AZ60"/>
  <c i="3" r="J30"/>
  <c i="1" r="AG56"/>
  <c i="5" r="J33"/>
  <c i="1" r="AV58"/>
  <c r="AT58"/>
  <c i="5" l="1" r="P92"/>
  <c i="1" r="AU58"/>
  <c i="7" r="BK85"/>
  <c r="J85"/>
  <c i="5" r="BK92"/>
  <c r="J92"/>
  <c r="J59"/>
  <c i="1" r="AN56"/>
  <c i="4" r="J39"/>
  <c i="3" r="J39"/>
  <c i="2" r="J39"/>
  <c i="7" r="J30"/>
  <c i="1" r="AG60"/>
  <c r="AU54"/>
  <c r="AY54"/>
  <c r="AZ54"/>
  <c r="AV54"/>
  <c r="AK29"/>
  <c i="6" r="J30"/>
  <c i="1" r="AG59"/>
  <c r="W30"/>
  <c r="AX54"/>
  <c i="7" l="1" r="J39"/>
  <c r="J59"/>
  <c i="6" r="J39"/>
  <c i="1" r="AN59"/>
  <c r="AN60"/>
  <c i="5" r="J30"/>
  <c i="1" r="AG58"/>
  <c r="AN58"/>
  <c r="AT54"/>
  <c r="W29"/>
  <c i="5" l="1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<sst xmlns="http://schemas.openxmlformats.org/spreadsheetml/2006/main">
  <si>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</si>
  <si>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</si>
  <si>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</si>
  <si>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</si>
  <si>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</si>
  <si>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{aec7596a-934c-4e0a-a49e-2389ad6b0bac}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</si>
  <si>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</si>
  <si>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</si>
  <si>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</si>
  <si>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</si>
  <si>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</si>
  <si>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</si>
  <si>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</si>
  <si>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</si>
  <si>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1920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</si>
  <si>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</si>
  <si>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</si>
  <si>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III/3456 Golčův Jeníkov - most ev. č. 3456-1</t>
  </si>
  <si>
    <t>KSO:</t>
  </si>
  <si>
    <t/>
  </si>
  <si>
    <t>CC-CZ:</t>
  </si>
  <si>
    <t>Místo:</t>
  </si>
  <si>
    <t>Golčův Jeníkov</t>
  </si>
  <si>
    <t>Datum:</t>
  </si>
  <si>
    <t>30. 9. 2024</t>
  </si>
  <si>
    <t>Zadavatel:</t>
  </si>
  <si>
    <t>IČ:</t>
  </si>
  <si>
    <t>00090450</t>
  </si>
  <si>
    <t>Krajská správa a údržba silnic Vysočiny</t>
  </si>
  <si>
    <t>DIČ:</t>
  </si>
  <si>
    <t xml:space="preserve"> CZ00090450</t>
  </si>
  <si>
    <t>Účastník:</t>
  </si>
  <si>
    <t>Vyplň údaj</t>
  </si>
  <si>
    <t>Projektant:</t>
  </si>
  <si>
    <t>07912463</t>
  </si>
  <si>
    <t>Ing. Petr Šedivý</t>
  </si>
  <si>
    <t>CZ8404155364</t>
  </si>
  <si>
    <t>True</t>
  </si>
  <si>
    <t>Zpracovatel:</t>
  </si>
  <si>
    <t>Poznámka:</t>
  </si>
  <si>
    <t>Soupis prací je sestaven s využitím Oborového třídníku stavebních konstrukcí a prací (OTSKP). Veškeré další informace vymezující popis a podmínky použití těchto položek z Cenové soustavy, které nejsou uvedeny přímo v soupisu prací, jsou neomezeně dálkově k dispozici na www.sfdi.cz/pravidla-metodiky-a-ceniky/cenove-databaze/.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</si>
  <si>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</si>
  <si>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</si>
  <si>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</si>
  <si>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</si>
  <si>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</si>
  <si>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</si>
  <si>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</si>
  <si>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</si>
  <si>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</si>
  <si>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</si>
  <si>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</si>
  <si>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</si>
  <si>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</si>
  <si>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</si>
  <si>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</si>
  <si>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</si>
  <si>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</si>
  <si>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</si>
  <si>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</si>
  <si>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</si>
  <si>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</si>
  <si>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</si>
  <si>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</si>
  <si>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</si>
  <si>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</si>
  <si>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</si>
  <si>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</si>
  <si>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</si>
  <si>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</si>
  <si>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</si>
  <si>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</si>
  <si>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</si>
  <si>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</si>
  <si>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</si>
  <si>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</si>
  <si>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</si>
  <si>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</si>
  <si>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</si>
  <si>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</si>
  <si>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</si>
  <si>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Vedlejší a ostatní rozpočtové náklady</t>
  </si>
  <si>
    <t>VON</t>
  </si>
  <si>
    <t>1</t>
  </si>
  <si>
    <t>{c23bd9f6-0428-4044-b479-b20ba59f8efe}</t>
  </si>
  <si>
    <t>2</t>
  </si>
  <si>
    <t>SO 001</t>
  </si>
  <si>
    <t>Demolice stávajícího mostu</t>
  </si>
  <si>
    <t>STA</t>
  </si>
  <si>
    <t>{8210c72c-ae74-4e33-88aa-fe751d61bf8e}</t>
  </si>
  <si>
    <t>SO 110</t>
  </si>
  <si>
    <t>Dopravně inženýrská opatření</t>
  </si>
  <si>
    <t>{1a50322b-980a-4cff-b1b1-187e37b1b966}</t>
  </si>
  <si>
    <t>SO 201</t>
  </si>
  <si>
    <t>Most ev. č. 3456-1</t>
  </si>
  <si>
    <t>{0103b1e3-77b7-4088-abc6-c4d3c27f89ea}</t>
  </si>
  <si>
    <t>SO 301</t>
  </si>
  <si>
    <t>Přeložka kanalizace</t>
  </si>
  <si>
    <t>{69a9b696-be13-4f09-a826-b01184db7980}</t>
  </si>
  <si>
    <t>SO 401</t>
  </si>
  <si>
    <t>Přeložka veřejného osvětlení</t>
  </si>
  <si>
    <t>{604af075-f794-41ce-81b9-5f6a4e584b24}</t>
  </si>
  <si>
    <t>KRYCÍ LIST SOUPISU PRACÍ</t>
  </si>
  <si>
    <t>Objekt:</t>
  </si>
  <si>
    <t>SO 000 - Vedlejší a ostatní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</si>
  <si>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</si>
  <si>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</si>
  <si>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</si>
  <si>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</si>
  <si>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</si>
  <si>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</si>
  <si>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</si>
  <si>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</si>
  <si>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</si>
  <si>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</si>
  <si>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</si>
  <si>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</si>
  <si>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</si>
  <si>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</si>
  <si>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</si>
  <si>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</si>
  <si>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</si>
  <si>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</si>
  <si>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</si>
  <si>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</si>
  <si>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</si>
  <si>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</si>
  <si>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</si>
  <si>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02730</t>
  </si>
  <si>
    <t>POMOC PRÁCE ZŘÍZ NEBO ZAJIŠŤ OCHRANU INŽENÝRSKÝCH SÍTÍ</t>
  </si>
  <si>
    <t>KPL</t>
  </si>
  <si>
    <t>512</t>
  </si>
  <si>
    <t>-609743182</t>
  </si>
  <si>
    <t>P</t>
  </si>
  <si>
    <t>Poznámka k položce:_x000d_
Položka zahrnuje: - veškeré náklady spojené s ochranou inženýrských sítí _x000d_
Položka nezahrnuje: - x</t>
  </si>
  <si>
    <t>VV</t>
  </si>
  <si>
    <t>Příl. 001.001, 001.101, 201.001, 201.101</t>
  </si>
  <si>
    <t>- náklady na vytyčení inženýrských sítí</t>
  </si>
  <si>
    <t>- náklady na ztížené práce v ochranném pásmu IS</t>
  </si>
  <si>
    <t>- komunikace se správcem</t>
  </si>
  <si>
    <t>- náklady spojené s dodržením vydaných požadavků, vyjádření a stanovisek jednotlivých dotčených správců IS</t>
  </si>
  <si>
    <t>- konkrétní typ a umístění předmětných inženýrských sítí je podrobně uvedeno v TZ a půdorysu SO 001 a SO 201</t>
  </si>
  <si>
    <t>02742</t>
  </si>
  <si>
    <t>PROVIZORNÍ LÁVKY</t>
  </si>
  <si>
    <t>485861609</t>
  </si>
  <si>
    <t>Poznámka k položce:_x000d_
Položka zahrnuje: - veškeré náklady spojené s objednatelem požadovanými zařízeními _x000d_
Položka nezahrnuje: - x</t>
  </si>
  <si>
    <t>Příl. 201.001, 201.202</t>
  </si>
  <si>
    <t>Provizorní lávka pro převedení inženýrských sítí (dočasná konstrukce) včetně montované rozebíratelné spodní stavby</t>
  </si>
  <si>
    <t>Nájem po celou dobu výstavby</t>
  </si>
  <si>
    <t>Včetně dodávky, montáže, údržby po celou dobu výstavby a demontáže</t>
  </si>
  <si>
    <t>Včetně veškerých chrániček pro převedení vedení inženýrských sítí</t>
  </si>
  <si>
    <t>3</t>
  </si>
  <si>
    <t>02911.1</t>
  </si>
  <si>
    <t>OSTATNÍ POŽADAVKY - GEODETICKÉ ZAMĚŘENÍ - vytýčení stavby a záborů</t>
  </si>
  <si>
    <t>1262954117</t>
  </si>
  <si>
    <t>Poznámka k položce:_x000d_
Položka zahrnuje: - veškeré náklady spojené s objednatelem požadovanými pracemi_x000d_
Položka nezahrnuje: - x</t>
  </si>
  <si>
    <t>Vytýčení obvodu stavby a záborů</t>
  </si>
  <si>
    <t>včetně vyhotovení vytyčovacího protokolu stavby</t>
  </si>
  <si>
    <t>včetně koordinace přeložek SO 301, SO 401, SO 402 a SO 403</t>
  </si>
  <si>
    <t>4</t>
  </si>
  <si>
    <t>02911.2</t>
  </si>
  <si>
    <t>OSTATNÍ POŽADAVKY - GEODETICKÉ ZAMĚŘENÍ - zaměření během stavby</t>
  </si>
  <si>
    <t>2142388741</t>
  </si>
  <si>
    <t>Zaměření během stavby</t>
  </si>
  <si>
    <t>Včetně výkazu výměr bouraných konstrukcí</t>
  </si>
  <si>
    <t>Včetně měření na nivelačních značkách s požadovanou přesností pro sledování sedání při výstavbě (příl. 201.001)</t>
  </si>
  <si>
    <t>Potřebné geodetické doměření během výstavby v případě ZBV</t>
  </si>
  <si>
    <t>02911.3</t>
  </si>
  <si>
    <t>OSTATNÍ POŽADAVKY - GEODETICKÉ ZAMĚŘENÍ - skutečné provedení</t>
  </si>
  <si>
    <t>468380027</t>
  </si>
  <si>
    <t>Zaměření skutečného provedení stavby na podkladu katastrální mapy a její digitalizace</t>
  </si>
  <si>
    <t>Včetně měření na nivelačních značkách s požadovanou přesností pro sledování sedání před uvedením do provozu (příl. 201.001)</t>
  </si>
  <si>
    <t>DTM dle požadavku SOD, OP</t>
  </si>
  <si>
    <t>6</t>
  </si>
  <si>
    <t>02940.1</t>
  </si>
  <si>
    <t>OSTATNÍ POŽADAVKY - VYPRACOVÁNÍ DOKUMENTACE - pasportizace okolí stavby</t>
  </si>
  <si>
    <t>2028548559</t>
  </si>
  <si>
    <t>Před a po provedení stavby</t>
  </si>
  <si>
    <t>Fotodokumentace vč. zprávy s vyhodnocením před a po</t>
  </si>
  <si>
    <t xml:space="preserve">Důkladná a důsledná pasportizace okolních objektů, včetně podrobné dokumentace stávajících vad (např. trhlin ve zdivu apod.), </t>
  </si>
  <si>
    <t>a to v exteriéru i interiéru (pokud to bude vlastníky dotčených objektů umožněno)</t>
  </si>
  <si>
    <t>Podrobněji viz přílohu B.1 STZ kap. 8.1.5.5</t>
  </si>
  <si>
    <t>7</t>
  </si>
  <si>
    <t>02940.2</t>
  </si>
  <si>
    <t>OSTATNÍ POŽADAVKY - VYPRACOVÁNÍ DOKUMENTACE - pasportizace objízdné trasy</t>
  </si>
  <si>
    <t>1283032274</t>
  </si>
  <si>
    <t>Pasportizace objízdných tras části vedoucí po místních komunikacích</t>
  </si>
  <si>
    <t>Videopasportizace před a po provedení stavby</t>
  </si>
  <si>
    <t>8</t>
  </si>
  <si>
    <t>02940.3</t>
  </si>
  <si>
    <t>OSTATNÍ POŽADAVKY - VYPRACOVÁNÍ DOKUMENTACE - havarijní a povodňový plán</t>
  </si>
  <si>
    <t>1651545633</t>
  </si>
  <si>
    <t>Aktualizace, projednání a schválení</t>
  </si>
  <si>
    <t>9</t>
  </si>
  <si>
    <t>029412</t>
  </si>
  <si>
    <t>OSTATNÍ POŽADAVKY - VYPRACOVÁNÍ MOSTNÍHO LISTU</t>
  </si>
  <si>
    <t>-1112296641</t>
  </si>
  <si>
    <t>Digitální + 3x tištěné provedení</t>
  </si>
  <si>
    <t>Včetně zápisu do BMS</t>
  </si>
  <si>
    <t>10</t>
  </si>
  <si>
    <t>02943</t>
  </si>
  <si>
    <t>OSTATNÍ POŽADAVKY - VYPRACOVÁNÍ RDS</t>
  </si>
  <si>
    <t>-1948934492</t>
  </si>
  <si>
    <t>Zhotovitel stavby je povinen vypracovat realizační dokumentaci stavby (RDS), která dořeší detailně projekt stavby</t>
  </si>
  <si>
    <t xml:space="preserve">v návaznosti na dokumentaci ve stupni PDPS v závislosti na konkrétní technologii zhotovitele a použitých výrobcích. </t>
  </si>
  <si>
    <t>Tato realizační dokumentace stavby musí být předložena ke schválení investorovi a projektantovi DSP a PDPS.</t>
  </si>
  <si>
    <t>Digitálně + 3x tištěné provedení</t>
  </si>
  <si>
    <t>Minimální rozsah dle požadavků uvedených v PDPS (především TZ) a dle potřeby zhotovitele a požadavku investora</t>
  </si>
  <si>
    <t>včetně TePř bouracích prací (SO 001)</t>
  </si>
  <si>
    <t>11</t>
  </si>
  <si>
    <t>02944</t>
  </si>
  <si>
    <t>OSTAT POŽADAVKY - DOKUMENTACE SKUTEČ PROVEDENÍ V DIGIT FORMĚ</t>
  </si>
  <si>
    <t>55826921</t>
  </si>
  <si>
    <t>Digitální + 2x tištěné provedení</t>
  </si>
  <si>
    <t>Na podkladu katastrální mapy</t>
  </si>
  <si>
    <t xml:space="preserve">Včetně stanovení zatížitelnosti dle ČSN 73 6222 </t>
  </si>
  <si>
    <t>12</t>
  </si>
  <si>
    <t>02945</t>
  </si>
  <si>
    <t>OSTAT POŽADAVKY - GEOMETRICKÝ PLÁN</t>
  </si>
  <si>
    <t>-1857859603</t>
  </si>
  <si>
    <t xml:space="preserve">Poznámka k položce:_x000d_
Položka zahrnuje:        - přípravu podkladů, vyhotovení žádosti pro vklad na katastrální úřad - polní práce spojené s vyhotovením geometrického plánu - výpočetní a grafické kancelářské práce - úřední ověření výsledného elaborátu - schválení návrhu vkladu do katastru nemovitostí příslušným katastrálním úřadem Položka nezahrnuje: - x</t>
  </si>
  <si>
    <t xml:space="preserve">Digitálně  + 5x tištěná verze</t>
  </si>
  <si>
    <t>Pro plochy trvalého záboru</t>
  </si>
  <si>
    <t>Pro věcné břemeno na pozemku ve správě Povodí Labe</t>
  </si>
  <si>
    <t>13</t>
  </si>
  <si>
    <t>02953</t>
  </si>
  <si>
    <t>OSTATNÍ POŽADAVKY - HLAVNÍ MOSTNÍ PROHLÍDKA</t>
  </si>
  <si>
    <t>-1977932793</t>
  </si>
  <si>
    <t>Poznámka k položce:_x000d_
Položka zahrnuje : - úkony dle ČSN 73 6221 - provedení hlavní mostní prohlídky oprávněnou fyzickou nebo právnickou osobou - vyhotovení záznamu (protokolu), který jednoznačně definuje stav mostu Položka nezahrnuje: - x</t>
  </si>
  <si>
    <t>14</t>
  </si>
  <si>
    <t>02971</t>
  </si>
  <si>
    <t>OSTAT POŽADAVKY - GEOTECHNICKÝ MONITORING NA POVRCHU</t>
  </si>
  <si>
    <t>1220889324</t>
  </si>
  <si>
    <t>Poznámka k položce:_x000d_
Položka zahrnuje: - veškeré náklady spojené s objednatelem požadovanými pracemi _x000d_
Položka nezahrnuje: - x</t>
  </si>
  <si>
    <t>Provádění po celou dobu stavby</t>
  </si>
  <si>
    <t>(zemní pláň, mikropiloty, základová spára, hutnění zásypů)</t>
  </si>
  <si>
    <t>Včetně zatřídění vhodnosti použití výkopové zeminy do zpětných zásypů</t>
  </si>
  <si>
    <t xml:space="preserve">Včetně posouzení splnění požadavku na modul přetvárnosti zemní pláně </t>
  </si>
  <si>
    <t>Čerpání se souhlasem investora</t>
  </si>
  <si>
    <t>02990</t>
  </si>
  <si>
    <t>OSTATNÍ POŽADAVKY - INFORMAČNÍ TABULE</t>
  </si>
  <si>
    <t>711098208</t>
  </si>
  <si>
    <t>Poznámka k položce:_x000d_
Položka zahrnuje: - dodání a osazení informačních tabulí v předepsaném provedení a množství s obsahem předepsaným zadavatelem - veškeré nosné a upevňovací konstrukce - základové konstrukce včetně nutných zemních prací - demontáž a odvoz po skončení platnosti - případně nutné opravy poškozených čátí během platnosti Položka nezahrnuje: - x</t>
  </si>
  <si>
    <t>Rozměr 2,5*1,75</t>
  </si>
  <si>
    <t>Označení stavby dle metodiky stavebníka</t>
  </si>
  <si>
    <t>16</t>
  </si>
  <si>
    <t>03100.1</t>
  </si>
  <si>
    <t>ZAŘÍZENÍ STAVENIŠTĚ - ZŘÍZENÍ, PROVOZ, DEMONTÁŽ</t>
  </si>
  <si>
    <t>739008378</t>
  </si>
  <si>
    <t xml:space="preserve">Poznámka k položce:_x000d_
Položka zahrnuje:  objednatelem povolené náklady na pořízení (event. pronájem), provozování, udržování a likvidaci zhotovitelova zařízení Položka nezahrnuje: - x</t>
  </si>
  <si>
    <t>Kompletní zařízení staveniště pro celou stavbu včetně zajištění potřebných povolení a rozhodnutí</t>
  </si>
  <si>
    <t xml:space="preserve">Včetně potřebné meziskládky </t>
  </si>
  <si>
    <t>Včetně zřízení a odstranění provizorního oplocení staveniště</t>
  </si>
  <si>
    <t>Včetně vybavení staveniště pro ochranu znečištění vodního toku pod mostem</t>
  </si>
  <si>
    <t>17</t>
  </si>
  <si>
    <t>03100.2</t>
  </si>
  <si>
    <t>ZAŘÍZENÍ STAVENIŠTĚ - ZŘÍZENÍ, PROVOZ, DEMONTÁŽ - požadavky BOZP</t>
  </si>
  <si>
    <t>-1486313503</t>
  </si>
  <si>
    <t>Technická opatření dle požadavků koordinátora BOZP</t>
  </si>
  <si>
    <t>18</t>
  </si>
  <si>
    <t>R1152</t>
  </si>
  <si>
    <t>PŘEV VOD NA POVRCHU POTR NEBO ŽLAB</t>
  </si>
  <si>
    <t>-1936588891</t>
  </si>
  <si>
    <t>Poznámka k položce:_x000d_
Položka zahrnuje: - převedení vody na povrchu - zřízení, udržování a odstranění příslušného zařízení _x000d_
Položka nezahrnuje: - x</t>
  </si>
  <si>
    <t>Usměrnění průtoků ve vodoteči pod mostem pomocí provizorního zatrubnění nebo provizorních hrázek (dle preferencí zhotovitele)</t>
  </si>
  <si>
    <t>Po celou dobu výstavby</t>
  </si>
  <si>
    <t xml:space="preserve">Včetně dodávky, montáže, údržby, případných přesunů  a demontáže</t>
  </si>
  <si>
    <t>SO 001 - Demolice stávajícího mostu</t>
  </si>
  <si>
    <t>HSV - Práce a dodávky HSV</t>
  </si>
  <si>
    <t xml:space="preserve">    1 - Zemní práce</t>
  </si>
  <si>
    <t xml:space="preserve">    9 - Ostatní konstrukce a práce, bourání</t>
  </si>
  <si>
    <t>N00 - Poplatky za likvidaci odpadů</t>
  </si>
  <si>
    <t>HSV</t>
  </si>
  <si>
    <t>Práce a dodávky HSV</t>
  </si>
  <si>
    <t>Zemní práce</t>
  </si>
  <si>
    <t>11222</t>
  </si>
  <si>
    <t>ODSTRANĚNÍ PAŘEZŮ D DO 0,9M</t>
  </si>
  <si>
    <t>KUS</t>
  </si>
  <si>
    <t>1784331208</t>
  </si>
  <si>
    <t xml:space="preserve">Poznámka k položce:_x000d_
Položka zahrnuje zejména: - vytrhání nebo vykopání pařezů - veškeré zemní práce spojené s odstraněním pařezů - dopravu a uložení pařezů, případně další práce s nimi dle pokynů zadávací dokumentace - zásyp jam po pařezech. Položka nezahrnuje: - x Způsob měření: - počet pařezů se měří v [ks] vytrhaných nebo vykopaných pařezů, průměr pařezu je uvažován dle stromu ve výšce 1,3m nad terénem, u stávajícího pařezu se stanoví jako změřený průměr vynásobený  koeficientem 1/1,38.</t>
  </si>
  <si>
    <t>Příl. B.1</t>
  </si>
  <si>
    <t>Odstranění pařezu umístěného na levém břehu vodního toku před mostem (návodní strana)</t>
  </si>
  <si>
    <t>Včetně veškeré manipulace, dopravy a uložení k likvidaci / recyklaci</t>
  </si>
  <si>
    <t>11318</t>
  </si>
  <si>
    <t>ODSTRANĚNÍ KRYTU ZPEVNĚNÝCH PLOCH Z DLAŽDIC</t>
  </si>
  <si>
    <t>M3</t>
  </si>
  <si>
    <t>-156215968</t>
  </si>
  <si>
    <t xml:space="preserve">Poznámka k položce:_x000d_
Položka zahrnuje: - veškerou manipulaci s vybouranou sutí a s vybouranými hmotami vč. uložení na skládku.  Položka nezahrnuje: 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</si>
  <si>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Odstranění stávající betonové dlažby (chodník, parkovací stání) - tl. 0.06 m (odhad)</t>
  </si>
  <si>
    <t>Příl. 001.001, 001.101, 001.102, 001.103</t>
  </si>
  <si>
    <t>V případě dobrého stavu použít vyzískaný materiál do nových chodníků (SO 201) - rozhodne TDS</t>
  </si>
  <si>
    <t>Včetně veškeré manipulace, dopravy a uložení k zpětnému použití (viz předchozí) nebo k likvidaci / recyklaci</t>
  </si>
  <si>
    <t>Přesný tvar a rozměry zakrytých konstrukcí nejsou známy a mohou být zjištěny až po jejich odkrytí / vybourání</t>
  </si>
  <si>
    <t>Čerpání na základě skutečnosti se souhlasem investora</t>
  </si>
  <si>
    <t>(8+4+15+2+4+25)*0.06</t>
  </si>
  <si>
    <t>11332</t>
  </si>
  <si>
    <t>ODSTRANĚNÍ PODKLADŮ ZPEVNĚNÝCH PLOCH Z KAMENIVA NESTMELENÉHO</t>
  </si>
  <si>
    <t>650364511</t>
  </si>
  <si>
    <t xml:space="preserve">Poznámka k položce:_x000d_
Položka zahrnuje: - veškerou manipulaci s vybouranou sutí a s vybouranými hmotami vč. uložení na skládku.  Položka nezahrnuje: -  poplatek za skládku, který se vykazuje v položce 0141** (s výjimkou malého množství bouraného materiálu, kde je možné poplatek zahrnout do jednotkové ceny bourání – tento fakt musí být uveden v doplňujícím textu k položce).</t>
  </si>
  <si>
    <t>Na základě posouzení geotechnikem použít vyzískaný materiál do sanační vrstvy a zásypů (SO 201)</t>
  </si>
  <si>
    <t>Podkladní vrstvy vozovky mimo stávající most - tl. 0.55-0.10 = 0.45 m (do hloubky pro provedení vrstev nové vozovky)</t>
  </si>
  <si>
    <t>60*0.45</t>
  </si>
  <si>
    <t>Podkladní vrstvy pod odstraňovanou dlažbou (chodník, parkovací stání) - tl. 0.2 m (odhad)</t>
  </si>
  <si>
    <t>(8+4+15+2+4)*0.2</t>
  </si>
  <si>
    <t>Součet</t>
  </si>
  <si>
    <t>11348</t>
  </si>
  <si>
    <t>ODSTRANĚNÍ KRYTU ZPEVNĚNÝCH PLOCH Z DLAŽDIC VČETNĚ PODKLADU</t>
  </si>
  <si>
    <t>1396314812</t>
  </si>
  <si>
    <t>Odstranění stávajícího proužku z kamenné kostky 100/100 na okrajích komunikace včetně podkladu</t>
  </si>
  <si>
    <t xml:space="preserve">Včetně veškeré manipulace, dopravy a uložení </t>
  </si>
  <si>
    <t>Kamenné kostky - složení dna skládku investora KSUSV:</t>
  </si>
  <si>
    <t>Středisko Habry, Sázavská 399, Habry</t>
  </si>
  <si>
    <t>(3.5+4.5+5+2.5)*(0.1*0.5)</t>
  </si>
  <si>
    <t>Podklad - beton tl. 150 mm, přesah 100mm (odhad) - uložení k likvidaci / recyklaci</t>
  </si>
  <si>
    <t>(3.5+4.5+5+2.5)*(0.15*0.7)</t>
  </si>
  <si>
    <t>11352</t>
  </si>
  <si>
    <t>ODSTRANĚNÍ CHODNÍKOVÝCH A SILNIČNÍCH OBRUBNÍKŮ BETONOVÝCH</t>
  </si>
  <si>
    <t>M</t>
  </si>
  <si>
    <t>-158211976</t>
  </si>
  <si>
    <t>Odstranění stávajících betonových obrubníků včetně podkladního betonu</t>
  </si>
  <si>
    <t>15+20+10+5</t>
  </si>
  <si>
    <t>11372</t>
  </si>
  <si>
    <t>FRÉZOVÁNÍ ZPEVNĚNÝCH PLOCH ASFALTOVÝCH</t>
  </si>
  <si>
    <t>-1233463064</t>
  </si>
  <si>
    <t>Odstranění stávajícího krytu vozovky, tloušťka vozovky dle provedených průzkumů cca 0.20 m</t>
  </si>
  <si>
    <t>Včetně veškeré manipulace, dopravy a složení dna skládku investora KSUSV:</t>
  </si>
  <si>
    <t>135*0.2</t>
  </si>
  <si>
    <t>12373</t>
  </si>
  <si>
    <t>ODKOP PRO SPOD STAVBU SILNIC A ŽELEZNIC TŘ. I</t>
  </si>
  <si>
    <t>647616783</t>
  </si>
  <si>
    <t xml:space="preserve">Poznámka k položce:_x000d_
Položka zahrnuje: - vodorovnou a svislou dopravu,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pažení záporového a štětových stěn) - úpravu, ochranu a očištění dna, základové spáry, stěn a svahů - zhutnění podloží, případně i svahů vč. svahování - zřízení stupňů v podloží a lavic na svazích, není-li pro tyto práce zřízena samostatná položka - udržování výkopiště a jeho ochrana proti vodě - odvedení nebo obvedení vody v okolí výkopiště a ve výkopišti - třídění výkopku - veškeré pomocné konstrukce umožňující provedení vykopávky (příjezdy, sjezdy, nájezdy, lešení, podpěr. konstr., přemostění, zpevněné plochy, zakrytí a pod.) Položka nezahrnuje: -  uložení zeminy (na skládku, do násypu) ani poplatky za skládku, vykazují se v položce č.0141**</t>
  </si>
  <si>
    <t>Příl. 001.001, 001.101, 001.102, 201.001, 201.101, 201.102, 201.006</t>
  </si>
  <si>
    <t>Odkop pro zřízení sanační vrstvy (pod vozovkou mimo přechodovou oblast mostu)</t>
  </si>
  <si>
    <t>Bude provedeno na základě vyhodnocení zkoušek únosnosti zemní pláně a dle pokynů a se souhlasem TDS</t>
  </si>
  <si>
    <t>0.5*((45+45)-7*(3.2+3.8))</t>
  </si>
  <si>
    <t>13173</t>
  </si>
  <si>
    <t>HLOUBENÍ JAM ZAPAŽ I NEPAŽ TŘ. I</t>
  </si>
  <si>
    <t>14804719</t>
  </si>
  <si>
    <t>Poznámka k položce:_x000d_
Položka zahrnuje: - vodorovnou a svislou dopravu,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pažení záporového 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Položka nezahrnuje: - uložení zeminy (na skládku, do násypu) ani poplatky za skládku, vykazují se v položce č.0141**</t>
  </si>
  <si>
    <t xml:space="preserve">Příl. 001.001, 001.101, 001.102, 001.103,  201.001, 201.101, 201.102, 201.103</t>
  </si>
  <si>
    <t>Výkopy pro přechodové oblasti (pod úrovní vrstev nové vozovky)</t>
  </si>
  <si>
    <t>(1+1)*8.5</t>
  </si>
  <si>
    <t>Výkopy ve dně vodního toku pod stávajícím mostem pro konstrukci nového mostu</t>
  </si>
  <si>
    <t>3*9.5+11*7.5</t>
  </si>
  <si>
    <t>Ostatní (pro opěrnou zídku, kolem křídel atd.)</t>
  </si>
  <si>
    <t>5*1.5*3</t>
  </si>
  <si>
    <t>13273</t>
  </si>
  <si>
    <t>HLOUBENÍ RÝH ŠÍŘ DO 2M PAŽ I NEPAŽ TŘ. I</t>
  </si>
  <si>
    <t>-1671186080</t>
  </si>
  <si>
    <t>Rýhy pro dešťovou kanalizaci za opěrami</t>
  </si>
  <si>
    <t>Příl. 201.001, 201.101</t>
  </si>
  <si>
    <t>4*3*0.6*1.0</t>
  </si>
  <si>
    <t>Ostatní konstrukce a práce, bourání</t>
  </si>
  <si>
    <t>9112A3</t>
  </si>
  <si>
    <t>ZÁBRADLÍ MOSTNÍ S VODOR MADLY - DEMONTÁŽ S PŘESUNEM</t>
  </si>
  <si>
    <t>568805109</t>
  </si>
  <si>
    <t>Poznámka k položce:_x000d_
Položka zahrnuje: - demontáž a odstranění zařízení - jeho odvoz na předepsané místo Položka nezahrnuje: - x</t>
  </si>
  <si>
    <t>Odstranění stávajícího zábradlí</t>
  </si>
  <si>
    <t>10+15+2</t>
  </si>
  <si>
    <t>914113</t>
  </si>
  <si>
    <t>DOPRAVNÍ ZNAČKY ZÁKLADNÍ VELIKOSTI OCELOVÉ NEREFLEXNÍ - DEMONTÁŽ</t>
  </si>
  <si>
    <t>1066969848</t>
  </si>
  <si>
    <t>Poznámka k položce:_x000d_
Položka zahrnuje: - odstranění, demontáž a odklizení materiálu s odvozem na předepsané místo Položka nezahrnuje: - x</t>
  </si>
  <si>
    <t>Příl. 001.101</t>
  </si>
  <si>
    <t>Demontáž a odvoz stávající dopravního značení</t>
  </si>
  <si>
    <t>919113</t>
  </si>
  <si>
    <t>ŘEZÁNÍ ASFALTOVÉHO KRYTU VOZOVEK TL DO 150MM</t>
  </si>
  <si>
    <t>-1684398690</t>
  </si>
  <si>
    <t>Poznámka k položce:_x000d_
Položka zahrnuje: - řezání vozovkové vrstvy v předepsané tloušťce - spotřeba vody Položka nezahrnuje: - x</t>
  </si>
  <si>
    <t>Příl. 001.101, 201.101</t>
  </si>
  <si>
    <t>Příčné rozřezání stávajícího vozovkového souvrství v místě začátku a konce zřízení nové vozovky</t>
  </si>
  <si>
    <t>2*6</t>
  </si>
  <si>
    <t>96611</t>
  </si>
  <si>
    <t>BOURÁNÍ KONSTRUKCÍ Z BETONOVÝCH DÍLCŮ</t>
  </si>
  <si>
    <t>-2146024275</t>
  </si>
  <si>
    <t>Poznámka k položce:_x000d_
Položka zahrnuje: - rozbourání konstrukce bez ohledu na použitou technologii - veškeré pomocné konstrukce (lešení a pod.) - veškerou manipulaci s vybouranou sutí a hmotami včetně uložení na skládku - veškeré další práce plynoucí z technologického předpisu a z platných předpisů Položka nezahrnuje: - poplatek za skládku, který se vykazuje v položce 0141** (s výjimkou malého množství bouraného materiálu, kde je možné poplatek zahrnout do jednotkové ceny bourání – tento fakt musí být uveden v doplňujícím textu k položce)</t>
  </si>
  <si>
    <t>Nosná konstrukce pod levým chodníkem je z 3 ks železobetonových prefabrikovaných nosníků typu KA-61 světlosti 9 m</t>
  </si>
  <si>
    <t>3*2.95</t>
  </si>
  <si>
    <t>96612</t>
  </si>
  <si>
    <t>BOURÁNÍ KONSTRUKCÍ Z KAMENE NA SUCHO</t>
  </si>
  <si>
    <t>1239330292</t>
  </si>
  <si>
    <t>Stávající kamenná konstrukce mostu (klenba, opěry, pilíře) - odbourání v předepsaném rozsahu</t>
  </si>
  <si>
    <t>Předpoklad:</t>
  </si>
  <si>
    <t>- část konstrukce - kámen na MC - 50% (odhad)</t>
  </si>
  <si>
    <t>- část konstrukce - kámen na sucho - 50% (odhad)</t>
  </si>
  <si>
    <t>0,5*18*8</t>
  </si>
  <si>
    <t>(plocha zjištěná graficky v rýsovacím software x šířka)</t>
  </si>
  <si>
    <t xml:space="preserve">VV skutečného množství bude stanoven z geodetického zaměření - viz. SO 000 pol. 02911.2 </t>
  </si>
  <si>
    <t>96613</t>
  </si>
  <si>
    <t>BOURÁNÍ KONSTRUKCÍ Z KAMENE NA MC</t>
  </si>
  <si>
    <t>-26549167</t>
  </si>
  <si>
    <t>96615.1</t>
  </si>
  <si>
    <t>BOURÁNÍ KONSTRUKCÍ Z PROSTÉHO BETONU</t>
  </si>
  <si>
    <t>476306430</t>
  </si>
  <si>
    <t>Vyrovnávací beton pod levým chodníkem</t>
  </si>
  <si>
    <t>0.6*11</t>
  </si>
  <si>
    <t>Betonové plochy před a za mostem</t>
  </si>
  <si>
    <t>3*0.4+1.5*0.4</t>
  </si>
  <si>
    <t>R96615.2</t>
  </si>
  <si>
    <t>BOURÁNÍ KONSTRUKCÍ ZE ŠKVÁROBETONU</t>
  </si>
  <si>
    <t>207929483</t>
  </si>
  <si>
    <t>Vrstva škvárobetonu na stávající klenbové konstrukci</t>
  </si>
  <si>
    <t>10.5*5.6</t>
  </si>
  <si>
    <t>96616</t>
  </si>
  <si>
    <t>BOURÁNÍ KONSTRUKCÍ ZE ŽELEZOBETONU</t>
  </si>
  <si>
    <t>-1523247983</t>
  </si>
  <si>
    <t>Příl. 001.001, 001.002, 001.003, 001.004</t>
  </si>
  <si>
    <t>Levá mostní římsa</t>
  </si>
  <si>
    <t>0.12*10</t>
  </si>
  <si>
    <t>Pravá mostní římsa s konzolou</t>
  </si>
  <si>
    <t>0.5*13.5</t>
  </si>
  <si>
    <t>19</t>
  </si>
  <si>
    <t>97817</t>
  </si>
  <si>
    <t>ODSTRANĚNÍ MOSTNÍ IZOLACE</t>
  </si>
  <si>
    <t>M2</t>
  </si>
  <si>
    <t>1536556638</t>
  </si>
  <si>
    <t>Poznámka k položce:_x000d_
Položka zahrnuje: - veškeré práce plynoucí z technologického předpisu a z platných předpisů - veškerou manipulaci s vybouranou sutí a hmotami včetně uložení na skládku Položka nezahrnuje: - poplatek za skládku, který se vykazuje v položce 0141** (s výjimkou malého množství bouraného materiálu, kde je možné poplatek zahrnout do jednotkové ceny bourání – tento fakt musí být uveden v doplňujícím textu k položce)</t>
  </si>
  <si>
    <t>Odstranění stávající mostní izolace</t>
  </si>
  <si>
    <t>Včetně veškeré manipulace, dopravy a uložení k likvidaci</t>
  </si>
  <si>
    <t>11*10</t>
  </si>
  <si>
    <t>N00</t>
  </si>
  <si>
    <t>Poplatky za likvidaci odpadů</t>
  </si>
  <si>
    <t>20</t>
  </si>
  <si>
    <t>015111</t>
  </si>
  <si>
    <t>POPLATKY ZA LIKVIDACI ODPADŮ NEKONTAMINOVANÝCH - 17 05 04 VYTĚŽENÉ ZEMINY A HORNINY - I. TŘÍDA TĚŽITELNOSTI</t>
  </si>
  <si>
    <t>T</t>
  </si>
  <si>
    <t>-1433491191</t>
  </si>
  <si>
    <t xml:space="preserve">Poznámka k položce:_x000d_
1. Položka obsahuje:  – veškeré poplatky provozovateli skládky, recyklační linky nebo jiného zařízení na zpracování nebo likvidaci odpadů související s převzetím, uložením, zpracováním nebo likvidací odpadu 2. Položka neobsahuje: 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541/2020 Sb., o nakládání s odpady, v platném znění.</t>
  </si>
  <si>
    <t>Zeminy nevhodné k dalšímu použití</t>
  </si>
  <si>
    <t>Pro pol. 12373</t>
  </si>
  <si>
    <t>1.8*20.5</t>
  </si>
  <si>
    <t>Pro pol. 13173</t>
  </si>
  <si>
    <t>1.8*150.5</t>
  </si>
  <si>
    <t>Pro pol. 13273</t>
  </si>
  <si>
    <t>1.8*7.2</t>
  </si>
  <si>
    <t>R015120</t>
  </si>
  <si>
    <t>POPLATKY ZA LIKVIDACI ODPADŮ NEKONTAMINOVANÝCH - 17 01 02 STAVEBNÍ A DEMOLIČNÍ SUŤ</t>
  </si>
  <si>
    <t>1573194503</t>
  </si>
  <si>
    <t>Pro pol. R96615.2</t>
  </si>
  <si>
    <t>1.7*58.8</t>
  </si>
  <si>
    <t>22</t>
  </si>
  <si>
    <t>015140</t>
  </si>
  <si>
    <t>POPLATKY ZA LIKVIDACI ODPADŮ NEKONTAMINOVANÝCH - 17 01 01 BETON Z DEMOLIC OBJEKTŮ, ZÁKLADŮ TV</t>
  </si>
  <si>
    <t>1243813055</t>
  </si>
  <si>
    <t>Pro pol. 11318</t>
  </si>
  <si>
    <t>2.4*3.480</t>
  </si>
  <si>
    <t>Pro pol. 11348 - podkladní beton</t>
  </si>
  <si>
    <t>2.4*(3.5+4.5+5+2.5)*(0.15*0.7)</t>
  </si>
  <si>
    <t>Pro pol. 11352</t>
  </si>
  <si>
    <t>2.4*0.08*50</t>
  </si>
  <si>
    <t>Pro pol. 96611</t>
  </si>
  <si>
    <t>2.6*8.850</t>
  </si>
  <si>
    <t>Pro pol. 96615</t>
  </si>
  <si>
    <t>2.4*8.400</t>
  </si>
  <si>
    <t>Pro pol. 96616</t>
  </si>
  <si>
    <t>2.5*7.950</t>
  </si>
  <si>
    <t>23</t>
  </si>
  <si>
    <t>015330</t>
  </si>
  <si>
    <t>POPLATKY ZA LIKVIDACI ODPADŮ NEKONTAMINOVANÝCH - 17 05 04 KAMENNÁ SUŤ</t>
  </si>
  <si>
    <t>-1219387881</t>
  </si>
  <si>
    <t>Pro pol. 11332</t>
  </si>
  <si>
    <t>2.2*33.600</t>
  </si>
  <si>
    <t>Pro pol. 96612 a 96613</t>
  </si>
  <si>
    <t>2.5*(72+72)</t>
  </si>
  <si>
    <t>24</t>
  </si>
  <si>
    <t>015340</t>
  </si>
  <si>
    <t>POPLATKY ZA LIKVIDACI ODPADŮ NEKONTAMINOVANÝCH - 02 01 03 PAŘEZY</t>
  </si>
  <si>
    <t>-965687482</t>
  </si>
  <si>
    <t>Pro pol. 11222</t>
  </si>
  <si>
    <t>Výměra stanovena odhadem</t>
  </si>
  <si>
    <t>0.5</t>
  </si>
  <si>
    <t>25</t>
  </si>
  <si>
    <t>R015575</t>
  </si>
  <si>
    <t>POPLATKY ZA LIKVIDACI ODPADŮ NEBEZPEČNÝCH - 17 03 01* ASFALTOVÉ SMĚSI OBSAHUJÍCÍ DEHET</t>
  </si>
  <si>
    <t>848364589</t>
  </si>
  <si>
    <t>Poznámka k položce:_x000d_
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</t>
  </si>
  <si>
    <t>Pro pol. 97817</t>
  </si>
  <si>
    <t>110*0.01*2.0</t>
  </si>
  <si>
    <t>SO 110 - Dopravně inženýrská opatření</t>
  </si>
  <si>
    <t xml:space="preserve">    5 - Komunikace pozemní</t>
  </si>
  <si>
    <t>N00 - Pomocné práce</t>
  </si>
  <si>
    <t>Komunikace pozemní</t>
  </si>
  <si>
    <t>5774AE</t>
  </si>
  <si>
    <t>VRSTVY PRO OBNOVU A OPRAVY Z ASF BETONU ACO 11+</t>
  </si>
  <si>
    <t>-626340691</t>
  </si>
  <si>
    <t>Poznámka k položce:_x000d_
Položka zahrnuje: - drobné opravy a obnovu plošných rozpadů asfaltového krytu (vztahuje se na plochu jednotlivě do 10000m2) 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úpravu napojení, ukončení podél obrubníků, dilatačních zařízení, odvodňovacích proužků, odvodňovačů, vpustí, šachet a pod. Položka nezahrnuje: - souvislou obnovu asfaltového krytu (ta se vykáže položkami 574*** a 575***) - výspravu výtluků (ta se vykáže položkami 5779**, vztahuje se na plochu jednotlivě do 10m2) - postřiky, nátěry - těsnění podél obrubníků, dilatačních zařízení, odvodňovacích proužků, odvodňovačů, vpustí, šachet a pod. - očištění podkladu po veřejném provozu</t>
  </si>
  <si>
    <t>Oprava místní komunikace používané v rámci uzavírky (ulice Za pivovarem)</t>
  </si>
  <si>
    <t>Předpokládaný rozsah:</t>
  </si>
  <si>
    <t>5% povrchu komunikace, ACO 11+ v tl. 50 mm</t>
  </si>
  <si>
    <t>Pomocné práce</t>
  </si>
  <si>
    <t>02710.1</t>
  </si>
  <si>
    <t>POMOC PRÁCE ZŘÍZ NEBO ZAJIŠŤ OBJÍŽĎKY A PŘÍSTUP CESTY - přechodné dopravní značení</t>
  </si>
  <si>
    <t>1504591482</t>
  </si>
  <si>
    <t>Poznámka k položce:_x000d_
Položka zahrnuje: - veškeré náklady spojené se zřízením nebo zajištěním objížďky a přístupové cesty Položka nezahrnuje: - x</t>
  </si>
  <si>
    <t>Kompletní přechodné dopravní značení po celou dobu výstavby</t>
  </si>
  <si>
    <t>Podrobná specifikace dopravně inženýrských opatření viz SO 110</t>
  </si>
  <si>
    <t>02710.2</t>
  </si>
  <si>
    <t>POMOC PRÁCE ZŘÍZ NEBO ZAJIŠŤ OBJÍŽĎKY A PŘÍSTUP CESTY - zajištění povolení uzavírky</t>
  </si>
  <si>
    <t>1456161627</t>
  </si>
  <si>
    <t>Inženýrská činnost při zřízení uzavírky komunikace v místě mostu, objízdných tras a přechodného dopravního značení</t>
  </si>
  <si>
    <t>Včetně zajištění případných potřebných povolení</t>
  </si>
  <si>
    <t>Včetně projednání dopravní obslužnosti veřejnou linkovou osobní dopravou (autobusy) - viz příl. 110.001</t>
  </si>
  <si>
    <t>SO 201 - Most ev. č. 3456-1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</si>
  <si>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</si>
  <si>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</si>
  <si>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</si>
  <si>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</si>
  <si>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</si>
  <si>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>PSV - Práce a dodávky PSV</t>
  </si>
  <si>
    <t xml:space="preserve">    711 - Izolace proti vodě, vlhkosti a plynům</t>
  </si>
  <si>
    <t xml:space="preserve">    783 - Dokončovací práce - nátěry</t>
  </si>
  <si>
    <t>12573</t>
  </si>
  <si>
    <t>VYKOPÁVKY ZE ZEMNÍKŮ A SKLÁDEK TŘ. I</t>
  </si>
  <si>
    <t>1413986272</t>
  </si>
  <si>
    <t>Poznámka k položce:_x000d_
Položka zahrnuje: - vodorovnou a svislou dopravu,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ruční vykopávky, odstranění kořenů a napadávek - pažení, vzepření a rozepření vč. přepažování (vyjma pažení záporového a štětových stěn) - úpravu, ochranu a očištění dna, základové spáry, stěn a svahů - udržování výkopiště a jeho ochrana proti vodě - odvedení nebo obvedení vody v okolí výkopiště a ve výkopišti - třídění výkopku - veškeré pomocné konstrukce umožňující provedení vykopávky (příjezdy, sjezdy, nájezdy, lešení, podpěr. konstr., přemostění, zpevněné plochy, zakrytí a pod.) Položka nezahrnuje: - práce spojené s otvírkou zemníku</t>
  </si>
  <si>
    <t>Pro. pol 17511 - vykopávka z mezideponie při zpětném použití vyzískaného materiálu</t>
  </si>
  <si>
    <t>38</t>
  </si>
  <si>
    <t>17481</t>
  </si>
  <si>
    <t>ZÁSYP JAM A RÝH Z NAKUPOVANÝCH MATERIÁLŮ</t>
  </si>
  <si>
    <t>439279537</t>
  </si>
  <si>
    <t xml:space="preserve">Poznámka k položce:_x000d_
Položka zahrnuje: - kompletní provedení zemní konstrukce včetně nákupu a dopravy materiálu dle zadávací dokumentace - úprava  ukládaného  materiálu  vlhčením,  tříděním,  promícháním  nebo  vysoušením,  příp. jiné úpravy za účelem zlepšení jeho  mech. vlastností - hutnění i různé míry hutnění 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udržování úložiště a jeho ochrana proti vodě - odvedení nebo obvedení vody v okolí úložiště a v úložišti - veškeré  pomocné konstrukce umožňující provedení  zemní konstrukce  (příjezdy,  sjezdy,  nájezdy, lešení, podpěrné konstrukce, přemostění, zpevněné plochy, zakrytí a pod.) Položka nezahrnuje: - x</t>
  </si>
  <si>
    <t>17511</t>
  </si>
  <si>
    <t>OBSYP POTRUBÍ A OBJEKTŮ SE ZHUTNĚNÍM</t>
  </si>
  <si>
    <t>1929751235</t>
  </si>
  <si>
    <t xml:space="preserve">Poznámka k položce:_x000d_
Položka zahrnuje: - kompletní provedení zemní konstrukce vč. výběru vhodného materiálu - úprava  ukládaného  materiálu  vlhčením,  tříděním,  promícháním  nebo  vysoušením,  příp. jiné úpravy za účelem zlepšení jeho  mech. vlastností - hutnění i různé míry hutnění 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a výplň jam a prohlubní v podloží - úprava, očištění, ochrana a zhutnění podloží - svahování, hutnění a uzavírání povrchů svahů - zřízení lavic na svazích - udržování úložiště a jeho ochrana proti vodě - odvedení nebo obvedení vody v okolí úložiště a v úložišti - veškeré  pomocné konstrukce umožňující provedení  zemní konstrukce  (příjezdy,  sjezdy,  nájezdy, lešení, podpěrné konstrukce, přemostění, zpevněné plochy, zakrytí a pod.) Položka nezahrnuje: - x  Způsob měření: - zemina vytlačená potrubím o DN 180mm se od kubatury obsypů neodečítá</t>
  </si>
  <si>
    <t>Příl. 201.001, 201.101, 201.102, 201.103</t>
  </si>
  <si>
    <t>Zpětný zásyp před lícem opěr a křídel</t>
  </si>
  <si>
    <t>(1.5+1.5)*12+2*(1.5+1+5+5)</t>
  </si>
  <si>
    <t>Zpětný opěrných zídek pře a za mostem vpravo</t>
  </si>
  <si>
    <t>3.5*1*1.0+1.0*1.5*1</t>
  </si>
  <si>
    <t>Vyprofilování levého břehu koryta za mostem</t>
  </si>
  <si>
    <t>25*0.4</t>
  </si>
  <si>
    <t>Předpokládaný rozsah 50% z vyzískaného a 50 % z nakupovaného materiálu</t>
  </si>
  <si>
    <t>(vyzískaný materiál z SO 001 pol. 11332 a 13173)</t>
  </si>
  <si>
    <t>Mezisoučet</t>
  </si>
  <si>
    <t>0,5*76</t>
  </si>
  <si>
    <t>17581</t>
  </si>
  <si>
    <t>OBSYP POTRUBÍ A OBJEKTŮ Z NAKUPOVANÝCH MATERIÁLŮ</t>
  </si>
  <si>
    <t>1283401513</t>
  </si>
  <si>
    <t xml:space="preserve">Poznámka k položce:_x000d_
Položka zahrnuje: - kompletní provedení zemní konstrukce včetně nákupu a dopravy materiálu dle zadávací dokumentace - úprava  ukládaného  materiálu  vlhčením,  tříděním,  promícháním  nebo  vysoušením,  příp. jiné úpravy za účelem zlepšení jeho  mech. vlastností - hutnění i různé míry hutnění 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a výplň jam a prohlubní v podloží - úprava, očištění, ochrana a zhutnění podloží - svahování, hutnění a uzavírání povrchů svahů - zřízení lavic na svazích - udržování úložiště a jeho ochrana proti vodě - odvedení nebo obvedení vody v okolí úložiště a v úložišti - veškeré  pomocné konstrukce umožňující provedení  zemní konstrukce  (příjezdy,  sjezdy,  nájezdy, lešení, podpěrné konstrukce, přemostění, zpevněné plochy, zakrytí a pod.) Položka nezahrnuje: - x  Způsob měření: - zemina vytlačená potrubím o DN 180mm se od kubatury obsypů neodečítá</t>
  </si>
  <si>
    <t>Zpětný zásyp opěrných zídek pře a za mostem vpravo</t>
  </si>
  <si>
    <t>18110</t>
  </si>
  <si>
    <t>ÚPRAVA PLÁNĚ SE ZHUTNĚNÍM V HORNINĚ TŘ. I</t>
  </si>
  <si>
    <t>-1788225933</t>
  </si>
  <si>
    <t>Poznámka k položce:_x000d_
Položka zahrnuje: - úpravu pláně včetně vyrovnání výškových rozdílů. Míru zhutnění určuje projekt. Položka nezahrnuje: - x</t>
  </si>
  <si>
    <t>Příl. 201.002, 201.003</t>
  </si>
  <si>
    <t>Pod vozovkou mimo přechodovou oblast mostu</t>
  </si>
  <si>
    <t>(45+45)-7*(3.2+3.8)</t>
  </si>
  <si>
    <t>18241</t>
  </si>
  <si>
    <t>ZALOŽENÍ TRÁVNÍKU RUČNÍM VÝSEVEM</t>
  </si>
  <si>
    <t>839007523</t>
  </si>
  <si>
    <t>Poznámka k položce:_x000d_
Položka zahrnuje: - dodání předepsané travní směsi, její výsev na ornici, zalévání, první pokosení, to vše bez ohledu na sklon terénu Položka nezahrnuje: - x</t>
  </si>
  <si>
    <t>Příl. C.2, 201.001, 201.101</t>
  </si>
  <si>
    <t>Provede se v rozsahu dotčení stavebními pracemi mimo zpevněné plochy a koryto vodního toku</t>
  </si>
  <si>
    <t>80</t>
  </si>
  <si>
    <t>Zakládání</t>
  </si>
  <si>
    <t>21331</t>
  </si>
  <si>
    <t>DRENÁŽNÍ VRSTVY Z BETONU MEZEROVITÉHO (DRENÁŽNÍHO)</t>
  </si>
  <si>
    <t>-755256884</t>
  </si>
  <si>
    <t>Poznámka k položce:_x000d_
Položka zahrnuje: - dodávku předepsaného materiálu pro drenážní vrstvu, včetně mimostaveništní a vnitrostaveništní dopravy - provedení drenážní vrstvy předepsaných rozměrů a předepsaného tvaru Položka nezahrnuje: - x</t>
  </si>
  <si>
    <t>Příl. 201.001, 201.101, 201.102, 201.103, 201.007, 201.109</t>
  </si>
  <si>
    <t>Drenážní obetonování rubové drenáže</t>
  </si>
  <si>
    <t>0.3*0.3*(8+7)</t>
  </si>
  <si>
    <t>21341</t>
  </si>
  <si>
    <t>DRENÁŽNÍ VRSTVY Z PLASTBETONU (PLASTMALTY)</t>
  </si>
  <si>
    <t>-2009922268</t>
  </si>
  <si>
    <t>Příl. 201.001, 201.110</t>
  </si>
  <si>
    <t>Kanálek z drenážního polymerbetonu v úžlabí</t>
  </si>
  <si>
    <t xml:space="preserve">Kanálek mimo trubičky </t>
  </si>
  <si>
    <t>0.035*0.15*(7.25+7.25-4*0.4)</t>
  </si>
  <si>
    <t xml:space="preserve">Žebra v místě trubiček </t>
  </si>
  <si>
    <t>0.024*0.4*4</t>
  </si>
  <si>
    <t>21450</t>
  </si>
  <si>
    <t>SANAČNÍ VRSTVY Z KAMENIVA</t>
  </si>
  <si>
    <t>-800327969</t>
  </si>
  <si>
    <t>Poznámka k položce:_x000d_
Položka zahrnuje - dodávku předepsaného kameniva - mimostaveništní a vnitrostaveništní dopravu a jeho uložení - není-li v zadávací dokumentaci uvedeno jinak, jedná se o nakupovaný materiál Položka nezahrnuje: - x</t>
  </si>
  <si>
    <t>Příl. 201.001, 201.101, 201.102, 201.006</t>
  </si>
  <si>
    <t>Sanace aktivní zóny šterkodrtí fr. 0/63 nebo stavebním recyklátem ze stavby, bude-li pro tyto účely vhodný</t>
  </si>
  <si>
    <t>Viz také příl. 201.001 (TZ SO 201) kap. 4.4.1.3</t>
  </si>
  <si>
    <t>21461</t>
  </si>
  <si>
    <t>SEPARAČNÍ GEOTEXTILIE</t>
  </si>
  <si>
    <t>-1397085627</t>
  </si>
  <si>
    <t>Poznámka k položce:_x000d_
Položka zahrnuje: - dodávku předepsané geotextilie - úpravu, očištění a ochranu podkladu - přichycení k podkladu, případně zatížení - úpravy spojů a zajištění okrajů - úpravy pro odvodnění - nutné přesahy (nezapočítávají se do výměry) - mimostaveništní a vnitrostaveništní dopravu Položka nezahrnuje: - x</t>
  </si>
  <si>
    <t>Pod sanační vrstvou z kameniva (pol. 21450) - čerpání se souhlasem investora</t>
  </si>
  <si>
    <t>Typ geotextilie dle údajů v PD</t>
  </si>
  <si>
    <t>227841</t>
  </si>
  <si>
    <t>MIKROPILOTY KOMPLET D DO 200MM NA POVRCHU</t>
  </si>
  <si>
    <t>208509369</t>
  </si>
  <si>
    <t>Poznámka k položce:_x000d_
Položka zahrnuje: - kompletní práce, které jsou nutné pro předepsanou funkci mikropilot - dodání trubek a injekčních hmot, osazení a zainjektování trubek - včetně pomocných konstrukcí (lešení, montážní plošiny a pod.) Položka nezahrnuje: - vrty (uvedou se v položce 261 nebo 266). Způsob měření: - pod pojmem DN mikropilot se rozumí DN dříku</t>
  </si>
  <si>
    <t>Příl. 201.001, 201.102, 201.103</t>
  </si>
  <si>
    <t>Trubní mikropiloty ∅89/10 mm, celková délka 4,0 m, volná délka 2,0 m, délka kořene 2,0 m</t>
  </si>
  <si>
    <t>Minimální krytí výztuže je 40 mm, minimální průměr vrtu je tedy 89+2*40 = cca 170 mm</t>
  </si>
  <si>
    <t>2*2*11 = 44 ks</t>
  </si>
  <si>
    <t>44*4.0</t>
  </si>
  <si>
    <t>26124</t>
  </si>
  <si>
    <t>VRTY PRO KOTVENÍ, INJEKTÁŽ A MIKROPILOTY NA POVRCHU TŘ. II D DO 200MM</t>
  </si>
  <si>
    <t>-538005863</t>
  </si>
  <si>
    <t>Poznámka k položce:_x000d_
Položka zahrnuje: - přemístění, montáž a demontáž vrtných souprav - svislou dopravu zeminy z vrtu - vodorovnou dopravu zeminy bez uložení na skládku - případně nutné pažení dočasné (včetně odpažení) i trvalé Položka nezahrnuje: - x</t>
  </si>
  <si>
    <t>Projekt předpokládá vrtání mikropilot ze dna vodního toku prostřednictvím mobilní vrtné soupravy</t>
  </si>
  <si>
    <t>Průměr vrtu 170 mm - viz pol. 227841</t>
  </si>
  <si>
    <t xml:space="preserve">Hluché vrtání cca 1 m </t>
  </si>
  <si>
    <t>1*44</t>
  </si>
  <si>
    <t>26134</t>
  </si>
  <si>
    <t>VRTY PRO KOTVENÍ, INJEKTÁŽ A MIKROPILOTY NA POVRCHU TŘ. III D DO 200MM</t>
  </si>
  <si>
    <t>-738758379</t>
  </si>
  <si>
    <t>Délka mikropiloty 1.5 m v horní části</t>
  </si>
  <si>
    <t>1.5*44</t>
  </si>
  <si>
    <t>26154</t>
  </si>
  <si>
    <t>VRTY PRO KOTVENÍ, INJEKTÁŽ A MIKROPILOTY NA POVRCHU TŘ. V D DO 200MM</t>
  </si>
  <si>
    <t>1935864445</t>
  </si>
  <si>
    <t>Délka mikropiloty 2.5 m ve spodní části</t>
  </si>
  <si>
    <t>2.5*44</t>
  </si>
  <si>
    <t>272324</t>
  </si>
  <si>
    <t>ZÁKLADY ZE ŽELEZOBETONU DO C25/30</t>
  </si>
  <si>
    <t>1924832046</t>
  </si>
  <si>
    <t xml:space="preserve">Poznámka k položce:_x000d_
Položka zahrnuje: 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 betonu a betonu požadované trvanlivosti a vlastností, užití potřebných přísad a technologií výroby betonu, - zřízení pracovních a dilatačních spar, včetně potřebných úprav, výplně, vložek, opracování, očištění a ošetření, - bednění  požadovaných  konstr. (i ztracené) s úpravou  dle požadované  kvality povrchu betonu, včetně odbedňovacích a odskružovacích prostředků, nátěrů zabraňujících soudržnosti betonu a bednění, - podpěrné  konstr. (skruže) a lešení všech druhů pro bednění,  vč. ochranných a bezpečnostních opatření a základů těchto konstrukcí a lešení, - vytvoření kotevních čel, kapes, nálitků a sedel, zřízení  všech  požadovaných  otvorů,  výklenků, prostupů, dutin, drážek a pod., vč. ztížení práce a úprav 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osazení zařízení ochrany konstrukce proti vlivu bludných proudů, Položka nezahrnuje: - dodání a osazení výztuže</t>
  </si>
  <si>
    <t>Základy rámových stojek</t>
  </si>
  <si>
    <t>Příl. 201.001, 201.107</t>
  </si>
  <si>
    <t>Průměrná výška 0.67 m</t>
  </si>
  <si>
    <t>0.67*(22.5+20.5)</t>
  </si>
  <si>
    <t>272365</t>
  </si>
  <si>
    <t>VÝZTUŽ ZÁKLADŮ Z OCELI 10505, B500B</t>
  </si>
  <si>
    <t>-1224402131</t>
  </si>
  <si>
    <t>Poznámka k položce:_x000d_
Položka: - zahrnuje veškerý materiál, výrobky a polotovary, včetně mimostaveništní a vnitrostaveništní dopravy (rovněž přesuny), včetně naložení a složení, případně s uložením - dodání betonářské výztuže v požadované kvalitě, stříhání, řezání, ohýbání a spojování do všech požadovaných tvarů (vč. armakošů) a uložení s požadovaným zajištěním polohy a krytí výztuže betonem, - veškeré svary nebo jiné spoje výztuže, - pomocné konstrukce a práce pro osazení a upevnění výztuže, - zednické výpomoci pro montáž betonářské výztuže, - úpravy výztuže pro osazení doplňkových konstrukcí, - ochranu výztuže do doby jejího zabetonování, - úpravy výztuže pro zřízení železobetonových kloubů, kotevních prvků, závěsných ok a doplňkových konstrukcí, - veškerá opatření pro zajištění soudržnosti výztuže a betonu, - vodivé propojení výztuže, které je součástí ochrany konstrukce proti vlivům bludných proudů, vyvedení do měřících skříní nebo míst pro měření bludných proudů (vlastní měřící skříně se uvádějí položkami SD 74), - povrchovou antikorozní úpravu výztuže, - separaci výztuže, - osazení měřících zařízení a úpravy pro ně, - osazení měřících skříní nebo míst pro měření bludných proudů Položka nezahrnuje: - x</t>
  </si>
  <si>
    <t>Příl. 201.108</t>
  </si>
  <si>
    <t>Pro položku 272324</t>
  </si>
  <si>
    <t>Uvažováno 120 kg/m3 (odhad)</t>
  </si>
  <si>
    <t>0.120*28.810</t>
  </si>
  <si>
    <t>28999</t>
  </si>
  <si>
    <t>OPLÁŠTĚNÍ (ZPEVNĚNÍ) Z FÓLIE</t>
  </si>
  <si>
    <t>-540082633</t>
  </si>
  <si>
    <t xml:space="preserve">Poznámka k položce:_x000d_
Položka zahrnuje: - dodávku předepsané fólie - úpravu, očištění a ochranu podkladu - přichycení k podkladu, případně zatížení - úpravy spojů a zajištění okrajů - úpravy pro odvodnění - nutné přesahy - mimostaveništní a vnitrostaveništní dopravu Položka nezahrnuje: - x  Způsob měření: - přesahy se nezapočítávají do výměry</t>
  </si>
  <si>
    <t>Příl. 201.001, 201.102, 201.110</t>
  </si>
  <si>
    <t>Těsnící vrstva za ruby opěr</t>
  </si>
  <si>
    <t>1.4*8+2.3*7</t>
  </si>
  <si>
    <t>Svislé a kompletní konstrukce</t>
  </si>
  <si>
    <t>31717</t>
  </si>
  <si>
    <t>KOVOVÉ KONSTRUKCE PRO KOTVENÍ ŘÍMSY</t>
  </si>
  <si>
    <t>KG</t>
  </si>
  <si>
    <t>-571728599</t>
  </si>
  <si>
    <t>Poznámka k položce:_x000d_
Položka zahrnuje: - dodávku (výrobu) kotevního prvku předepsaného tvaru - jeho osazení do předepsané polohy včetně nezbytných prací (vrty, zálivky apod.) Položka nezahrnuje: - x</t>
  </si>
  <si>
    <t>Příl 201.001, 201.109</t>
  </si>
  <si>
    <t>Talířové kotvy lepené do vývrtů, kotvení po 1 m</t>
  </si>
  <si>
    <t>Celkem 2*10+15 = 35 ks</t>
  </si>
  <si>
    <t>Odhad 7 kg/ks</t>
  </si>
  <si>
    <t>35*7</t>
  </si>
  <si>
    <t>317325</t>
  </si>
  <si>
    <t>ŘÍMSY ZE ŽELEZOBETONU DO C30/37 (B37)</t>
  </si>
  <si>
    <t>490324031</t>
  </si>
  <si>
    <t>Příl. 201.001, 201.101, 201.102, 201.103, 201.104, 201.109</t>
  </si>
  <si>
    <t>Dle ceníkové položky včetně zřízení pracovních a dilatačních spár</t>
  </si>
  <si>
    <t>Levá římsa</t>
  </si>
  <si>
    <t>0.924*10.65</t>
  </si>
  <si>
    <t>Pravá římsa</t>
  </si>
  <si>
    <t>0.608*15.35</t>
  </si>
  <si>
    <t>Římsa na opěrné zdi u pravého křídla opěry OP1</t>
  </si>
  <si>
    <t>0.248*3.5</t>
  </si>
  <si>
    <t>Římsa na opěrné zdi u pravého křídla opěry OP2</t>
  </si>
  <si>
    <t>0.6*0.51</t>
  </si>
  <si>
    <t>317365</t>
  </si>
  <si>
    <t>VÝZTUŽ ŘÍMS Z OCELI 10505, B500B</t>
  </si>
  <si>
    <t>1500341196</t>
  </si>
  <si>
    <t>Poznámka k položce:_x000d_
Položka zahrnuje: - veškerý materiál, výrobky a polotovary, včetně mimostaveništní a vnitrostaveništní dopravy (rovněž přesuny), včetně naložení a složení, případně s uložením - dodání betonářské výztuže v požadované kvalitě, stříhání, řezání, ohýbání a spojování do všech požadovaných tvarů (vč. armakošů) a uložení s požadovaným zajištěním polohy a krytí výztuže betonem, - veškeré svary nebo jiné spoje výztuže, - pomocné konstrukce a práce pro osazení a upevnění výztuže, - zednické výpomoci pro montáž betonářské výztuže, - úpravy výztuže pro osazení doplňkových konstrukcí, - ochranu výztuže do doby jejího zabetonování, - úpravy výztuže pro zřízení železobetonových kloubů, kotevních prvků, závěsných ok a doplňkových konstrukcí, - veškerá opatření pro zajištění soudržnosti výztuže a betonu, - vodivé propojení výztuže, které je součástí ochrany konstrukce proti vlivům bludných proudů, vyvedení do měřících skříní nebo míst pro měření bludných proudů (vlastní měřící skříně se uvádějí položkami SD 74), - povrchovou antikorozní úpravu výztuže, - separaci výztuže, - osazení měřících zařízení a úpravy pro ně, - osazení měřících skříní nebo míst pro měření bludných proudů. Položka nezahrnuje: - x</t>
  </si>
  <si>
    <t>Příl. 201.109</t>
  </si>
  <si>
    <t>Pro položku 317325</t>
  </si>
  <si>
    <t>Uvažováno 150 kg/m3 (odhad)</t>
  </si>
  <si>
    <t>0.150*20.348</t>
  </si>
  <si>
    <t>327125</t>
  </si>
  <si>
    <t>ZDI OPĚR, ZÁRUB, NÁBŘEŽ Z DÍLCŮ ŽELEZOBETON DO C30/37</t>
  </si>
  <si>
    <t>1157999167</t>
  </si>
  <si>
    <t xml:space="preserve">Poznámka k položce:_x000d_
Položka zahrnuje: - dodání  dílce  požadovaného  tvaru  a  vlastností,  jeho  skladování,  doprava  a  osazení  do  definitivní polohy, včetně komplexní technologie výroby a montáže dílců, ošetření a ochrana dílců, - u dílců železobetonových a předpjatých veškerá výztuž, případně i tuhé kovové prvky a závěsná oka, - úpravy a zařízení pro uložení a transport dílce, - veškeré požadované úpravy dílců, včetně doplňkových konstrukcí a vybavení, - sestavení dílce na stavbě včetně montážních zařízení, plošin a prahů a pod., - výplň, těsnění a tmelení spár a spojů, - očištění a ošetření úložných ploch, - zednické výpomoce pro montáž dílců, - označení dílce výrobním štítkem nebo jiným způsobem, - úpravy dílce pro dodržení požadované přesnosti jeho osazení, včetně případných měření, - veškerá zařízení pro zajištění stability v každém okamžiku, - další práce dané případně specifikací k příslušnému prefabrik. dílci (úprava pohledových ploch, příp. rubových ploch, osazení měřících zařízení, zkoušení a měření dílců a pod.). Položka nezahrnuje: - x</t>
  </si>
  <si>
    <t>Opěrná zeď u pravého křídla OP1</t>
  </si>
  <si>
    <t>0.45*3.5+0.77*0.35*3.5</t>
  </si>
  <si>
    <t>Opěrná zeď u pravého křídla OP2</t>
  </si>
  <si>
    <t>Příl. 201.001, 201.101, 201.104</t>
  </si>
  <si>
    <t>0.3*0.9</t>
  </si>
  <si>
    <t>327365</t>
  </si>
  <si>
    <t>VÝZTUŽ ZDÍ OPĚRNÝCH, ZÁRUBNÍCH, NÁBŘEŽNÍCH Z OCELI 10505</t>
  </si>
  <si>
    <t>796905576</t>
  </si>
  <si>
    <t>Pro položku 327125</t>
  </si>
  <si>
    <t>0.120*2.788</t>
  </si>
  <si>
    <t>333215</t>
  </si>
  <si>
    <t>PŘEZDĚNÍ OPĚR A KŘÍDEL Z KAMENNÉHO ZDIVA</t>
  </si>
  <si>
    <t>-1972997934</t>
  </si>
  <si>
    <t xml:space="preserve">Poznámka k položce:_x000d_
Položka zahrnuje: - rozebrání stávajícího zdiva - nezbytnou manipulaci s rozebraným materiálem (nakládání, doprava, složení, očištění, odvoz nepoužitelného materiálu a suti) - vyzdění z tohoto materiálu  - včetně dodávky předepsaného materiálu pro výplň spar. Položka nezahrnuje: - dodávku nového materiálu</t>
  </si>
  <si>
    <t>Příl. 201.103</t>
  </si>
  <si>
    <t xml:space="preserve">Opěrná zeď o opěry OP1 vpravo bude v nutném rozsahu odbourána a po dokončení výstavby mostu obnovena </t>
  </si>
  <si>
    <t>4*1</t>
  </si>
  <si>
    <t>33817C</t>
  </si>
  <si>
    <t>SLOUPKY PLOTOVÉ Z DÍLCŮ KOVOVÝCH DO BETONOVÝCH PATEK</t>
  </si>
  <si>
    <t>KS</t>
  </si>
  <si>
    <t>1733986922</t>
  </si>
  <si>
    <t>Poznámka k položce:_x000d_
Položka zahrnuje: - dodání a osazení předepsaného sloupku včetně PKO - případnou betonovou patku z předepsané třídy betonu - nutné zemní práce Položka nezahrnuje: -x</t>
  </si>
  <si>
    <t>Příl. 201.101</t>
  </si>
  <si>
    <t>Obnovení stávajících plotů u opěry OP1 vpravo</t>
  </si>
  <si>
    <t>Rozsah odhadnut - čerpání na základě skutečnosti se souhlasem investora</t>
  </si>
  <si>
    <t>33817D</t>
  </si>
  <si>
    <t>VZPĚRY PLOTOVÉ Z DÍLCŮ KOVOVÝCH DO BETONOVÝCH PATEK</t>
  </si>
  <si>
    <t>1773481935</t>
  </si>
  <si>
    <t>Poznámka k položce:_x000d_
Položka zahrnuje: - dodání a osazení předepsané vzpěry včetně PKO - případnou betonovou patku z předepsané třídy betonu - nutné zemní práce Položka nezahrnuje: - x</t>
  </si>
  <si>
    <t>26</t>
  </si>
  <si>
    <t>389325</t>
  </si>
  <si>
    <t>MOSTNÍ RÁMOVÉ KONSTRUKCE ZE ŽELEZOBETONU C30/37</t>
  </si>
  <si>
    <t>-1507675774</t>
  </si>
  <si>
    <t>Rámová nosná konstrukce včetně křídel</t>
  </si>
  <si>
    <t>Včetně vlysu s rokem dokončení nosné konstrukce</t>
  </si>
  <si>
    <t>Rámová NK bez konzoly</t>
  </si>
  <si>
    <t>7.69*10.45</t>
  </si>
  <si>
    <t>Křídla bez konzol</t>
  </si>
  <si>
    <t>2.8*(3.6+3.2)+0.65*(12.3+12.5)</t>
  </si>
  <si>
    <t>Konzoly křídel a NK</t>
  </si>
  <si>
    <t>0.49*4.56</t>
  </si>
  <si>
    <t>0.35*10.22</t>
  </si>
  <si>
    <t>27</t>
  </si>
  <si>
    <t>389365</t>
  </si>
  <si>
    <t>VÝZTUŽ MOSTNÍ RÁMOVÉ KONSTRUKCE Z OCELI 10505, B500B</t>
  </si>
  <si>
    <t>-110250228</t>
  </si>
  <si>
    <t>Pro pol. 389325</t>
  </si>
  <si>
    <t>Uvažována výztuž 150 kg/m3</t>
  </si>
  <si>
    <t>0.15*121.332</t>
  </si>
  <si>
    <t>28</t>
  </si>
  <si>
    <t>76792</t>
  </si>
  <si>
    <t>OPLOCENÍ Z DRÁTĚNÉHO PLETIVA POTAŽENÉHO PLASTEM</t>
  </si>
  <si>
    <t>711866856</t>
  </si>
  <si>
    <t>Poznámka k položce:_x000d_
Položka zahrnuje: - vlastní pletivo - rámy, rošty, lišty, kování, podpěrné, závěsné, upevňovací prvky, spojovací a těsnící materiál, pomocný materiál - kompletní povrchovou úpravu - ostnatý drát Položka nezahrnuje: - sloupky, které se vykazují v samostatných položkách 338** - podezdívka (272**) Způsob měření: - uvažovaná plocha se pak vypočítává po horní hranu drátu</t>
  </si>
  <si>
    <t>Vodorovné konstrukce</t>
  </si>
  <si>
    <t>29</t>
  </si>
  <si>
    <t>451311</t>
  </si>
  <si>
    <t>PODKL A VÝPLŇ VRSTVY Z PROST BET DO C8/10</t>
  </si>
  <si>
    <t>863655530</t>
  </si>
  <si>
    <t xml:space="preserve">Poznámka k položce:_x000d_
Položka zahrnuje: 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 betonu a betonu požadované trvanlivosti a vlastností, užití potřebných přísad a technologií výroby betonu, - zřízení pracovních a dilatačních spar, včetně potřebných úprav, výplně, vložek, opracování, očištění a ošetření, - bednění  požadovaných  konstr. (i ztracené) s úpravou  dle požadované  kvality povrchu betonu, včetně odbedňovacích a odskružovacích prostředků, nátěrů zabraňujících soudržnosti betonu a bednění, - podpěrné  konstr. (skruže) a lešení všech druhů pro bednění,  vč. ochranných a bezpečnostních opatření a základů těchto konstrukcí a lešení, - vytvoření kotevních čel, kapes, nálitků a sedel, zřízení  všech  požadovaných  otvorů,  výklenků, prostupů, dutin, drážek a pod., vč. ztížení práce a úprav 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osazení zařízení ochrany konstrukce proti vlivu bludných proudů, Položka nezahrnuje: - x</t>
  </si>
  <si>
    <t>Příl. 201.001, 201.102, 201.103, 201.007</t>
  </si>
  <si>
    <t>Pod opěrami</t>
  </si>
  <si>
    <t>0.150*(27.6+25.3)</t>
  </si>
  <si>
    <t xml:space="preserve">Opěrné zeď u pravého křídla OP1 </t>
  </si>
  <si>
    <t>0.150*6.5</t>
  </si>
  <si>
    <t>Pod rubovou drenáží</t>
  </si>
  <si>
    <t>0.3*(9+8)</t>
  </si>
  <si>
    <t>Výplňový beton za opěrami pod úrovní těsnící vrstvy</t>
  </si>
  <si>
    <t>1.6*8+2.4*7</t>
  </si>
  <si>
    <t>30</t>
  </si>
  <si>
    <t>45131A</t>
  </si>
  <si>
    <t>PODKLADNÍ A VÝPLŇOVÉ VRSTVY Z PROSTÉHO BETONU C20/25</t>
  </si>
  <si>
    <t>-678672792</t>
  </si>
  <si>
    <t>Pod kamennou dlažbou (pol. 465512) - tl. 0.10 m</t>
  </si>
  <si>
    <t xml:space="preserve">(dlažba - 0,25 m kámen + 0,1 m beton + 0,1 m ŠP podsyp) </t>
  </si>
  <si>
    <t>Příl. 201.001, 201.002, 201.003, 201.004</t>
  </si>
  <si>
    <t>0.1*93.090</t>
  </si>
  <si>
    <t>Pod pol. 58220 - tl. 150 mm, přesah 100mm</t>
  </si>
  <si>
    <t>Příl. 201.001, 201.101, 201.102, 201.103, 201.106</t>
  </si>
  <si>
    <t>0.15*0.7*(4+6.5+5+4.5)</t>
  </si>
  <si>
    <t>31</t>
  </si>
  <si>
    <t>45145</t>
  </si>
  <si>
    <t>PODKL A VÝPLŇ VRSTVY Z MALTY CEMENTOVÉ</t>
  </si>
  <si>
    <t>1620668638</t>
  </si>
  <si>
    <t>Poznámka k položce:_x000d_
Položka zahrnuje: - veškerý materiál, výrobky a polotovary - včetně mimostaveništní a vnitrostaveništní dopravy (rovněž přesuny) - včetně naložení a složení, případně s uložením. Položka nezahrnuje: - x</t>
  </si>
  <si>
    <t>Fabion drenáže za opěrou (příl. 201.110)</t>
  </si>
  <si>
    <t>0.003*(8+7)</t>
  </si>
  <si>
    <t>Fabion u dilatační spáry (příl. 201.112)</t>
  </si>
  <si>
    <t>0.002*2</t>
  </si>
  <si>
    <t>Fabion u pracovní spáry (příl. 201.112)</t>
  </si>
  <si>
    <t>0,0004*(4,8+14,5+14,5+4,2)</t>
  </si>
  <si>
    <t>32</t>
  </si>
  <si>
    <t>45157</t>
  </si>
  <si>
    <t>PODKLADNÍ A VÝPLŇOVÉ VRSTVY Z KAMENIVA TĚŽENÉHO</t>
  </si>
  <si>
    <t>450130591</t>
  </si>
  <si>
    <t>Poznámka k položce:_x000d_
Položka zahrnuje: - dodávku předepsaného kameniva - mimostaveništní a vnitrostaveništní dopravu a jeho uložení - není-li v zadávací dokumentaci uvedeno jinak, jedná se o nakupovaný materiál Položka nezahrnuje: - x</t>
  </si>
  <si>
    <t>Podkladní a krycí vrstva těsnící fólie za rubem opěr - tl. 0.15+0.15 m</t>
  </si>
  <si>
    <t>Příl. 201.001, 201.102</t>
  </si>
  <si>
    <t>(0.15+0.15)*(1.1*8+2.0*7)</t>
  </si>
  <si>
    <t>Štěrkopískový podsyp pod kamennou dlažbou (pol. 465512) - tl. 0.1 m</t>
  </si>
  <si>
    <t>Příl. 201.001, 201.101, 201.102, 201.103, 201.004</t>
  </si>
  <si>
    <t>Pískové lože pod dlažbou chodníku (pol. 465921)</t>
  </si>
  <si>
    <t>Příl. 201.001, 201.101, 201.102, 201.106</t>
  </si>
  <si>
    <t>0.03*40</t>
  </si>
  <si>
    <t>Pískové lože pod dlažbou parkovacího stání za mostem vlevo - tl. 0.04 m</t>
  </si>
  <si>
    <t>0.04*2</t>
  </si>
  <si>
    <t>33</t>
  </si>
  <si>
    <t>458523</t>
  </si>
  <si>
    <t>VÝPLŇ ZA OPĚRAMI A ZDMI Z KAMENIVA DRCENÉHO, INDEX ZHUTNĚNÍ ID DO 0,9</t>
  </si>
  <si>
    <t>476280865</t>
  </si>
  <si>
    <t xml:space="preserve">Samostatný zesílený přechodový klín dle ČSN 73 6244 čl. 5.5 z materiálu dle TP 261 čl. 5.1.5 (štěrkodrť 0-32 mm ŠD  podle ČSN EN 13285)</t>
  </si>
  <si>
    <t>4.1*8+5.2*7</t>
  </si>
  <si>
    <t>Zásyp za opěrou v místě chodníku</t>
  </si>
  <si>
    <t>(0.8+1.3)*(3+1.5)</t>
  </si>
  <si>
    <t>34</t>
  </si>
  <si>
    <t>46451</t>
  </si>
  <si>
    <t>POHOZ DNA A SVAHŮ Z LOMOVÉHO KAMENE</t>
  </si>
  <si>
    <t>-842331690</t>
  </si>
  <si>
    <t xml:space="preserve">Poznámka k položce:_x000d_
Položka zahrnuje: -  dodávku předepsaného kamene - mimostaveništní a vnitrostaveništní dopravu a jeho uložení - není-li v zadávací dokumentaci uvedeno jinak, jedná se o nakupovaný materiál Položka nezahrnuje: - x</t>
  </si>
  <si>
    <t>Příl. 201.001, 201.101, 201.103</t>
  </si>
  <si>
    <t>Těžký pohoz z neupravovaného lomového kamene frakce cca 63 – 125 mm</t>
  </si>
  <si>
    <t>Předpokládaná tl. 0,5 m</t>
  </si>
  <si>
    <t>(2.2+4.0)*0.5</t>
  </si>
  <si>
    <t>35</t>
  </si>
  <si>
    <t>465512</t>
  </si>
  <si>
    <t>DLAŽBY Z LOMOVÉHO KAMENE NA MC</t>
  </si>
  <si>
    <t>-1091240129</t>
  </si>
  <si>
    <t>Poznámka k položce:_x000d_
Položka zahrnuje: - nutné zemní práce (svahování, úpravu pláně a pod.) - zřízení spojovací vrstvy - zřízení lože dlažby z cementové malty předepsané kvality a předepsané tloušťky - dodávku a položení dlažby z lomového kamene do předepsaného tvaru - spárování, těsnění, tmelení a vyplnění spar MC případně s vyklínováním - úprava povrchu pro odvedení srážkové vody Položka nezahrnuje: - podklad pod dlažbu, vykazuje se samostatně položkami SD 45</t>
  </si>
  <si>
    <t>Dlažba kolem opěr a pod mostem, tl. 0.25 m</t>
  </si>
  <si>
    <t>Pod mostem - plocha m2</t>
  </si>
  <si>
    <t>9.5*0.75</t>
  </si>
  <si>
    <t>Před mostem - plocha m2</t>
  </si>
  <si>
    <t>6.3*10.45</t>
  </si>
  <si>
    <t>Za mostem - plocha m2</t>
  </si>
  <si>
    <t>12.2*1.65</t>
  </si>
  <si>
    <t>Objem</t>
  </si>
  <si>
    <t>0,25*93,090</t>
  </si>
  <si>
    <t>36</t>
  </si>
  <si>
    <t>465921</t>
  </si>
  <si>
    <t>DLAŽBY Z BETONOVÝCH DLAŽDIC NA SUCHO</t>
  </si>
  <si>
    <t>2020698663</t>
  </si>
  <si>
    <t>Poznámka k položce:_x000d_
Položka zahrnuje: - nutné zemní práce (svahování, úpravu pláně a pod.) - úpravu podkladu - dodávku a uložení dlažby z předepsaných dlaždic do předepsaného tvaru - spárování, těsnění, tmelení a vyplnění spar případně s vyklínováním - úprava povrchu pro odvedení srážkové vody Položka nezahrnuje: - podklad pod dlažbu, vykazuje se samostatně položkami SD 45</t>
  </si>
  <si>
    <t>Chodníky - betonová („zámková“) dlažba tl. min 60 mm</t>
  </si>
  <si>
    <t>40</t>
  </si>
  <si>
    <t>Obnova parkovacího stání za mostem vlevo v rozsahu dotčení stavebními pracemi - betonová („zámková“) dlažba tl. min 80 mm</t>
  </si>
  <si>
    <t>37</t>
  </si>
  <si>
    <t>467315</t>
  </si>
  <si>
    <t>STUPNĚ A PRAHY VODNÍCH KORYT Z PROSTÉHO BETONU C30/37</t>
  </si>
  <si>
    <t>1128021885</t>
  </si>
  <si>
    <t xml:space="preserve">Poznámka k položce:_x000d_
Položka zahrnuje: - nutné zemní práce (hloubení rýh apod.) - dodání  čerstvého  betonu  (betonové  směsi)  požadované  kvality,  jeho  uložení  do požadovaného tvaru při jakékoliv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 požadovaných  konstr. (i ztracené) s úpravou  dle požadované  kvality povrchu betonu, včetně odbedňovacích a odskružovacích prostředků, - podpěrné 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 všech  požadovaných  otvorů, kapes, výklenků, prostupů, dutin, drážek a pod., vč. ztížení práce a úprav  kolem nich, - úpravy pro osazení doplňkových konstrukcí a vybavení, - úpravy povrchu pro položení požadované izolace, povlaků a nátěrů, případně vyspravení,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 Položka nezahrnuje: - x</t>
  </si>
  <si>
    <t>Betonový práh pro ukončení dlažby</t>
  </si>
  <si>
    <t>0.5*1.0*(9.5+12.2)</t>
  </si>
  <si>
    <t>56333</t>
  </si>
  <si>
    <t>VOZOVKOVÉ VRSTVY ZE ŠTĚRKODRTI TL. DO 150MM</t>
  </si>
  <si>
    <t>1320160327</t>
  </si>
  <si>
    <t>Poznámka k položce:_x000d_
Položka zahrnuje: - dodání kameniva předepsané kvality a zrnitosti - rozprostření a zhutnění vrstvy v předepsané tloušťce - zřízení vrstvy bez rozlišení šířky, pokládání vrstvy po etapách Položka nezahrnuje: - postřiky, nátěry</t>
  </si>
  <si>
    <t>Pod chodníky</t>
  </si>
  <si>
    <t>39</t>
  </si>
  <si>
    <t>56334</t>
  </si>
  <si>
    <t>VOZOVKOVÉ VRSTVY ZE ŠTĚRKODRTI TL. DO 200MM</t>
  </si>
  <si>
    <t>-93039845</t>
  </si>
  <si>
    <t>Vozovka mimo most - 2x vrstva ŠDA tl. 200 mm</t>
  </si>
  <si>
    <t>2*(45+45)</t>
  </si>
  <si>
    <t>56335</t>
  </si>
  <si>
    <t>VOZOVKOVÉ VRSTVY ZE ŠTĚRKODRTI TL. DO 250MM</t>
  </si>
  <si>
    <t>-1499337093</t>
  </si>
  <si>
    <t>Obnova parkovacího stání za mostem vlevo v rozsahu dotčení stavebními pracemi</t>
  </si>
  <si>
    <t>41</t>
  </si>
  <si>
    <t>572123</t>
  </si>
  <si>
    <t>INFILTRAČNÍ POSTŘIK Z EMULZE DO 1,0KG/M2</t>
  </si>
  <si>
    <t>-555239625</t>
  </si>
  <si>
    <t>Poznámka k položce:_x000d_
Položka zahrnuje: - dodání všech předepsaných materiálů pro postřiky v předepsaném množství - provedení dle předepsaného technologického předpisu - zřízení vrstvy bez rozlišení šířky, pokládání vrstvy po etapách - úpravu napojení, ukončení Položka nezahrnuje: - x</t>
  </si>
  <si>
    <t>Infiltrační postřik PI-C dle ČSN 73 6129</t>
  </si>
  <si>
    <t>Množství zbytkového pojiva 1 kg/m2</t>
  </si>
  <si>
    <t xml:space="preserve">Vozovka mimo most -  pod podkladní vrstvou</t>
  </si>
  <si>
    <t>38.4+38.6</t>
  </si>
  <si>
    <t>42</t>
  </si>
  <si>
    <t>572214</t>
  </si>
  <si>
    <t>SPOJOVACÍ POSTŘIK Z MODIFIK EMULZE DO 0,5KG/M2</t>
  </si>
  <si>
    <t>502593328</t>
  </si>
  <si>
    <t>Spojovací postřik PS-CP dle ČSN 73 6129</t>
  </si>
  <si>
    <t>Množství zbytkového pojiva 0,3 kg/m2</t>
  </si>
  <si>
    <t xml:space="preserve">Vozovka na mostě -  pod obrusnou vrstvou a ložní vrstvou</t>
  </si>
  <si>
    <t xml:space="preserve">Vozovka mimo most -  pod obrusnou vrstvou a ložní vrstvou</t>
  </si>
  <si>
    <t>2*43.38+2*77</t>
  </si>
  <si>
    <t>43</t>
  </si>
  <si>
    <t>574A34</t>
  </si>
  <si>
    <t>ASFALTOVÝ BETON PRO OBRUSNÉ VRSTVY ACO 11+ TL. 40MM</t>
  </si>
  <si>
    <t>-1786777734</t>
  </si>
  <si>
    <t>Poznámka k položce:_x000d_
Položka zahrnuje: 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úpravu napojení, ukončení podél obrubníků, dilatačních zařízení, odvodňovacích proužků, odvodňovačů, vpustí, šachet a pod. Položka nezahrnuje: - postřiky, nátěry - těsnění podél obrubníků, dilatačních zařízení, odvodňovacích proužků, odvodňovačů, vpustí, šachet a pod.</t>
  </si>
  <si>
    <t>Obrusná vrstva ACO 11 + tl. 40 mm na mostě i mimo most dle ČSN 73 6121 a ČSN EN 13108-1 ed.2</t>
  </si>
  <si>
    <t>Vozovka na mostě (NK)</t>
  </si>
  <si>
    <t>7.23*6</t>
  </si>
  <si>
    <t>Vozovka mimo most</t>
  </si>
  <si>
    <t>44</t>
  </si>
  <si>
    <t>574C55</t>
  </si>
  <si>
    <t>ASFALTOVÝ BETON PRO LOŽNÍ VRSTVY ACL 16 TL. 60MM</t>
  </si>
  <si>
    <t>1813111304</t>
  </si>
  <si>
    <t>Ložní vrstva ACP 16 + 60 mm na mostě i mimo most dle ČSN 73 6121 a ČSN EN 13108-1 ed.2</t>
  </si>
  <si>
    <t>45</t>
  </si>
  <si>
    <t>574E46</t>
  </si>
  <si>
    <t>ASFALTOVÝ BETON PRO PODKLADNÍ VRSTVY ACP 16+, 16S TL. 50MM</t>
  </si>
  <si>
    <t>-1144298429</t>
  </si>
  <si>
    <t>Podkladní vrstva ACP 16+ 50 mm mimo most dle ČSN 73 6121 a ČSN EN 13108-1 ed.2</t>
  </si>
  <si>
    <t>46</t>
  </si>
  <si>
    <t>575C43</t>
  </si>
  <si>
    <t>LITÝ ASFALT MA IV (OCHRANA MOSTNÍ IZOLACE) 11 TL. 35MM</t>
  </si>
  <si>
    <t>895262215</t>
  </si>
  <si>
    <t>Příl. 201.001, 201.002, 201.003, 201.004, 201.110</t>
  </si>
  <si>
    <t>Ochranná vrstva izolace pod vozovkou na mostě</t>
  </si>
  <si>
    <t>MA 11 IV 35 mm dle ČSN 73 6122 a ČSN EN 13108-6 ed.2</t>
  </si>
  <si>
    <t>7.23*(7-2*0.15)</t>
  </si>
  <si>
    <t>47</t>
  </si>
  <si>
    <t>575D03</t>
  </si>
  <si>
    <t>LITÝ ASFALT MA I (SILNICE, DÁLNICE) 11 MODIFIK</t>
  </si>
  <si>
    <t>-1938108936</t>
  </si>
  <si>
    <t>Příl. 201.001, 201.101, 201.103, 201.110</t>
  </si>
  <si>
    <t>Odvodňovací proužek z litého asfaltu</t>
  </si>
  <si>
    <t>Zřízení odvodňovací proužku z litého asfaltu po jednotlivých vrstvách včetně všech potřebných úprav, pomocných konstrukcí (např. bednění) a napojení</t>
  </si>
  <si>
    <t>2*9.55*0.5*(0.06+0.03)</t>
  </si>
  <si>
    <t>48</t>
  </si>
  <si>
    <t>58220</t>
  </si>
  <si>
    <t>DLÁŽDĚNÉ KRYTY Z DROBNÝCH KOSTEK BEZ LOŽE</t>
  </si>
  <si>
    <t>1141747363</t>
  </si>
  <si>
    <t xml:space="preserve">Poznámka k položce:_x000d_
Položka zahrnuje: - dodání dlažebního materiálu v požadované kvalitě, dodání materiálu pro předepsanou výplň spar - očištění podkladu - uložení dlažby dle předepsaného technologického předpisu včetně předepsané výplně spar - zřízení vrstvy bez rozlišení šířky, pokládání vrstvy po etapách  - úpravu napojení, ukončení podél obrubníků, dilatačních zařízení, odvodňovacích proužků, odvodňovačů, vpustí, šachet a pod., nestanoví-li zadávací dokumentace jinak Položka nezahrnuje: - postřiky, nátěry - těsnění podél obrubníků, dilatačních zařízení, odvodňovacích proužků, odvodňovačů, vpustí, šachet a pod.</t>
  </si>
  <si>
    <t>Proužek z kamenné kostky 100/100 na okrajích komunikace</t>
  </si>
  <si>
    <t>0.5*(4+6.5+5+4.5)</t>
  </si>
  <si>
    <t>Úpravy povrchů, podlahy a osazování výplní</t>
  </si>
  <si>
    <t>49</t>
  </si>
  <si>
    <t>62592</t>
  </si>
  <si>
    <t>ÚPRAVA POVRCHU BETONOVÝCH PLOCH A KONSTRUKCÍ - STRIÁŽ</t>
  </si>
  <si>
    <t>-509111118</t>
  </si>
  <si>
    <t>Poznámka k položce:_x000d_
Položka zahrnuje: - provedení předepsané úpravy Položka nezahrnuje: - x</t>
  </si>
  <si>
    <t>Příl. 201.001, 201.109</t>
  </si>
  <si>
    <t>Horní povrch říms</t>
  </si>
  <si>
    <t>10.65*2.48+15.35*1.23</t>
  </si>
  <si>
    <t>Trubní vedení</t>
  </si>
  <si>
    <t>50</t>
  </si>
  <si>
    <t>81445</t>
  </si>
  <si>
    <t>POTRUBÍ Z TRUB BETONOVÝCH DN DO 300MM</t>
  </si>
  <si>
    <t>807173263</t>
  </si>
  <si>
    <t xml:space="preserve">Poznámka k položce:_x000d_
Položka zahrnuje: - výrobní dokumentaci (včetně technologického předpisu) - dodání veškerého trubního a pomocného materiálu (trouby, trubky, tvarovky, spojovací a těsnící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(bez ohledu na sklon) - zřízení potrubí i jednotlivých částí po etapách, včetně pracovních spar a spojů, pracovního zaslepení konců a pod. - úprava prostupů, průchodů 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položky platí pro práce prováděné v prostoru zapaženém i nezapaženém a i v kolektorech, chráničkách - položky zahrnují i práce spojené s nutnými obtoky, převáděním a čerpáním vody Položka nezahrnuje: - zkoušky vodotěsnosti a televizní prohlídku</t>
  </si>
  <si>
    <t>Prodloužení původních vyústění dešťové kanalizace skrze opěry OP1 a OP2</t>
  </si>
  <si>
    <t>2+1</t>
  </si>
  <si>
    <t>51</t>
  </si>
  <si>
    <t>87133</t>
  </si>
  <si>
    <t>POTRUBÍ Z TRUB PLASTOVÝCH TLAKOVÝCH HRDLOVÝCH DN DO 150MM</t>
  </si>
  <si>
    <t>-577499122</t>
  </si>
  <si>
    <t xml:space="preserve">Poznámka k položce:_x000d_
Položka zahrnuje: - výrobní dokumentaci (včetně technologického předpisu) - dodání veškerého trubního a pomocného materiálu (trouby, trubky, tvarovky, spojovací a těsnící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(bez ohledu na sklon) - zřízení potrubí i jednotlivých částí po etapách, včetně pracovních spar a spojů, pracovního zaslepení konců a pod. - úprava prostupů, průchodů 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položky platí pro práce prováděné v prostoru zapaženém i nezapaženém a i v kolektorech, chráničkách - položky zahrnují i práce spojené s nutnými obtoky, převáděním a čerpáním vody Položka nezahrnuje: - tlakové zkoušky ani proplach a dezinfekci</t>
  </si>
  <si>
    <t>Dešťová kanalizace u opěr, vyústění na svah koryta potoka pod mostem průpichem přes opěry</t>
  </si>
  <si>
    <t>Trouby vhodné pro osazení do PK</t>
  </si>
  <si>
    <t>4*3</t>
  </si>
  <si>
    <t>52</t>
  </si>
  <si>
    <t>875332</t>
  </si>
  <si>
    <t>POTRUBÍ DREN Z TRUB PLAST DN DO 150MM DĚROVANÝCH</t>
  </si>
  <si>
    <t>1064349104</t>
  </si>
  <si>
    <t xml:space="preserve">Poznámka k položce:_x000d_
Položka zahrnuje: - výrobní dokumentaci (včetně technologického předpisu) - dodání veškerého trubního a pomocného materiálu (trouby, trubky, tvarovky, spojovací a těsnící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(bez ohledu na sklon) - zřízení potrubí i jednotlivých částí po etapách, včetně pracovních spar a spojů, pracovního zaslepení konců a pod. - úprava prostupů, průchodů 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položky platí pro práce prováděné v prostoru zapaženém i nezapaženém a i v kolektorech, chráničkách - položky zahrnují i práce spojené s nutnými obtoky, převáděním a čerpáním vody Položka nezahrnuje: - x</t>
  </si>
  <si>
    <t>Příl. 201.001, 201.101, 201.102, 201.103, 201.007, 201.110</t>
  </si>
  <si>
    <t>Drenáž za rubem opěr</t>
  </si>
  <si>
    <t>8+7</t>
  </si>
  <si>
    <t>53</t>
  </si>
  <si>
    <t>87534</t>
  </si>
  <si>
    <t>POTRUBÍ DREN Z TRUB PLAST DN DO 200MM</t>
  </si>
  <si>
    <t>400187673</t>
  </si>
  <si>
    <t>Prostup drenáže opěrou, osazení trubky HDPE DN cca 180 plné včetně příruby</t>
  </si>
  <si>
    <t>2*0.75</t>
  </si>
  <si>
    <t>Prostup nové dešťové kanalizace opěrou</t>
  </si>
  <si>
    <t>4*0.75</t>
  </si>
  <si>
    <t>54</t>
  </si>
  <si>
    <t>87633</t>
  </si>
  <si>
    <t>CHRÁNIČKY Z TRUB PLASTOVÝCH DN DO 150MM</t>
  </si>
  <si>
    <t>-2139644648</t>
  </si>
  <si>
    <t xml:space="preserve">Poznámka k položce:_x000d_
Položka zahrnuje: - výrobní dokumentaci (včetně technologického předpisu) - dodání veškerého trubního a pomocného materiálu (trouby, trubky, tvarovky, spojovací a těsnící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(bez ohledu na sklon) - zřízení potrubí i jednotlivých částí po etapách, včetně pracovních spar a spojů, pracovního zaslepení konců a pod. - úprava prostupů, průchodů 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včetně případně předepsaného utěsnění konců chrániček - položky platí pro práce prováděné v prostoru zapaženém i nezapaženém a i v kolektorech, chráničkách Položka nezahrnuje: - x</t>
  </si>
  <si>
    <t>Chráničky v mostních římsách včetně přesahu</t>
  </si>
  <si>
    <t>(10.65+2)*7+(15.35+2)*2</t>
  </si>
  <si>
    <t>55</t>
  </si>
  <si>
    <t>87644</t>
  </si>
  <si>
    <t>CHRÁNIČKY Z TRUB PLASTOVÝCH DN DO 250MM</t>
  </si>
  <si>
    <t>1267471835</t>
  </si>
  <si>
    <t>Příl. 201.110</t>
  </si>
  <si>
    <t>Chránička odpovídajícího průměru pro prostup drenáže a kanalizace opěrou (pol. 87534) - trubka HDPE (PE)</t>
  </si>
  <si>
    <t>(2+4)*0.6</t>
  </si>
  <si>
    <t>56</t>
  </si>
  <si>
    <t>87658</t>
  </si>
  <si>
    <t>CHRÁNIČKY Z TRUB PLAST DN DO 600MM</t>
  </si>
  <si>
    <t>-326096756</t>
  </si>
  <si>
    <t>Chránička pro prodloužení původních vyústění dešťové kanalizace skrze opěry OP1 a OP2 - pol. 81445 (nasouvaná nebo dělená)</t>
  </si>
  <si>
    <t xml:space="preserve">Chránička pro průchod stávajícího vodovodu opěrami  (dělená)</t>
  </si>
  <si>
    <t>2+1+2+2</t>
  </si>
  <si>
    <t>57</t>
  </si>
  <si>
    <t>89712</t>
  </si>
  <si>
    <t>VPUSŤ KANALIZAČNÍ ULIČNÍ KOMPLETNÍ Z BETONOVÝCH DÍLCŮ</t>
  </si>
  <si>
    <t>284857151</t>
  </si>
  <si>
    <t>Poznámka k položce:_x000d_
Položka zahrnuje: - dodávku a osazení předepsaných dílů včetně mříže - výplň, těsnění a tmelení spar a spojů, - opatření povrchů betonu izolací proti zemní vlhkosti v částech, kde přijdou do styku se zeminou nebo kamenivem, - předepsané podkladní konstrukce Položka nezahrnuje: - x</t>
  </si>
  <si>
    <t>Kanalizační šachty dešťové kanalizace s uliční vpustí, jeden výtok DN dle dokumentace</t>
  </si>
  <si>
    <t>Zatěžovací třída D400 dle ČSN EN 1433</t>
  </si>
  <si>
    <t>58</t>
  </si>
  <si>
    <t>9112A1</t>
  </si>
  <si>
    <t>ZÁBRADLÍ MOSTNÍ S VODOR MADLY - DODÁVKA A MONTÁŽ</t>
  </si>
  <si>
    <t>-1993323288</t>
  </si>
  <si>
    <t>Poznámka k položce:_x000d_
Položka zahrnuje: - kompletní dodávku všech dílů zábradlí včetně předepsané povrchové úpravy - montáž a osazení zábradlí včetně kotvení dle zadávací dokumentace, t.j. kotevní desky, případné nivelační hmoty pod kotevní desky, kotvy a spojovací materiál, vrty a zálivku Položka nezahrnuje: - x</t>
  </si>
  <si>
    <t>Příl. 201.104</t>
  </si>
  <si>
    <t>Nový sloupek stávajícího zábradlí u opěry OP1 vlevo</t>
  </si>
  <si>
    <t>59</t>
  </si>
  <si>
    <t>9112B1</t>
  </si>
  <si>
    <t>ZÁBRADLÍ MOSTNÍ SE SVISLOU VÝPLNÍ - DODÁVKA A MONTÁŽ</t>
  </si>
  <si>
    <t>-1855313831</t>
  </si>
  <si>
    <t>Příl. 201.001, 201.101, 201.103, 201.104, 201.111</t>
  </si>
  <si>
    <t>Mostní zábradlí dle TP 258</t>
  </si>
  <si>
    <t>PKO dle TKP 19B</t>
  </si>
  <si>
    <t xml:space="preserve">Odstín barvy vechního nátěru zábradlí RAL 6017 Májová zelená </t>
  </si>
  <si>
    <t>Včetně VTD</t>
  </si>
  <si>
    <t xml:space="preserve">Podrobná specifikace viz  příl. 201.001 (TZ SO 201) kap. 4.4.2.1 a 4.8.1</t>
  </si>
  <si>
    <t>a příl. 201.111 (Výkres zábradlí)</t>
  </si>
  <si>
    <t>10.29+0.26+18.9+1.08</t>
  </si>
  <si>
    <t>60</t>
  </si>
  <si>
    <t>R9112B2</t>
  </si>
  <si>
    <t>ZÁBRADLÍ MOSTNÍ SE SVISLOU VÝPLNÍ - DEMONTÁŽ A MONTÁŽ S PŘESUNY (BEZ DODÁVKY)</t>
  </si>
  <si>
    <t>663939850</t>
  </si>
  <si>
    <t>Poznámka k položce:_x000d_
Položka zahrnuje: - dopravu demontovaného zařízení z dočasné skládky - jeho montáž a osazení na určeném místě včetně všech nutných konstrukcí a prací - nutnou opravu poškozených částí, opravu nátěrů - případnou náhradu zničených částí Položka nezahrnuje: - kompletní novou PKO</t>
  </si>
  <si>
    <t>Demontáž a zpětné osazení původního zábradlí před mostem vlevo - příl. B1 STZ, kap. 8.1.54</t>
  </si>
  <si>
    <t>8.5</t>
  </si>
  <si>
    <t>61</t>
  </si>
  <si>
    <t>91345</t>
  </si>
  <si>
    <t>NIVELAČNÍ ZNAČKY KOVOVÉ</t>
  </si>
  <si>
    <t>-1690213491</t>
  </si>
  <si>
    <t>Poznámka k položce:_x000d_
Položka zahrnuje: - dodání a osazení nivelační značky včetně nutných zemních prací - vnitrostaveništní a mimostaveništní dopravu Položka nezahrnuje: - x</t>
  </si>
  <si>
    <t>Příl. 201.001, 201.112</t>
  </si>
  <si>
    <t>62</t>
  </si>
  <si>
    <t>91355</t>
  </si>
  <si>
    <t>EVIDENČNÍ ČÍSLO MOSTU</t>
  </si>
  <si>
    <t>-2105957718</t>
  </si>
  <si>
    <t>Poznámka k položce:_x000d_
Položka zahrnuje: - štítek s evidenčním číslem mostu - sloupek dopravní značky včetně osazení a nutných zemních prací a zabetonování Položka nezahrnuje: - x</t>
  </si>
  <si>
    <t>Příl. 201.001</t>
  </si>
  <si>
    <t>63</t>
  </si>
  <si>
    <t>914212</t>
  </si>
  <si>
    <t>DOPRAVNÍ ZNAČKY ZVĚTŠENÉ VELIKOSTI OCELOVÉ - MONTÁŽ S PŘEMÍSTĚNÍM</t>
  </si>
  <si>
    <t>1794943709</t>
  </si>
  <si>
    <t>Poznámka k položce:_x000d_
Položka zahrnuje: - dopravu demontované značky z dočasné skládky - osazení a montáž značky na místě určeném projektem - nutnou opravu poškozených částí Položka nezahrnuje: - dodávku značky</t>
  </si>
  <si>
    <t>Zpětné osazení stávajícího dopravního značení "ZÓNA" a "KONEC ZÓNY" včetně sloupku demontovaného v rámci pol. 914113</t>
  </si>
  <si>
    <t>Osazení na zábradlí nebo do betonové patky dle pokynů investora</t>
  </si>
  <si>
    <t>64</t>
  </si>
  <si>
    <t>914213</t>
  </si>
  <si>
    <t>DOPRAVNÍ ZNAČKY ZVĚTŠENÉ VELIKOSTI OCELOVÉ - DEMONTÁŽ</t>
  </si>
  <si>
    <t>704865181</t>
  </si>
  <si>
    <t>Příl. 001.101, 201.001</t>
  </si>
  <si>
    <t>Demontáž stávajícího dopravního značení "ZÓNA" a "KONEC ZÓNY" včetně sloupku</t>
  </si>
  <si>
    <t>Včetně bezpečného uložení a skladování po celou dobu stavby</t>
  </si>
  <si>
    <t>65</t>
  </si>
  <si>
    <t>915111</t>
  </si>
  <si>
    <t>VODOROVNÉ DOPRAVNÍ ZNAČENÍ BARVOU HLADKÉ - DODÁVKA A POKLÁDKA</t>
  </si>
  <si>
    <t>-1115517786</t>
  </si>
  <si>
    <t>Poznámka k položce:_x000d_
Položka zahrnuje: - dodání a pokládku nátěrového materiálu - předznačení a reflexní úpravu Položka nezahrnuje: - x Způsob měření: - měří se pouze natíraná plocha</t>
  </si>
  <si>
    <t>Obnovení dopravního značení do původního stavu</t>
  </si>
  <si>
    <t>Vodicí čára V4 šířky 125 mm na obou stranách komunikace</t>
  </si>
  <si>
    <t>2*0.125*25</t>
  </si>
  <si>
    <t>66</t>
  </si>
  <si>
    <t>917223</t>
  </si>
  <si>
    <t>SILNIČNÍ A CHODNÍKOVÉ OBRUBY Z BETONOVÝCH OBRUBNÍKŮ ŠÍŘ 100MM</t>
  </si>
  <si>
    <t>-1351954131</t>
  </si>
  <si>
    <t>Poznámka k položce:_x000d_
Položka zahrnuje: - dodání a pokládku betonových obrubníků o rozměrech předepsaných zadávací dokumentací - betonové lože i boční betonovou opěrku Položka nezahrnuje: - x</t>
  </si>
  <si>
    <t>4+0.5+2.5</t>
  </si>
  <si>
    <t>67</t>
  </si>
  <si>
    <t>917224</t>
  </si>
  <si>
    <t>SILNIČNÍ A CHODNÍKOVÉ OBRUBY Z BETONOVÝCH OBRUBNÍKŮ ŠÍŘ 150MM</t>
  </si>
  <si>
    <t>2108592769</t>
  </si>
  <si>
    <t>Příl. 201.001, 201.101, 201.106</t>
  </si>
  <si>
    <t>4+4+6+2.5</t>
  </si>
  <si>
    <t>68</t>
  </si>
  <si>
    <t>919111</t>
  </si>
  <si>
    <t>ŘEZÁNÍ ASFALTOVÉHO KRYTU VOZOVEK TL DO 50MM</t>
  </si>
  <si>
    <t>-388193834</t>
  </si>
  <si>
    <t>Příl. 201.001, 201.101, 201.102</t>
  </si>
  <si>
    <t>Řezání příčných dělících spár krytu na hraně nosné konstrukce</t>
  </si>
  <si>
    <t>2*6.05</t>
  </si>
  <si>
    <t>Řezání příčných spár pro těsnící zálivku mezi stávající a novou vozovkou</t>
  </si>
  <si>
    <t>69</t>
  </si>
  <si>
    <t>931325</t>
  </si>
  <si>
    <t>TĚSNĚNÍ DILATAČ SPAR ASF ZÁLIVKOU MODIFIK PRŮŘ DO 600MM2</t>
  </si>
  <si>
    <t>-608384795</t>
  </si>
  <si>
    <t>Poznámka k položce:_x000d_
Položka zahrnuje: - dodávku a osazení předepsaného materiálu - očištění ploch spáry před úpravou - očištění okolí spáry po úpravě Položka nezahrnuje: - těsnící profil</t>
  </si>
  <si>
    <t>Těsnění podélných spár podél odvoňovacích proužků z MA</t>
  </si>
  <si>
    <t>2*(9.55+9.55)</t>
  </si>
  <si>
    <t>70</t>
  </si>
  <si>
    <t>931326</t>
  </si>
  <si>
    <t>TĚSNĚNÍ DILATAČ SPAR ASF ZÁLIVKOU MODIFIK PRŮŘ DO 800MM2</t>
  </si>
  <si>
    <t>-146950751</t>
  </si>
  <si>
    <t>Těsnění příčných spár ve vozovce (pro pol. 919111)</t>
  </si>
  <si>
    <t>24.1</t>
  </si>
  <si>
    <t>71</t>
  </si>
  <si>
    <t>936532</t>
  </si>
  <si>
    <t>MOSTNÍ ODVODŇOVACÍ SOUPRAVA 300/500</t>
  </si>
  <si>
    <t>-1181829871</t>
  </si>
  <si>
    <t xml:space="preserve">Poznámka k položce:_x000d_
Položka zahrnuje: - výrobní dokumentaci (včetně technologického předpisu) - dodání kompletní odvodňovací soupravy, včetně všech montážních a přepravních úprav a zařízení - dodání spojovacího, kotevního a těsnícího materiálu - úprava a příprava úložného prostoru, včetně kotevních prvků, jejich očištění a ošetření - zřízení kompletní odvodňovací soupravy, dle příslušného technologického předpisu, včetně všech výškových a směrových úprav - zřízení odvodňovací soupravy po etapách, včetně pracovních spar a spojů - prodloužení  odpadní trouby pod spodní líc nosné konstr. nebo zaústěním odvodňovače do dalšího odvodňovacího zařízení - úprava odvod. soupravy na styku s ostatními konstrukcemi a zařízeními (u obrubníku, podél vozovek, napojení izolací a pod.) - ochrana odvodňovací soupravy do doby provedení definitivního stavu, veškeré provizorní úpravy a opatření - konečné  úpravy odvodňovací soupravy jako povrchové povlaky, zálivky, které  nejsou součástí jiných konstr., vyčištění, tmelení, těsnění, výplň spar a pod. - úprava, očištění a ošetření prostoru kolem odvodňovací soupravy - opatření odvodňovače znakem výrobce a typovým číslem - provedení odborné prohlídky, je-li požadována Položka nezahrnuje: - x</t>
  </si>
  <si>
    <t>Příl. 201.001, 201.107, 201.110</t>
  </si>
  <si>
    <t>Kompletní dodávka a osazení včetně obetonování drenážním polymerbetonem</t>
  </si>
  <si>
    <t>72</t>
  </si>
  <si>
    <t>936541</t>
  </si>
  <si>
    <t>MOSTNÍ ODVODŇOVACÍ TRUBKA (POVRCHŮ IZOLACE) Z NEREZ OCELI</t>
  </si>
  <si>
    <t>-763358009</t>
  </si>
  <si>
    <t xml:space="preserve">Poznámka k položce:_x000d_
Položka zahrnuje: - výrobní dokumentaci (včetně technologického předpisu) - dodání kompletní odvodňovací soupravy z předepsaného materiálu, včetně všech montážních a přepravních úprav a zařízení - dodání spojovacího, kotevního a těsnícího materiálu - úprava a příprava úložného prostoru, včetně kotevních prvků, jejich očištění a ošetření - zřízení kompletní odvodňovací soupravy, dle příslušného technologického předpisu, včetně všech výškových a směrových úprav - zřízení odvodňovací soupravy po etapách, včetně pracovních spar a spojů - prodloužení  odpadní trouby pod spodní líc nosné konstr. nebo zaústěním odvodňovače do dalšího odvodňovacího zařízení - úprava odvod. soupravy na styku s ostatními konstrukcemi a zařízeními (u obrubníku, podél vozovek, napojení izolací a pod.) - ochrana odvodňovací soupravy do doby provedení definitivního stavu, veškeré provizorní úpravy a opatření - konečné  úpravy odvodňovací soupravy jako povrchové povlaky, zálivky, které  nejsou součástí jiných konstr., vyčištění, tmelení, těsnění, výplň spar a pod. - úprava, očištění a ošetření prostoru kolem odvodňovací soupravy - opatření odvodňovače znakem výrobce a typovým číslem - provedení odborné prohlídky, je-li požadována Položka nezahrnuje: - x</t>
  </si>
  <si>
    <t>PSV</t>
  </si>
  <si>
    <t>Práce a dodávky PSV</t>
  </si>
  <si>
    <t>711</t>
  </si>
  <si>
    <t>Izolace proti vodě, vlhkosti a plynům</t>
  </si>
  <si>
    <t>73</t>
  </si>
  <si>
    <t>711112</t>
  </si>
  <si>
    <t>IZOLACE BĚŽNÝCH KONSTRUKCÍ PROTI ZEMNÍ VLHKOSTI ASFALTOVÝMI PÁSY</t>
  </si>
  <si>
    <t>-1803469855</t>
  </si>
  <si>
    <t xml:space="preserve">Poznámka k položce:_x000d_
Položka zahrnuje: - dodání předepsaného izolačního materiálu - očištění a ošetření podkladu, zadávací dokumentace může zahrnout i případné vyspravení - zřízení izolace jako kompletního povlaku, případně komplet. soustavy nebo systému podle příslušného  technolog. předpisu - zřízení izolace i jednotlivých vrstev po etapách, včetně pracovních spár a spojů - úprava u okrajů, rohů, hran, dilatačních i pracovních spojů, kotev, obrubníků, dilatačních zařízení, odvodnění, otvorů, neizolovaných míst a pod. - zajištění odvodnění povrchu izolace, včetně odvodnění nejnižších míst, pokud dokumentace pro zadání stavby nestanoví jinak - ochrana izolace do doby zřízení definitivní ochranné vrstvy nebo konstrukce - úprava, očištění a ošetření prostoru kolem izolace - provedení požadovaných zkoušek Položka nezahrnuje: - ochranné vrstvy, např. geotextilii</t>
  </si>
  <si>
    <t xml:space="preserve">Příl. 201.001,  201.102, 201.110,  201.112</t>
  </si>
  <si>
    <t>Rub opěr</t>
  </si>
  <si>
    <t>3.7*(8+7)</t>
  </si>
  <si>
    <t>Rub křídel</t>
  </si>
  <si>
    <t>3.6+3.2+12.3+12.5</t>
  </si>
  <si>
    <t>74</t>
  </si>
  <si>
    <t>711412</t>
  </si>
  <si>
    <t>IZOLACE MOSTOVEK CELOPLOŠNÁ ASFALTOVÝMI PÁSY</t>
  </si>
  <si>
    <t>-437774000</t>
  </si>
  <si>
    <t xml:space="preserve">Poznámka k položce:_x000d_
Položka zahrnuje: - izolace rámových konstrukcí (mosty, propusty, kolektory) - dodání předepsaného izolačního materiálu - očištění a ošetření podkladu, zadávací dokumentace může zahrnout i případné vyspravení - zřízení izolace jako kompletního povlaku, případně komplet. soustavy nebo systému podle příslušného  technolog. předpisu - zřízení izolace i jednotlivých vrstev po etapách, včetně pracovních spár a spojů - úprava u okrajů, rohů, hran, dilatačních i pracovních spojů, kotev, obrubníků, dilatačních zařízení, odvodnění, otvorů, neizolovaných míst a pod. - zajištění odvodnění povrchu izolace, včetně odvodnění nejnižších míst, pokud dokumentace pro zadání stavby nestanoví jinak - ochrana izolace do doby zřízení definitivní ochranné vrstvy nebo konstrukce - úprava, očištění a ošetření prostoru kolem izolace - provedení požadovaných zkoušek Položka nezahrnuje: - ochranné vrstvy, např. litý asfalt, asfaltový beton</t>
  </si>
  <si>
    <t>Příl. 201.001,201.102, 201.103, 201.109, 201.110</t>
  </si>
  <si>
    <t>105</t>
  </si>
  <si>
    <t>75</t>
  </si>
  <si>
    <t>711502</t>
  </si>
  <si>
    <t>OCHRANA IZOLACE NA POVRCHU ASFALTOVÝMI PÁSY</t>
  </si>
  <si>
    <t>80501330</t>
  </si>
  <si>
    <t>Poznámka k položce:_x000d_
Položka zahrnuje: - dodání předepsaného ochranného materiálu - zřízení ochrany izolace Položka nezahrnuje: - x</t>
  </si>
  <si>
    <t>Ochrana izolace pod římsami</t>
  </si>
  <si>
    <t>Římsy na NK</t>
  </si>
  <si>
    <t>7.2*(2.83+0.15)+7.2*(1.58+0.15)</t>
  </si>
  <si>
    <t>Římsy na křídlech</t>
  </si>
  <si>
    <t>(10.65-7.2)*(2.83+0.4)+(15.35-7.2)*(1.58+0.4)</t>
  </si>
  <si>
    <t>76</t>
  </si>
  <si>
    <t>711509</t>
  </si>
  <si>
    <t>OCHRANA IZOLACE NA POVRCHU TEXTILIÍ</t>
  </si>
  <si>
    <t>-1511077237</t>
  </si>
  <si>
    <t>Nad úrovní rubové drenáže a na křídlech</t>
  </si>
  <si>
    <t>Geotextilie s ochrannou a drenážní funkcí, min gramáž 600 g/m2, tl. 6 mm, tažnost min. 70%.</t>
  </si>
  <si>
    <t>2.5*(8+7)</t>
  </si>
  <si>
    <t>783</t>
  </si>
  <si>
    <t>Dokončovací práce - nátěry</t>
  </si>
  <si>
    <t>77</t>
  </si>
  <si>
    <t>78382</t>
  </si>
  <si>
    <t>NÁTĚRY BETON KONSTR TYP S2 (OS-B)</t>
  </si>
  <si>
    <t>-573005383</t>
  </si>
  <si>
    <t>Poznámka k položce:_x000d_
Položka zahrnuje: - kompletní povlaky (i různobarevné) - úprava podkladu (odmaštění, odstranění starých nátěrů a nečistot) a jeho vyspravení - provedení nátěru předepsaným postupem a splnění všech požadavků daných technologickým předpisem Položka nezahrnuje: - x</t>
  </si>
  <si>
    <t>Ochranný nátěr pod římsou</t>
  </si>
  <si>
    <t>10.65*0.79+15.35*0.53</t>
  </si>
  <si>
    <t>78</t>
  </si>
  <si>
    <t>78383</t>
  </si>
  <si>
    <t>NÁTĚRY BETON KONSTR TYP S4 (OS-C)</t>
  </si>
  <si>
    <t>1150226512</t>
  </si>
  <si>
    <t>Ochranný nátěr obrubníku říms</t>
  </si>
  <si>
    <t>(0.15+0.15)*(10.65+15.35)</t>
  </si>
  <si>
    <t>79</t>
  </si>
  <si>
    <t>-1984229417</t>
  </si>
  <si>
    <t>Uložení zeminy vyzískané z vrtů pro mikropiloty pro pol. 26134</t>
  </si>
  <si>
    <t>Průměr vrtu cca 170 mm</t>
  </si>
  <si>
    <t>110*3.1416*0.170^2/4</t>
  </si>
  <si>
    <t>015112</t>
  </si>
  <si>
    <t>POPLATKY ZA LIKVIDACI ODPADŮ NEKONTAMINOVANÝCH - 17 05 04 VYTĚŽENÉ ZEMINY A HORNINY - II. TŘÍDA TĚŽITELNOSTI</t>
  </si>
  <si>
    <t>44712901</t>
  </si>
  <si>
    <t>Uložení zeminy vyzískané z vrtů pro mikropiloty pro pol. 26154</t>
  </si>
  <si>
    <t>SO 301 - Přeložka kanalizace</t>
  </si>
  <si>
    <t>11511</t>
  </si>
  <si>
    <t>ČERPÁNÍ VODY DO 500 L/MIN</t>
  </si>
  <si>
    <t>HOD</t>
  </si>
  <si>
    <t>495687231</t>
  </si>
  <si>
    <t xml:space="preserve">Poznámka k položce:_x000d_
Položka zahrnuje: - čerpání vody na povrchu - potrubí  - pohotovost záložní čerpací soupravy - zřízení čerpací jímky - následná demontáž a likvidace těchto zařízení Položka nezahrnuje: - x</t>
  </si>
  <si>
    <t>Včetně pohotovosti záložní čerpací soupravy</t>
  </si>
  <si>
    <t>odhad</t>
  </si>
  <si>
    <t>240</t>
  </si>
  <si>
    <t>1312465650</t>
  </si>
  <si>
    <t>Pro pol. 17411</t>
  </si>
  <si>
    <t>139,304</t>
  </si>
  <si>
    <t>1193639240</t>
  </si>
  <si>
    <t>Uložení na meziskládku zhotovitele pro zpětný zásyp</t>
  </si>
  <si>
    <t xml:space="preserve">(1,95/3*(3.55*3.55+sqrt(3.55*3.55*1,60*1,60)+1,60*1,60))        "Výkop pro šachtu"</t>
  </si>
  <si>
    <t>1599609850</t>
  </si>
  <si>
    <t>Zbytek nevyužitý pro zpětný zásyp - odvoz k likvidaci (pol. 015111)</t>
  </si>
  <si>
    <t>Včetně dopravy dle možností zhotovitele</t>
  </si>
  <si>
    <t xml:space="preserve">36,60*(0,50+2,10)/2*1,60              "Vybourání stávajícího potrubí"</t>
  </si>
  <si>
    <t>-36,60*0,15*0,15*3,14</t>
  </si>
  <si>
    <t xml:space="preserve">35,40*(1,10+2,30)/2*1,20              "Nové potrubí"</t>
  </si>
  <si>
    <t>17411</t>
  </si>
  <si>
    <t>ZÁSYP JAM A RÝH ZEMINOU SE ZHUTNĚNÍM</t>
  </si>
  <si>
    <t>-283428718</t>
  </si>
  <si>
    <t xml:space="preserve">Poznámka k položce:_x000d_
Položka zahrnuje: - kompletní provedení zemní konstrukce vč. výběru vhodného materiálu - úprava  ukládaného  materiálu  vlhčením,  tříděním,  promícháním  nebo  vysoušením,  příp. jiné úpravy za účelem zlepšení jeho  mech. vlastností - hutnění i různé míry hutnění 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 pomocné konstrukce umožňující provedení  zemní konstrukce  (příjezdy,  sjezdy,  nájezdy, lešení, podpěrné konstrukce, přemostění, zpevněné plochy, zakrytí a pod.) Položka nezahrnuje: - x</t>
  </si>
  <si>
    <t>Zpětný zásyp vyzískanou zeminou</t>
  </si>
  <si>
    <t>-0,90*0,10*35,40</t>
  </si>
  <si>
    <t>-0,70*0,70*35,40</t>
  </si>
  <si>
    <t>-1,60*1,60*0,10</t>
  </si>
  <si>
    <t xml:space="preserve">-1,80                                                        "Objem šachty"</t>
  </si>
  <si>
    <t>451312</t>
  </si>
  <si>
    <t>PODKLADNÍ A VÝPLŇOVÉ VRSTVY Z PROSTÉHO BETONU C12/15</t>
  </si>
  <si>
    <t>-287944135</t>
  </si>
  <si>
    <t>Příl. 301-TZ, 301-D.3, 301-D.4</t>
  </si>
  <si>
    <t xml:space="preserve">0,90*35,40*0,10         "Potrubí"</t>
  </si>
  <si>
    <t xml:space="preserve">1,60*1,60*0,10           "Šachta"</t>
  </si>
  <si>
    <t>84445</t>
  </si>
  <si>
    <t>POTRUBÍ ODPADNÍ Z TRUB SKLOLAMINÁTOVÝCH DN DO 300MM</t>
  </si>
  <si>
    <t>-1515673831</t>
  </si>
  <si>
    <t xml:space="preserve">Příl. 301-TZ, 301-D.1, 301-D.2, </t>
  </si>
  <si>
    <t>Včetně napojení kolenem na stávající potrubí</t>
  </si>
  <si>
    <t>Včetně dodávky a montáže šachtové vložky DN 300</t>
  </si>
  <si>
    <t>35,4</t>
  </si>
  <si>
    <t>894145</t>
  </si>
  <si>
    <t>ŠACHTY KANALIZAČNÍ Z BETON DÍLCŮ NA POTRUBÍ DN DO 300MM</t>
  </si>
  <si>
    <t>-1720925314</t>
  </si>
  <si>
    <t>Poznámka k položce:_x000d_
Položka zahrnuje: - poklopy s rámem, mříže s rámem, stupadla, žebříky, stropy z bet. dílců a pod. - předepsané betonové skruže, prefabrikované nebo monolitické betonové dno - dodání dílce požadovaného tvaru a vlastností, jeho skladování, doprava a osazení do definitivní polohy, včetně komplexní technologie výroby a montáže dílců, ošetření a ochrana dílců, - u dílců železobetonových a předpjatých veškerá výztuž, případně i tuhé kovové prvky a závěsná oka, - úpravy a zařízení pro uložení a transport dílce, - veškeré požadované úpravy dílců, včetně doplňkových konstrukcí a vybavení, - sestavení dílce na stavbě včetně montážních zařízení, plošin a prahů a pod., - výplň, těsnění a tmelení spár a spojů, - očištění a ošetření úložných ploch, - zednické výpomoce pro montáž dílců, - označení dílce výrobním štítkem nebo jiným způsobem, - úpravy dílce pro dodržení požadované přesnosti jeho osazení, včetně případných měření, - veškerá zařízení pro zajištění stability v každém okamžiku - předepsané podkladní konstrukce Položka nezahrnuje: - x</t>
  </si>
  <si>
    <t>Příl. 301-TZ, 301-D.3</t>
  </si>
  <si>
    <t>899574</t>
  </si>
  <si>
    <t>OBETONOVÁNÍ POTRUBÍ ZE ŽELEZOBETONU DO C25/30 VČETNĚ VÝZTUŽE</t>
  </si>
  <si>
    <t>-1635866289</t>
  </si>
  <si>
    <t xml:space="preserve">Poznámka k položce:_x000d_
Položka zahrnuje: - dodání čerstvého betonu (betonové směsi) požadované kvality, jeho uložení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požadovaných konstr. (i ztracené) s úpravou dle požadované  kvality povrchu betonu, včetně odbedňovacích a odskružovacích prostředků, - podpěrné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všech požadovaných otvorů, kapes, výklenků, prostupů, dutin, drážek a pod., vč. ztížení práce a úprav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a tmelení spar a spojů, - opatření povrchů betonu izolací proti zemní vlhkosti v částech, kde přijdou do styku se zeminou nebo kamenivem, - případné zřízení spojovací vrstvy u základů, - úpravy pro osazení zařízení ochrany konstrukce proti vlivu bludných proudů Položka nezahrnuje: - x</t>
  </si>
  <si>
    <t>Příl. 301-TZ, 301-D.4</t>
  </si>
  <si>
    <t>0,70*0,70*35,40</t>
  </si>
  <si>
    <t>-0,15*0,15*3,14*35,40</t>
  </si>
  <si>
    <t>899651</t>
  </si>
  <si>
    <t>TLAKOVÉ ZKOUŠKY POTRUBÍ DN DO 300MM</t>
  </si>
  <si>
    <t>-659302155</t>
  </si>
  <si>
    <t>Poznámka k položce:_x000d_
Položka zahrnuje: - přísun, montáž, demontáž, odsun zkoušecího čerpadla - napuštění tlakovou vodou, dodání vody pro tlakovou zkoušku - montáž a demontáž dílců pro zabezpečení konce zkoušeného úseku potrubí - montáž a demontáž koncových tvarovek - montáž zaslepovací příruby, zaslepení odboček pro armatury a pro odbočující řady Položka nezahrnuje: - x</t>
  </si>
  <si>
    <t>96688</t>
  </si>
  <si>
    <t>VYBOURÁNÍ KANALIZAČ ŠACHET KOMPLETNÍCH</t>
  </si>
  <si>
    <t>-62211245</t>
  </si>
  <si>
    <t>Poznámka k položce:_x000d_
Položka zahrnuje: - kompletní bourací práce včetně nezbytného rozsahu zemních prací, - veškerou manipulaci s vybouranou sutí a hmotami včetně uložení na skládku, - veškeré další práce plynoucí z technologického předpisu a z platných předpisů, Položka nezahrnuje: - poplatek za skládku, který se vykazuje v položce 0141** (s výjimkou malého množství bouraného materiálu, kde je možné poplatek zahrnout do jednotkové ceny bourání – tento fakt musí být uveden v doplňujícím textu k položce)</t>
  </si>
  <si>
    <t>Šachta Š10 + skrytá šachta Š9</t>
  </si>
  <si>
    <t>969245</t>
  </si>
  <si>
    <t>VYBOURÁNÍ POTRUBÍ DN DO 300MM KANALIZAČ</t>
  </si>
  <si>
    <t>-1682469467</t>
  </si>
  <si>
    <t>Poznámka k položce:_x000d_
Položka zahrnuje: - veškerou manipulaci s vybouranou sutí a hmotami včetně uložení na skládku - veškeré další práce plynoucí z technologického předpisu a z platných předpisů Položka nezahrnuje: - poplatek za skládku, který se vykazuje v položce 0141** (s výjimkou malého množství bouraného materiálu, kde je možné poplatek zahrnout do jednotkové ceny bourání – tento fakt musí být uveden v doplňujícím textu k položce)</t>
  </si>
  <si>
    <t>014102</t>
  </si>
  <si>
    <t>POPLATKY ZA SKLÁDKU</t>
  </si>
  <si>
    <t>2071076874</t>
  </si>
  <si>
    <t>Poznámka k položce:_x000d_
Položka zahrnuje: - veškeré poplatky provozovateli skládky související s uložením odpadu na skládce. Položka nezahrnuje: - x</t>
  </si>
  <si>
    <t>Pro pol. 969245</t>
  </si>
  <si>
    <t>Poplatek za uložení stavebního odpadu na skládce (skládkovné) z plastických hmot zatříděného do Katalogu odpadů pod kódem 17 02 03</t>
  </si>
  <si>
    <t>36,6*0,03</t>
  </si>
  <si>
    <t>-1295439890</t>
  </si>
  <si>
    <t>Výkop celkem</t>
  </si>
  <si>
    <t>13,548+145,758</t>
  </si>
  <si>
    <t>Zpětný zásyp</t>
  </si>
  <si>
    <t>-139,304</t>
  </si>
  <si>
    <t>Přebytek zeminy z výkopu (m3)</t>
  </si>
  <si>
    <t>Přebytek zeminy z výkopu (t)</t>
  </si>
  <si>
    <t>1,9*20,002</t>
  </si>
  <si>
    <t>1286884686</t>
  </si>
  <si>
    <t>Hmotnost stanovena odhadem</t>
  </si>
  <si>
    <t>SO 401 - Přeložka veřejného osvětlení</t>
  </si>
  <si>
    <t>M - Práce a dodávky M</t>
  </si>
  <si>
    <t xml:space="preserve">    21-M - Elektromontáže</t>
  </si>
  <si>
    <t>N00 - Poplatky za likvidaci odpadu</t>
  </si>
  <si>
    <t>-853861286</t>
  </si>
  <si>
    <t>Pro po. 17411</t>
  </si>
  <si>
    <t>1,5</t>
  </si>
  <si>
    <t>218076355</t>
  </si>
  <si>
    <t>SO 401 - TZ, příl. 401.001 a 401.002</t>
  </si>
  <si>
    <t>Rýha pro kabel VO mimo konstrukci mostu</t>
  </si>
  <si>
    <t>Včetně uložení na meziskládku zhotovitele pro zpětné zasypání</t>
  </si>
  <si>
    <t>Délka 5 m</t>
  </si>
  <si>
    <t>Šířka 0,5 m</t>
  </si>
  <si>
    <t>Hloubka 0,8 m</t>
  </si>
  <si>
    <t>5*0,5*0,8</t>
  </si>
  <si>
    <t>13273B</t>
  </si>
  <si>
    <t>HLOUBENÍ RÝH ŠÍŘ DO 2M PAŽ I NEPAŽ TŘ. I - DOPRAVA</t>
  </si>
  <si>
    <t>M3KM</t>
  </si>
  <si>
    <t>-1198450636</t>
  </si>
  <si>
    <t>Poznámka k položce:_x000d_
Položka zahrnuje: - samostatnou dopravu zeminy Položka nezahrnuje: - x Způsob měření: - množství se určí jako součin kubatutry [m3] a požadované vzdálenosti [km].</t>
  </si>
  <si>
    <t>Část pol. 13273, která není použita na zpětný zásyp</t>
  </si>
  <si>
    <t>Odvoz na skládku do 20 km</t>
  </si>
  <si>
    <t>0,5*20</t>
  </si>
  <si>
    <t>-1456304867</t>
  </si>
  <si>
    <t>Zásyp rýhy vytěženou zeminou</t>
  </si>
  <si>
    <t>Odečtena pol. 45157</t>
  </si>
  <si>
    <t>2-0,5</t>
  </si>
  <si>
    <t>953641558</t>
  </si>
  <si>
    <t>Pro kabel VO v rýze mimo most</t>
  </si>
  <si>
    <t>Výška 0,1+0,1 m</t>
  </si>
  <si>
    <t>5*0,5*(0,1+0,1)</t>
  </si>
  <si>
    <t>Práce a dodávky M</t>
  </si>
  <si>
    <t>21-M</t>
  </si>
  <si>
    <t>Elektromontáže</t>
  </si>
  <si>
    <t>702312</t>
  </si>
  <si>
    <t>ZAKRYTÍ KABELŮ VÝSTRAŽNOU FÓLIÍ ŠÍŘKY PŘES 20 DO 40 CM</t>
  </si>
  <si>
    <t>-1598114945</t>
  </si>
  <si>
    <t xml:space="preserve">Poznámka k položce:_x000d_
1. Položka obsahuje:  – dodávku a montáž fólie  – přípravu podkladu pro osazení 2. Položka neobsahuje:  X 3. Způsob měření: Měří se metr délkový.</t>
  </si>
  <si>
    <t>V rýze pro kabel VO mimo konstrukci mostu</t>
  </si>
  <si>
    <t>741911</t>
  </si>
  <si>
    <t>UZEMŇOVACÍ VODIČ V ZEMI FEZN DO 120 MM2</t>
  </si>
  <si>
    <t>80828470</t>
  </si>
  <si>
    <t xml:space="preserve">Poznámka k položce:_x000d_
1. Položka obsahuje:  – přípravu podkladu pro osazení  – měření, dělení, spojování, tvarování  – ochranný nátěr spojů a při průchodu vodiče nad terén apod. dle příslušných norem 2. Položka neobsahuje:  – zemní práce  – ochranu vodiče - chráničky apod. 3. Způsob měření: Měří se metr délkový.</t>
  </si>
  <si>
    <t>Zemnící vodič FeZn 30x4</t>
  </si>
  <si>
    <t>15+2*1,5</t>
  </si>
  <si>
    <t>741C02</t>
  </si>
  <si>
    <t>UZEMŇOVACÍ SVORKA</t>
  </si>
  <si>
    <t>157564206</t>
  </si>
  <si>
    <t xml:space="preserve">Poznámka k položce:_x000d_
1. Položka obsahuje:  – veškeré příslušenství 2. Položka neobsahuje:  X 3. Způsob měření: Udává se počet kusů kompletní konstrukce nebo práce.</t>
  </si>
  <si>
    <t>Svorka SR02</t>
  </si>
  <si>
    <t>741Z05</t>
  </si>
  <si>
    <t>DEMONTÁŽ VNĚJŠÍHO UZEMNĚNÍ</t>
  </si>
  <si>
    <t>-1526821968</t>
  </si>
  <si>
    <t xml:space="preserve">Poznámka k položce:_x000d_
1. Položka obsahuje:  – všechny náklady na demontáž stávajícího zařízení se všemi pomocnými doplňujícími úpravami pro jeho likvidaci  – naložení vybouraného materiálu na dopravní prostředek 2. Položka neobsahuje:  – odvoz vybouraného materiálu  – poplatek za likvidaci odpadů (nacení se dle SSD 0) 3. Způsob měření: Měří se metr délkový.</t>
  </si>
  <si>
    <t>Demontáž stávajícího uzemnění</t>
  </si>
  <si>
    <t>Včetně odvozu k likvidaci</t>
  </si>
  <si>
    <t>742H12</t>
  </si>
  <si>
    <t>KABEL NN ČTYŘ- A PĚTIŽÍLOVÝ CU S PLASTOVOU IZOLACÍ OD 4 DO 16 MM2</t>
  </si>
  <si>
    <t>-619788803</t>
  </si>
  <si>
    <t xml:space="preserve">Poznámka k položce:_x000d_
1. Položka obsahuje:  – manipulace a uložení kabelu (do země, chráničky, kanálu, na rošty, na TV a pod.) 2. Položka neobsahuje:  – příchytky, spojky, koncovky, chráničky apod. 3. Způsob měření: Měří se metr délkový.</t>
  </si>
  <si>
    <t>Kabel CYKY 4x10</t>
  </si>
  <si>
    <t>Uložený na provizorní kabelové lávce a následně přemístěný do země a do římsy mostu</t>
  </si>
  <si>
    <t>742L22</t>
  </si>
  <si>
    <t>UKONČENÍ DVOU AŽ PĚTIŽÍLOVÉHO KABELU KABELOVOU SPOJKOU OD 4 DO 16 MM2</t>
  </si>
  <si>
    <t>848171072</t>
  </si>
  <si>
    <t xml:space="preserve">Poznámka k položce:_x000d_
1. Položka obsahuje:  – všechny práce spojené s úpravou kabelů pro montáž včetně veškerého příslušentsví  2. Položka neobsahuje:  X 3. Způsob měření: Udává se počet kusů kompletní konstrukce nebo práce.</t>
  </si>
  <si>
    <t>Spojka SVCZC 4x16</t>
  </si>
  <si>
    <t>742Y12</t>
  </si>
  <si>
    <t>PŘEMÍSTĚNÍ KABELU DO VZDÁLENOSTI 10 M VČETNĚ ZATAŽENÍ KABELU DO CHRÁNIČKY/ŽLABU - KABEL PŘES 4KG/M (M)</t>
  </si>
  <si>
    <t>-811421690</t>
  </si>
  <si>
    <t xml:space="preserve">Poznámka k položce:_x000d_
1. Položka obsahuje:  – všechny práce spojené s úpravou kabelů pro montáž včetně veškerého příslušentsví, demontáž, přesun a opětovná montáž  2. Položka neobsahuje:  výkop a záho zeminy, lože 3. Způsob měření: Udává se počet kusů kompletní konstrukce nebo práce.</t>
  </si>
  <si>
    <t>Přemístění kabelu z provizorní polohy na lávce do finální polohy</t>
  </si>
  <si>
    <t>Včetně přemístění zemního vodiče</t>
  </si>
  <si>
    <t>Včetně přespojkování</t>
  </si>
  <si>
    <t>742Z23</t>
  </si>
  <si>
    <t>DEMONTÁŽ KABELOVÉHO VEDENÍ NN</t>
  </si>
  <si>
    <t>274791800</t>
  </si>
  <si>
    <t>Demontáž stávajícího kabelového vedení</t>
  </si>
  <si>
    <t>747211</t>
  </si>
  <si>
    <t>CELKOVÁ PROHLÍDKA, ZKOUŠENÍ, MĚŘENÍ A VYHOTOVENÍ VÝCHOZÍ REVIZNÍ ZPRÁVY, PRO OBJEM IN DO 100 TIS. KČ</t>
  </si>
  <si>
    <t>2079463037</t>
  </si>
  <si>
    <t xml:space="preserve">Poznámka k položce:_x000d_
1. Položka obsahuje:  – cenu za celkovou prohlídku zařízení PS/SO, vč. měření, komplexních zkoušek a revizi zařízení tohoto PS/SO autorizovaným revizním technikem na silnoproudá zařízení podle požadavku ČSN, včetně hodnocení a vyhotovení celkové revizní zprávy 2. Položka neobsahuje:  X 3. Způsob měření: Udává se počet kusů kompletní konstrukce nebo práce.</t>
  </si>
  <si>
    <t>Zahrnuje veškeré revizní činnosti nutné k uvedení přeložky do provozu (provizorní i finální)</t>
  </si>
  <si>
    <t>Poplatky za likvidaci odpadu</t>
  </si>
  <si>
    <t>-663063238</t>
  </si>
  <si>
    <t>Pro pol. 13273B</t>
  </si>
  <si>
    <t>0,5*1,9</t>
  </si>
  <si>
    <t>015621</t>
  </si>
  <si>
    <t>POPLATKY ZA LIKVIDACI ODPADŮ NEBEZPEČNÝCH - KABELY S PLASTOVOU IZOLACÍ</t>
  </si>
  <si>
    <t>713257304</t>
  </si>
  <si>
    <t>Původní demontované vedení komplet</t>
  </si>
  <si>
    <t>Hmostnost odhadem 0,2 t</t>
  </si>
  <si>
    <t>0,2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</si>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</sst>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10"/>
      <color rgb="FF003366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21" xfId="0" applyFont="1" applyBorder="1" applyAlignment="1" applyProtection="1">
      <alignment horizontal="left" vertical="center"/>
    </xf>
    <xf numFmtId="0" fontId="10" fillId="0" borderId="21" xfId="0" applyFont="1" applyBorder="1" applyAlignment="1" applyProtection="1">
      <alignment vertical="center"/>
    </xf>
    <xf numFmtId="4" fontId="10" fillId="0" borderId="21" xfId="0" applyNumberFormat="1" applyFont="1" applyBorder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vertical="top"/>
    </xf>
    <xf numFmtId="0" fontId="47" fillId="0" borderId="1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horizontal="center" vertical="center"/>
    </xf>
    <xf numFmtId="49" fontId="47" fillId="0" borderId="1" xfId="0" applyNumberFormat="1" applyFont="1" applyBorder="1" applyAlignment="1" applyProtection="1">
      <alignment horizontal="left" vertical="center"/>
    </xf>
    <xf numFmtId="0" fontId="46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30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34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36</v>
      </c>
      <c r="AO17" s="25"/>
      <c r="AP17" s="25"/>
      <c r="AQ17" s="25"/>
      <c r="AR17" s="23"/>
      <c r="BE17" s="34"/>
      <c r="BS17" s="20" t="s">
        <v>37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38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34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36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39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35.25" customHeight="1">
      <c r="B23" s="24"/>
      <c r="C23" s="25"/>
      <c r="D23" s="25"/>
      <c r="E23" s="39" t="s">
        <v>40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41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42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43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44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45</v>
      </c>
      <c r="E29" s="50"/>
      <c r="F29" s="35" t="s">
        <v>46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47</v>
      </c>
      <c r="G30" s="50"/>
      <c r="H30" s="50"/>
      <c r="I30" s="50"/>
      <c r="J30" s="50"/>
      <c r="K30" s="50"/>
      <c r="L30" s="51">
        <v>0.14999999999999999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48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49</v>
      </c>
      <c r="G32" s="50"/>
      <c r="H32" s="50"/>
      <c r="I32" s="50"/>
      <c r="J32" s="50"/>
      <c r="K32" s="50"/>
      <c r="L32" s="51">
        <v>0.14999999999999999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50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51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52</v>
      </c>
      <c r="U35" s="57"/>
      <c r="V35" s="57"/>
      <c r="W35" s="57"/>
      <c r="X35" s="59" t="s">
        <v>53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54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1920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III/3456 Golčův Jeníkov - most ev. č. 3456-1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Golčův Jeníkov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30. 9. 2024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Krajská správa a údržba silnic Vysočiny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>Ing. Petr Šedivý</v>
      </c>
      <c r="AN49" s="67"/>
      <c r="AO49" s="67"/>
      <c r="AP49" s="67"/>
      <c r="AQ49" s="43"/>
      <c r="AR49" s="47"/>
      <c r="AS49" s="77" t="s">
        <v>55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38</v>
      </c>
      <c r="AJ50" s="43"/>
      <c r="AK50" s="43"/>
      <c r="AL50" s="43"/>
      <c r="AM50" s="76" t="str">
        <f>IF(E20="","",E20)</f>
        <v>Ing. Petr Šedivý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56</v>
      </c>
      <c r="D52" s="90"/>
      <c r="E52" s="90"/>
      <c r="F52" s="90"/>
      <c r="G52" s="90"/>
      <c r="H52" s="91"/>
      <c r="I52" s="92" t="s">
        <v>57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58</v>
      </c>
      <c r="AH52" s="90"/>
      <c r="AI52" s="90"/>
      <c r="AJ52" s="90"/>
      <c r="AK52" s="90"/>
      <c r="AL52" s="90"/>
      <c r="AM52" s="90"/>
      <c r="AN52" s="92" t="s">
        <v>59</v>
      </c>
      <c r="AO52" s="90"/>
      <c r="AP52" s="90"/>
      <c r="AQ52" s="94" t="s">
        <v>60</v>
      </c>
      <c r="AR52" s="47"/>
      <c r="AS52" s="95" t="s">
        <v>61</v>
      </c>
      <c r="AT52" s="96" t="s">
        <v>62</v>
      </c>
      <c r="AU52" s="96" t="s">
        <v>63</v>
      </c>
      <c r="AV52" s="96" t="s">
        <v>64</v>
      </c>
      <c r="AW52" s="96" t="s">
        <v>65</v>
      </c>
      <c r="AX52" s="96" t="s">
        <v>66</v>
      </c>
      <c r="AY52" s="96" t="s">
        <v>67</v>
      </c>
      <c r="AZ52" s="96" t="s">
        <v>68</v>
      </c>
      <c r="BA52" s="96" t="s">
        <v>69</v>
      </c>
      <c r="BB52" s="96" t="s">
        <v>70</v>
      </c>
      <c r="BC52" s="96" t="s">
        <v>71</v>
      </c>
      <c r="BD52" s="97" t="s">
        <v>72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73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ROUND(SUM(AG55:AG60),2)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ROUND(SUM(AS55:AS60),2)</f>
        <v>0</v>
      </c>
      <c r="AT54" s="109">
        <f>ROUND(SUM(AV54:AW54),2)</f>
        <v>0</v>
      </c>
      <c r="AU54" s="110">
        <f>ROUND(SUM(AU55:AU60),5)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ROUND(SUM(AZ55:AZ60),2)</f>
        <v>0</v>
      </c>
      <c r="BA54" s="109">
        <f>ROUND(SUM(BA55:BA60),2)</f>
        <v>0</v>
      </c>
      <c r="BB54" s="109">
        <f>ROUND(SUM(BB55:BB60),2)</f>
        <v>0</v>
      </c>
      <c r="BC54" s="109">
        <f>ROUND(SUM(BC55:BC60),2)</f>
        <v>0</v>
      </c>
      <c r="BD54" s="111">
        <f>ROUND(SUM(BD55:BD60),2)</f>
        <v>0</v>
      </c>
      <c r="BE54" s="6"/>
      <c r="BS54" s="112" t="s">
        <v>74</v>
      </c>
      <c r="BT54" s="112" t="s">
        <v>75</v>
      </c>
      <c r="BU54" s="113" t="s">
        <v>76</v>
      </c>
      <c r="BV54" s="112" t="s">
        <v>77</v>
      </c>
      <c r="BW54" s="112" t="s">
        <v>5</v>
      </c>
      <c r="BX54" s="112" t="s">
        <v>78</v>
      </c>
      <c r="CL54" s="112" t="s">
        <v>19</v>
      </c>
    </row>
    <row r="55" s="7" customFormat="1" ht="16.5" customHeight="1">
      <c r="A55" s="114" t="s">
        <v>79</v>
      </c>
      <c r="B55" s="115"/>
      <c r="C55" s="116"/>
      <c r="D55" s="117" t="s">
        <v>80</v>
      </c>
      <c r="E55" s="117"/>
      <c r="F55" s="117"/>
      <c r="G55" s="117"/>
      <c r="H55" s="117"/>
      <c r="I55" s="118"/>
      <c r="J55" s="117" t="s">
        <v>81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'SO 000 - Vedlejší a ostat...'!J30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82</v>
      </c>
      <c r="AR55" s="121"/>
      <c r="AS55" s="122">
        <v>0</v>
      </c>
      <c r="AT55" s="123">
        <f>ROUND(SUM(AV55:AW55),2)</f>
        <v>0</v>
      </c>
      <c r="AU55" s="124">
        <f>'SO 000 - Vedlejší a ostat...'!P80</f>
        <v>0</v>
      </c>
      <c r="AV55" s="123">
        <f>'SO 000 - Vedlejší a ostat...'!J33</f>
        <v>0</v>
      </c>
      <c r="AW55" s="123">
        <f>'SO 000 - Vedlejší a ostat...'!J34</f>
        <v>0</v>
      </c>
      <c r="AX55" s="123">
        <f>'SO 000 - Vedlejší a ostat...'!J35</f>
        <v>0</v>
      </c>
      <c r="AY55" s="123">
        <f>'SO 000 - Vedlejší a ostat...'!J36</f>
        <v>0</v>
      </c>
      <c r="AZ55" s="123">
        <f>'SO 000 - Vedlejší a ostat...'!F33</f>
        <v>0</v>
      </c>
      <c r="BA55" s="123">
        <f>'SO 000 - Vedlejší a ostat...'!F34</f>
        <v>0</v>
      </c>
      <c r="BB55" s="123">
        <f>'SO 000 - Vedlejší a ostat...'!F35</f>
        <v>0</v>
      </c>
      <c r="BC55" s="123">
        <f>'SO 000 - Vedlejší a ostat...'!F36</f>
        <v>0</v>
      </c>
      <c r="BD55" s="125">
        <f>'SO 000 - Vedlejší a ostat...'!F37</f>
        <v>0</v>
      </c>
      <c r="BE55" s="7"/>
      <c r="BT55" s="126" t="s">
        <v>83</v>
      </c>
      <c r="BV55" s="126" t="s">
        <v>77</v>
      </c>
      <c r="BW55" s="126" t="s">
        <v>84</v>
      </c>
      <c r="BX55" s="126" t="s">
        <v>5</v>
      </c>
      <c r="CL55" s="126" t="s">
        <v>19</v>
      </c>
      <c r="CM55" s="126" t="s">
        <v>85</v>
      </c>
    </row>
    <row r="56" s="7" customFormat="1" ht="16.5" customHeight="1">
      <c r="A56" s="114" t="s">
        <v>79</v>
      </c>
      <c r="B56" s="115"/>
      <c r="C56" s="116"/>
      <c r="D56" s="117" t="s">
        <v>86</v>
      </c>
      <c r="E56" s="117"/>
      <c r="F56" s="117"/>
      <c r="G56" s="117"/>
      <c r="H56" s="117"/>
      <c r="I56" s="118"/>
      <c r="J56" s="117" t="s">
        <v>87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'SO 001 - Demolice stávají...'!J30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88</v>
      </c>
      <c r="AR56" s="121"/>
      <c r="AS56" s="122">
        <v>0</v>
      </c>
      <c r="AT56" s="123">
        <f>ROUND(SUM(AV56:AW56),2)</f>
        <v>0</v>
      </c>
      <c r="AU56" s="124">
        <f>'SO 001 - Demolice stávají...'!P83</f>
        <v>0</v>
      </c>
      <c r="AV56" s="123">
        <f>'SO 001 - Demolice stávají...'!J33</f>
        <v>0</v>
      </c>
      <c r="AW56" s="123">
        <f>'SO 001 - Demolice stávají...'!J34</f>
        <v>0</v>
      </c>
      <c r="AX56" s="123">
        <f>'SO 001 - Demolice stávají...'!J35</f>
        <v>0</v>
      </c>
      <c r="AY56" s="123">
        <f>'SO 001 - Demolice stávají...'!J36</f>
        <v>0</v>
      </c>
      <c r="AZ56" s="123">
        <f>'SO 001 - Demolice stávají...'!F33</f>
        <v>0</v>
      </c>
      <c r="BA56" s="123">
        <f>'SO 001 - Demolice stávají...'!F34</f>
        <v>0</v>
      </c>
      <c r="BB56" s="123">
        <f>'SO 001 - Demolice stávají...'!F35</f>
        <v>0</v>
      </c>
      <c r="BC56" s="123">
        <f>'SO 001 - Demolice stávají...'!F36</f>
        <v>0</v>
      </c>
      <c r="BD56" s="125">
        <f>'SO 001 - Demolice stávají...'!F37</f>
        <v>0</v>
      </c>
      <c r="BE56" s="7"/>
      <c r="BT56" s="126" t="s">
        <v>83</v>
      </c>
      <c r="BV56" s="126" t="s">
        <v>77</v>
      </c>
      <c r="BW56" s="126" t="s">
        <v>89</v>
      </c>
      <c r="BX56" s="126" t="s">
        <v>5</v>
      </c>
      <c r="CL56" s="126" t="s">
        <v>19</v>
      </c>
      <c r="CM56" s="126" t="s">
        <v>85</v>
      </c>
    </row>
    <row r="57" s="7" customFormat="1" ht="16.5" customHeight="1">
      <c r="A57" s="114" t="s">
        <v>79</v>
      </c>
      <c r="B57" s="115"/>
      <c r="C57" s="116"/>
      <c r="D57" s="117" t="s">
        <v>90</v>
      </c>
      <c r="E57" s="117"/>
      <c r="F57" s="117"/>
      <c r="G57" s="117"/>
      <c r="H57" s="117"/>
      <c r="I57" s="118"/>
      <c r="J57" s="117" t="s">
        <v>91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'SO 110 - Dopravně inženýr...'!J30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88</v>
      </c>
      <c r="AR57" s="121"/>
      <c r="AS57" s="122">
        <v>0</v>
      </c>
      <c r="AT57" s="123">
        <f>ROUND(SUM(AV57:AW57),2)</f>
        <v>0</v>
      </c>
      <c r="AU57" s="124">
        <f>'SO 110 - Dopravně inženýr...'!P82</f>
        <v>0</v>
      </c>
      <c r="AV57" s="123">
        <f>'SO 110 - Dopravně inženýr...'!J33</f>
        <v>0</v>
      </c>
      <c r="AW57" s="123">
        <f>'SO 110 - Dopravně inženýr...'!J34</f>
        <v>0</v>
      </c>
      <c r="AX57" s="123">
        <f>'SO 110 - Dopravně inženýr...'!J35</f>
        <v>0</v>
      </c>
      <c r="AY57" s="123">
        <f>'SO 110 - Dopravně inženýr...'!J36</f>
        <v>0</v>
      </c>
      <c r="AZ57" s="123">
        <f>'SO 110 - Dopravně inženýr...'!F33</f>
        <v>0</v>
      </c>
      <c r="BA57" s="123">
        <f>'SO 110 - Dopravně inženýr...'!F34</f>
        <v>0</v>
      </c>
      <c r="BB57" s="123">
        <f>'SO 110 - Dopravně inženýr...'!F35</f>
        <v>0</v>
      </c>
      <c r="BC57" s="123">
        <f>'SO 110 - Dopravně inženýr...'!F36</f>
        <v>0</v>
      </c>
      <c r="BD57" s="125">
        <f>'SO 110 - Dopravně inženýr...'!F37</f>
        <v>0</v>
      </c>
      <c r="BE57" s="7"/>
      <c r="BT57" s="126" t="s">
        <v>83</v>
      </c>
      <c r="BV57" s="126" t="s">
        <v>77</v>
      </c>
      <c r="BW57" s="126" t="s">
        <v>92</v>
      </c>
      <c r="BX57" s="126" t="s">
        <v>5</v>
      </c>
      <c r="CL57" s="126" t="s">
        <v>19</v>
      </c>
      <c r="CM57" s="126" t="s">
        <v>85</v>
      </c>
    </row>
    <row r="58" s="7" customFormat="1" ht="16.5" customHeight="1">
      <c r="A58" s="114" t="s">
        <v>79</v>
      </c>
      <c r="B58" s="115"/>
      <c r="C58" s="116"/>
      <c r="D58" s="117" t="s">
        <v>93</v>
      </c>
      <c r="E58" s="117"/>
      <c r="F58" s="117"/>
      <c r="G58" s="117"/>
      <c r="H58" s="117"/>
      <c r="I58" s="118"/>
      <c r="J58" s="117" t="s">
        <v>94</v>
      </c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9">
        <f>'SO 201 - Most ev. č. 3456-1'!J30</f>
        <v>0</v>
      </c>
      <c r="AH58" s="118"/>
      <c r="AI58" s="118"/>
      <c r="AJ58" s="118"/>
      <c r="AK58" s="118"/>
      <c r="AL58" s="118"/>
      <c r="AM58" s="118"/>
      <c r="AN58" s="119">
        <f>SUM(AG58,AT58)</f>
        <v>0</v>
      </c>
      <c r="AO58" s="118"/>
      <c r="AP58" s="118"/>
      <c r="AQ58" s="120" t="s">
        <v>88</v>
      </c>
      <c r="AR58" s="121"/>
      <c r="AS58" s="122">
        <v>0</v>
      </c>
      <c r="AT58" s="123">
        <f>ROUND(SUM(AV58:AW58),2)</f>
        <v>0</v>
      </c>
      <c r="AU58" s="124">
        <f>'SO 201 - Most ev. č. 3456-1'!P92</f>
        <v>0</v>
      </c>
      <c r="AV58" s="123">
        <f>'SO 201 - Most ev. č. 3456-1'!J33</f>
        <v>0</v>
      </c>
      <c r="AW58" s="123">
        <f>'SO 201 - Most ev. č. 3456-1'!J34</f>
        <v>0</v>
      </c>
      <c r="AX58" s="123">
        <f>'SO 201 - Most ev. č. 3456-1'!J35</f>
        <v>0</v>
      </c>
      <c r="AY58" s="123">
        <f>'SO 201 - Most ev. č. 3456-1'!J36</f>
        <v>0</v>
      </c>
      <c r="AZ58" s="123">
        <f>'SO 201 - Most ev. č. 3456-1'!F33</f>
        <v>0</v>
      </c>
      <c r="BA58" s="123">
        <f>'SO 201 - Most ev. č. 3456-1'!F34</f>
        <v>0</v>
      </c>
      <c r="BB58" s="123">
        <f>'SO 201 - Most ev. č. 3456-1'!F35</f>
        <v>0</v>
      </c>
      <c r="BC58" s="123">
        <f>'SO 201 - Most ev. č. 3456-1'!F36</f>
        <v>0</v>
      </c>
      <c r="BD58" s="125">
        <f>'SO 201 - Most ev. č. 3456-1'!F37</f>
        <v>0</v>
      </c>
      <c r="BE58" s="7"/>
      <c r="BT58" s="126" t="s">
        <v>83</v>
      </c>
      <c r="BV58" s="126" t="s">
        <v>77</v>
      </c>
      <c r="BW58" s="126" t="s">
        <v>95</v>
      </c>
      <c r="BX58" s="126" t="s">
        <v>5</v>
      </c>
      <c r="CL58" s="126" t="s">
        <v>19</v>
      </c>
      <c r="CM58" s="126" t="s">
        <v>85</v>
      </c>
    </row>
    <row r="59" s="7" customFormat="1" ht="16.5" customHeight="1">
      <c r="A59" s="114" t="s">
        <v>79</v>
      </c>
      <c r="B59" s="115"/>
      <c r="C59" s="116"/>
      <c r="D59" s="117" t="s">
        <v>96</v>
      </c>
      <c r="E59" s="117"/>
      <c r="F59" s="117"/>
      <c r="G59" s="117"/>
      <c r="H59" s="117"/>
      <c r="I59" s="118"/>
      <c r="J59" s="117" t="s">
        <v>97</v>
      </c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7"/>
      <c r="W59" s="117"/>
      <c r="X59" s="117"/>
      <c r="Y59" s="117"/>
      <c r="Z59" s="117"/>
      <c r="AA59" s="117"/>
      <c r="AB59" s="117"/>
      <c r="AC59" s="117"/>
      <c r="AD59" s="117"/>
      <c r="AE59" s="117"/>
      <c r="AF59" s="117"/>
      <c r="AG59" s="119">
        <f>'SO 301 - Přeložka kanalizace'!J30</f>
        <v>0</v>
      </c>
      <c r="AH59" s="118"/>
      <c r="AI59" s="118"/>
      <c r="AJ59" s="118"/>
      <c r="AK59" s="118"/>
      <c r="AL59" s="118"/>
      <c r="AM59" s="118"/>
      <c r="AN59" s="119">
        <f>SUM(AG59,AT59)</f>
        <v>0</v>
      </c>
      <c r="AO59" s="118"/>
      <c r="AP59" s="118"/>
      <c r="AQ59" s="120" t="s">
        <v>88</v>
      </c>
      <c r="AR59" s="121"/>
      <c r="AS59" s="122">
        <v>0</v>
      </c>
      <c r="AT59" s="123">
        <f>ROUND(SUM(AV59:AW59),2)</f>
        <v>0</v>
      </c>
      <c r="AU59" s="124">
        <f>'SO 301 - Přeložka kanalizace'!P85</f>
        <v>0</v>
      </c>
      <c r="AV59" s="123">
        <f>'SO 301 - Přeložka kanalizace'!J33</f>
        <v>0</v>
      </c>
      <c r="AW59" s="123">
        <f>'SO 301 - Přeložka kanalizace'!J34</f>
        <v>0</v>
      </c>
      <c r="AX59" s="123">
        <f>'SO 301 - Přeložka kanalizace'!J35</f>
        <v>0</v>
      </c>
      <c r="AY59" s="123">
        <f>'SO 301 - Přeložka kanalizace'!J36</f>
        <v>0</v>
      </c>
      <c r="AZ59" s="123">
        <f>'SO 301 - Přeložka kanalizace'!F33</f>
        <v>0</v>
      </c>
      <c r="BA59" s="123">
        <f>'SO 301 - Přeložka kanalizace'!F34</f>
        <v>0</v>
      </c>
      <c r="BB59" s="123">
        <f>'SO 301 - Přeložka kanalizace'!F35</f>
        <v>0</v>
      </c>
      <c r="BC59" s="123">
        <f>'SO 301 - Přeložka kanalizace'!F36</f>
        <v>0</v>
      </c>
      <c r="BD59" s="125">
        <f>'SO 301 - Přeložka kanalizace'!F37</f>
        <v>0</v>
      </c>
      <c r="BE59" s="7"/>
      <c r="BT59" s="126" t="s">
        <v>83</v>
      </c>
      <c r="BV59" s="126" t="s">
        <v>77</v>
      </c>
      <c r="BW59" s="126" t="s">
        <v>98</v>
      </c>
      <c r="BX59" s="126" t="s">
        <v>5</v>
      </c>
      <c r="CL59" s="126" t="s">
        <v>19</v>
      </c>
      <c r="CM59" s="126" t="s">
        <v>85</v>
      </c>
    </row>
    <row r="60" s="7" customFormat="1" ht="16.5" customHeight="1">
      <c r="A60" s="114" t="s">
        <v>79</v>
      </c>
      <c r="B60" s="115"/>
      <c r="C60" s="116"/>
      <c r="D60" s="117" t="s">
        <v>99</v>
      </c>
      <c r="E60" s="117"/>
      <c r="F60" s="117"/>
      <c r="G60" s="117"/>
      <c r="H60" s="117"/>
      <c r="I60" s="118"/>
      <c r="J60" s="117" t="s">
        <v>100</v>
      </c>
      <c r="K60" s="117"/>
      <c r="L60" s="117"/>
      <c r="M60" s="117"/>
      <c r="N60" s="117"/>
      <c r="O60" s="117"/>
      <c r="P60" s="117"/>
      <c r="Q60" s="117"/>
      <c r="R60" s="117"/>
      <c r="S60" s="117"/>
      <c r="T60" s="117"/>
      <c r="U60" s="117"/>
      <c r="V60" s="117"/>
      <c r="W60" s="117"/>
      <c r="X60" s="117"/>
      <c r="Y60" s="117"/>
      <c r="Z60" s="117"/>
      <c r="AA60" s="117"/>
      <c r="AB60" s="117"/>
      <c r="AC60" s="117"/>
      <c r="AD60" s="117"/>
      <c r="AE60" s="117"/>
      <c r="AF60" s="117"/>
      <c r="AG60" s="119">
        <f>'SO 401 - Přeložka veřejné...'!J30</f>
        <v>0</v>
      </c>
      <c r="AH60" s="118"/>
      <c r="AI60" s="118"/>
      <c r="AJ60" s="118"/>
      <c r="AK60" s="118"/>
      <c r="AL60" s="118"/>
      <c r="AM60" s="118"/>
      <c r="AN60" s="119">
        <f>SUM(AG60,AT60)</f>
        <v>0</v>
      </c>
      <c r="AO60" s="118"/>
      <c r="AP60" s="118"/>
      <c r="AQ60" s="120" t="s">
        <v>88</v>
      </c>
      <c r="AR60" s="121"/>
      <c r="AS60" s="127">
        <v>0</v>
      </c>
      <c r="AT60" s="128">
        <f>ROUND(SUM(AV60:AW60),2)</f>
        <v>0</v>
      </c>
      <c r="AU60" s="129">
        <f>'SO 401 - Přeložka veřejné...'!P85</f>
        <v>0</v>
      </c>
      <c r="AV60" s="128">
        <f>'SO 401 - Přeložka veřejné...'!J33</f>
        <v>0</v>
      </c>
      <c r="AW60" s="128">
        <f>'SO 401 - Přeložka veřejné...'!J34</f>
        <v>0</v>
      </c>
      <c r="AX60" s="128">
        <f>'SO 401 - Přeložka veřejné...'!J35</f>
        <v>0</v>
      </c>
      <c r="AY60" s="128">
        <f>'SO 401 - Přeložka veřejné...'!J36</f>
        <v>0</v>
      </c>
      <c r="AZ60" s="128">
        <f>'SO 401 - Přeložka veřejné...'!F33</f>
        <v>0</v>
      </c>
      <c r="BA60" s="128">
        <f>'SO 401 - Přeložka veřejné...'!F34</f>
        <v>0</v>
      </c>
      <c r="BB60" s="128">
        <f>'SO 401 - Přeložka veřejné...'!F35</f>
        <v>0</v>
      </c>
      <c r="BC60" s="128">
        <f>'SO 401 - Přeložka veřejné...'!F36</f>
        <v>0</v>
      </c>
      <c r="BD60" s="130">
        <f>'SO 401 - Přeložka veřejné...'!F37</f>
        <v>0</v>
      </c>
      <c r="BE60" s="7"/>
      <c r="BT60" s="126" t="s">
        <v>83</v>
      </c>
      <c r="BV60" s="126" t="s">
        <v>77</v>
      </c>
      <c r="BW60" s="126" t="s">
        <v>101</v>
      </c>
      <c r="BX60" s="126" t="s">
        <v>5</v>
      </c>
      <c r="CL60" s="126" t="s">
        <v>19</v>
      </c>
      <c r="CM60" s="126" t="s">
        <v>85</v>
      </c>
    </row>
    <row r="61" s="2" customFormat="1" ht="30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7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</row>
    <row r="62" s="2" customFormat="1" ht="6.96" customHeight="1">
      <c r="A62" s="41"/>
      <c r="B62" s="62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  <c r="AN62" s="63"/>
      <c r="AO62" s="63"/>
      <c r="AP62" s="63"/>
      <c r="AQ62" s="63"/>
      <c r="AR62" s="47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</row>
  </sheetData>
  <sheetProtection sheet="1" formatColumns="0" formatRows="0" objects="1" scenarios="1" spinCount="100000" saltValue="F3tZO2OJn0Pm9QpC1IoeqCw83qh3s5YwXElk29QuVdS7PuTD1ZRSt4D0urR6RMkio1qdgzrVipy0djmLlVtNOQ==" hashValue="TRzynI+U467tEhTa4sRXeMKcocZ8GS7WkxG2wrJJneVv/IPUBv7dww0xYgyexgU6zj0RZ10pfWJhlc2iYNB5ew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00 - Vedlejší a ostat...'!C2" display="/"/>
    <hyperlink ref="A56" location="'SO 001 - Demolice stávají...'!C2" display="/"/>
    <hyperlink ref="A57" location="'SO 110 - Dopravně inženýr...'!C2" display="/"/>
    <hyperlink ref="A58" location="'SO 201 - Most ev. č. 3456-1'!C2" display="/"/>
    <hyperlink ref="A59" location="'SO 301 - Přeložka kanalizace'!C2" display="/"/>
    <hyperlink ref="A60" location="'SO 401 - Přeložka veřejn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85</v>
      </c>
    </row>
    <row r="4" s="1" customFormat="1" ht="24.96" customHeight="1">
      <c r="B4" s="23"/>
      <c r="D4" s="133" t="s">
        <v>102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III/3456 Golčův Jeníkov - most ev. č. 3456-1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103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104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30. 9. 2024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">
        <v>34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35</v>
      </c>
      <c r="F24" s="41"/>
      <c r="G24" s="41"/>
      <c r="H24" s="41"/>
      <c r="I24" s="135" t="s">
        <v>29</v>
      </c>
      <c r="J24" s="139" t="s">
        <v>36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39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35.25" customHeight="1">
      <c r="A27" s="141"/>
      <c r="B27" s="142"/>
      <c r="C27" s="141"/>
      <c r="D27" s="141"/>
      <c r="E27" s="143" t="s">
        <v>40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41</v>
      </c>
      <c r="E30" s="41"/>
      <c r="F30" s="41"/>
      <c r="G30" s="41"/>
      <c r="H30" s="41"/>
      <c r="I30" s="41"/>
      <c r="J30" s="147">
        <f>ROUND(J80,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43</v>
      </c>
      <c r="G32" s="41"/>
      <c r="H32" s="41"/>
      <c r="I32" s="148" t="s">
        <v>42</v>
      </c>
      <c r="J32" s="148" t="s">
        <v>44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45</v>
      </c>
      <c r="E33" s="135" t="s">
        <v>46</v>
      </c>
      <c r="F33" s="150">
        <f>ROUND((SUM(BE80:BE196)),  2)</f>
        <v>0</v>
      </c>
      <c r="G33" s="41"/>
      <c r="H33" s="41"/>
      <c r="I33" s="151">
        <v>0.20999999999999999</v>
      </c>
      <c r="J33" s="150">
        <f>ROUND(((SUM(BE80:BE196))*I33),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47</v>
      </c>
      <c r="F34" s="150">
        <f>ROUND((SUM(BF80:BF196)),  2)</f>
        <v>0</v>
      </c>
      <c r="G34" s="41"/>
      <c r="H34" s="41"/>
      <c r="I34" s="151">
        <v>0.14999999999999999</v>
      </c>
      <c r="J34" s="150">
        <f>ROUND(((SUM(BF80:BF196))*I34),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48</v>
      </c>
      <c r="F35" s="150">
        <f>ROUND((SUM(BG80:BG196)),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49</v>
      </c>
      <c r="F36" s="150">
        <f>ROUND((SUM(BH80:BH196)),  2)</f>
        <v>0</v>
      </c>
      <c r="G36" s="41"/>
      <c r="H36" s="41"/>
      <c r="I36" s="151">
        <v>0.14999999999999999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50</v>
      </c>
      <c r="F37" s="150">
        <f>ROUND((SUM(BI80:BI196)),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51</v>
      </c>
      <c r="E39" s="154"/>
      <c r="F39" s="154"/>
      <c r="G39" s="155" t="s">
        <v>52</v>
      </c>
      <c r="H39" s="156" t="s">
        <v>53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105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III/3456 Golčův Jeníkov - most ev. č. 3456-1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103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000 - Vedlejší a ostatní rozpočtové náklady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Golčův Jeníkov</v>
      </c>
      <c r="G52" s="43"/>
      <c r="H52" s="43"/>
      <c r="I52" s="35" t="s">
        <v>23</v>
      </c>
      <c r="J52" s="75" t="str">
        <f>IF(J12="","",J12)</f>
        <v>30. 9. 2024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Krajská správa a údržba silnic Vysočiny</v>
      </c>
      <c r="G54" s="43"/>
      <c r="H54" s="43"/>
      <c r="I54" s="35" t="s">
        <v>33</v>
      </c>
      <c r="J54" s="39" t="str">
        <f>E21</f>
        <v>Ing. Petr Šedivý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Ing. Petr Šedivý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106</v>
      </c>
      <c r="D57" s="165"/>
      <c r="E57" s="165"/>
      <c r="F57" s="165"/>
      <c r="G57" s="165"/>
      <c r="H57" s="165"/>
      <c r="I57" s="165"/>
      <c r="J57" s="166" t="s">
        <v>107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73</v>
      </c>
      <c r="D59" s="43"/>
      <c r="E59" s="43"/>
      <c r="F59" s="43"/>
      <c r="G59" s="43"/>
      <c r="H59" s="43"/>
      <c r="I59" s="43"/>
      <c r="J59" s="105">
        <f>J80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108</v>
      </c>
    </row>
    <row r="60" s="9" customFormat="1" ht="24.96" customHeight="1">
      <c r="A60" s="9"/>
      <c r="B60" s="168"/>
      <c r="C60" s="169"/>
      <c r="D60" s="170" t="s">
        <v>109</v>
      </c>
      <c r="E60" s="171"/>
      <c r="F60" s="171"/>
      <c r="G60" s="171"/>
      <c r="H60" s="171"/>
      <c r="I60" s="171"/>
      <c r="J60" s="172">
        <f>J81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3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6.96" customHeight="1">
      <c r="A62" s="41"/>
      <c r="B62" s="62"/>
      <c r="C62" s="63"/>
      <c r="D62" s="63"/>
      <c r="E62" s="63"/>
      <c r="F62" s="63"/>
      <c r="G62" s="63"/>
      <c r="H62" s="63"/>
      <c r="I62" s="63"/>
      <c r="J62" s="63"/>
      <c r="K62" s="63"/>
      <c r="L62" s="13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6" s="2" customFormat="1" ht="6.96" customHeight="1">
      <c r="A66" s="41"/>
      <c r="B66" s="64"/>
      <c r="C66" s="65"/>
      <c r="D66" s="65"/>
      <c r="E66" s="65"/>
      <c r="F66" s="65"/>
      <c r="G66" s="65"/>
      <c r="H66" s="65"/>
      <c r="I66" s="65"/>
      <c r="J66" s="65"/>
      <c r="K66" s="65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4.96" customHeight="1">
      <c r="A67" s="41"/>
      <c r="B67" s="42"/>
      <c r="C67" s="26" t="s">
        <v>110</v>
      </c>
      <c r="D67" s="43"/>
      <c r="E67" s="43"/>
      <c r="F67" s="43"/>
      <c r="G67" s="43"/>
      <c r="H67" s="43"/>
      <c r="I67" s="43"/>
      <c r="J67" s="43"/>
      <c r="K67" s="4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12" customHeight="1">
      <c r="A69" s="41"/>
      <c r="B69" s="42"/>
      <c r="C69" s="35" t="s">
        <v>16</v>
      </c>
      <c r="D69" s="43"/>
      <c r="E69" s="43"/>
      <c r="F69" s="43"/>
      <c r="G69" s="43"/>
      <c r="H69" s="43"/>
      <c r="I69" s="43"/>
      <c r="J69" s="43"/>
      <c r="K69" s="4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6.5" customHeight="1">
      <c r="A70" s="41"/>
      <c r="B70" s="42"/>
      <c r="C70" s="43"/>
      <c r="D70" s="43"/>
      <c r="E70" s="163" t="str">
        <f>E7</f>
        <v>III/3456 Golčův Jeníkov - most ev. č. 3456-1</v>
      </c>
      <c r="F70" s="35"/>
      <c r="G70" s="35"/>
      <c r="H70" s="35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5" t="s">
        <v>103</v>
      </c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72" t="str">
        <f>E9</f>
        <v>SO 000 - Vedlejší a ostatní rozpočtové náklady</v>
      </c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21</v>
      </c>
      <c r="D74" s="43"/>
      <c r="E74" s="43"/>
      <c r="F74" s="30" t="str">
        <f>F12</f>
        <v>Golčův Jeníkov</v>
      </c>
      <c r="G74" s="43"/>
      <c r="H74" s="43"/>
      <c r="I74" s="35" t="s">
        <v>23</v>
      </c>
      <c r="J74" s="75" t="str">
        <f>IF(J12="","",J12)</f>
        <v>30. 9. 2024</v>
      </c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5.15" customHeight="1">
      <c r="A76" s="41"/>
      <c r="B76" s="42"/>
      <c r="C76" s="35" t="s">
        <v>25</v>
      </c>
      <c r="D76" s="43"/>
      <c r="E76" s="43"/>
      <c r="F76" s="30" t="str">
        <f>E15</f>
        <v>Krajská správa a údržba silnic Vysočiny</v>
      </c>
      <c r="G76" s="43"/>
      <c r="H76" s="43"/>
      <c r="I76" s="35" t="s">
        <v>33</v>
      </c>
      <c r="J76" s="39" t="str">
        <f>E21</f>
        <v>Ing. Petr Šedivý</v>
      </c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5" t="s">
        <v>31</v>
      </c>
      <c r="D77" s="43"/>
      <c r="E77" s="43"/>
      <c r="F77" s="30" t="str">
        <f>IF(E18="","",E18)</f>
        <v>Vyplň údaj</v>
      </c>
      <c r="G77" s="43"/>
      <c r="H77" s="43"/>
      <c r="I77" s="35" t="s">
        <v>38</v>
      </c>
      <c r="J77" s="39" t="str">
        <f>E24</f>
        <v>Ing. Petr Šedivý</v>
      </c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0.32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10" customFormat="1" ht="29.28" customHeight="1">
      <c r="A79" s="174"/>
      <c r="B79" s="175"/>
      <c r="C79" s="176" t="s">
        <v>111</v>
      </c>
      <c r="D79" s="177" t="s">
        <v>60</v>
      </c>
      <c r="E79" s="177" t="s">
        <v>56</v>
      </c>
      <c r="F79" s="177" t="s">
        <v>57</v>
      </c>
      <c r="G79" s="177" t="s">
        <v>112</v>
      </c>
      <c r="H79" s="177" t="s">
        <v>113</v>
      </c>
      <c r="I79" s="177" t="s">
        <v>114</v>
      </c>
      <c r="J79" s="178" t="s">
        <v>107</v>
      </c>
      <c r="K79" s="179" t="s">
        <v>115</v>
      </c>
      <c r="L79" s="180"/>
      <c r="M79" s="95" t="s">
        <v>19</v>
      </c>
      <c r="N79" s="96" t="s">
        <v>45</v>
      </c>
      <c r="O79" s="96" t="s">
        <v>116</v>
      </c>
      <c r="P79" s="96" t="s">
        <v>117</v>
      </c>
      <c r="Q79" s="96" t="s">
        <v>118</v>
      </c>
      <c r="R79" s="96" t="s">
        <v>119</v>
      </c>
      <c r="S79" s="96" t="s">
        <v>120</v>
      </c>
      <c r="T79" s="97" t="s">
        <v>121</v>
      </c>
      <c r="U79" s="174"/>
      <c r="V79" s="174"/>
      <c r="W79" s="174"/>
      <c r="X79" s="174"/>
      <c r="Y79" s="174"/>
      <c r="Z79" s="174"/>
      <c r="AA79" s="174"/>
      <c r="AB79" s="174"/>
      <c r="AC79" s="174"/>
      <c r="AD79" s="174"/>
      <c r="AE79" s="174"/>
    </row>
    <row r="80" s="2" customFormat="1" ht="22.8" customHeight="1">
      <c r="A80" s="41"/>
      <c r="B80" s="42"/>
      <c r="C80" s="102" t="s">
        <v>122</v>
      </c>
      <c r="D80" s="43"/>
      <c r="E80" s="43"/>
      <c r="F80" s="43"/>
      <c r="G80" s="43"/>
      <c r="H80" s="43"/>
      <c r="I80" s="43"/>
      <c r="J80" s="181">
        <f>BK80</f>
        <v>0</v>
      </c>
      <c r="K80" s="43"/>
      <c r="L80" s="47"/>
      <c r="M80" s="98"/>
      <c r="N80" s="182"/>
      <c r="O80" s="99"/>
      <c r="P80" s="183">
        <f>P81</f>
        <v>0</v>
      </c>
      <c r="Q80" s="99"/>
      <c r="R80" s="183">
        <f>R81</f>
        <v>0</v>
      </c>
      <c r="S80" s="99"/>
      <c r="T80" s="184">
        <f>T81</f>
        <v>0</v>
      </c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T80" s="20" t="s">
        <v>74</v>
      </c>
      <c r="AU80" s="20" t="s">
        <v>108</v>
      </c>
      <c r="BK80" s="185">
        <f>BK81</f>
        <v>0</v>
      </c>
    </row>
    <row r="81" s="11" customFormat="1" ht="25.92" customHeight="1">
      <c r="A81" s="11"/>
      <c r="B81" s="186"/>
      <c r="C81" s="187"/>
      <c r="D81" s="188" t="s">
        <v>74</v>
      </c>
      <c r="E81" s="189" t="s">
        <v>123</v>
      </c>
      <c r="F81" s="189" t="s">
        <v>124</v>
      </c>
      <c r="G81" s="187"/>
      <c r="H81" s="187"/>
      <c r="I81" s="190"/>
      <c r="J81" s="191">
        <f>BK81</f>
        <v>0</v>
      </c>
      <c r="K81" s="187"/>
      <c r="L81" s="192"/>
      <c r="M81" s="193"/>
      <c r="N81" s="194"/>
      <c r="O81" s="194"/>
      <c r="P81" s="195">
        <f>SUM(P82:P196)</f>
        <v>0</v>
      </c>
      <c r="Q81" s="194"/>
      <c r="R81" s="195">
        <f>SUM(R82:R196)</f>
        <v>0</v>
      </c>
      <c r="S81" s="194"/>
      <c r="T81" s="196">
        <f>SUM(T82:T196)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7" t="s">
        <v>125</v>
      </c>
      <c r="AT81" s="198" t="s">
        <v>74</v>
      </c>
      <c r="AU81" s="198" t="s">
        <v>75</v>
      </c>
      <c r="AY81" s="197" t="s">
        <v>126</v>
      </c>
      <c r="BK81" s="199">
        <f>SUM(BK82:BK196)</f>
        <v>0</v>
      </c>
    </row>
    <row r="82" s="2" customFormat="1" ht="16.5" customHeight="1">
      <c r="A82" s="41"/>
      <c r="B82" s="42"/>
      <c r="C82" s="200" t="s">
        <v>83</v>
      </c>
      <c r="D82" s="200" t="s">
        <v>127</v>
      </c>
      <c r="E82" s="201" t="s">
        <v>128</v>
      </c>
      <c r="F82" s="202" t="s">
        <v>129</v>
      </c>
      <c r="G82" s="203" t="s">
        <v>130</v>
      </c>
      <c r="H82" s="204">
        <v>1</v>
      </c>
      <c r="I82" s="205"/>
      <c r="J82" s="206">
        <f>ROUND(I82*H82,2)</f>
        <v>0</v>
      </c>
      <c r="K82" s="207"/>
      <c r="L82" s="47"/>
      <c r="M82" s="208" t="s">
        <v>19</v>
      </c>
      <c r="N82" s="209" t="s">
        <v>46</v>
      </c>
      <c r="O82" s="87"/>
      <c r="P82" s="210">
        <f>O82*H82</f>
        <v>0</v>
      </c>
      <c r="Q82" s="210">
        <v>0</v>
      </c>
      <c r="R82" s="210">
        <f>Q82*H82</f>
        <v>0</v>
      </c>
      <c r="S82" s="210">
        <v>0</v>
      </c>
      <c r="T82" s="211">
        <f>S82*H82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R82" s="212" t="s">
        <v>131</v>
      </c>
      <c r="AT82" s="212" t="s">
        <v>127</v>
      </c>
      <c r="AU82" s="212" t="s">
        <v>83</v>
      </c>
      <c r="AY82" s="20" t="s">
        <v>126</v>
      </c>
      <c r="BE82" s="213">
        <f>IF(N82="základní",J82,0)</f>
        <v>0</v>
      </c>
      <c r="BF82" s="213">
        <f>IF(N82="snížená",J82,0)</f>
        <v>0</v>
      </c>
      <c r="BG82" s="213">
        <f>IF(N82="zákl. přenesená",J82,0)</f>
        <v>0</v>
      </c>
      <c r="BH82" s="213">
        <f>IF(N82="sníž. přenesená",J82,0)</f>
        <v>0</v>
      </c>
      <c r="BI82" s="213">
        <f>IF(N82="nulová",J82,0)</f>
        <v>0</v>
      </c>
      <c r="BJ82" s="20" t="s">
        <v>83</v>
      </c>
      <c r="BK82" s="213">
        <f>ROUND(I82*H82,2)</f>
        <v>0</v>
      </c>
      <c r="BL82" s="20" t="s">
        <v>131</v>
      </c>
      <c r="BM82" s="212" t="s">
        <v>132</v>
      </c>
    </row>
    <row r="83" s="2" customFormat="1">
      <c r="A83" s="41"/>
      <c r="B83" s="42"/>
      <c r="C83" s="43"/>
      <c r="D83" s="214" t="s">
        <v>133</v>
      </c>
      <c r="E83" s="43"/>
      <c r="F83" s="215" t="s">
        <v>134</v>
      </c>
      <c r="G83" s="43"/>
      <c r="H83" s="43"/>
      <c r="I83" s="216"/>
      <c r="J83" s="43"/>
      <c r="K83" s="43"/>
      <c r="L83" s="47"/>
      <c r="M83" s="217"/>
      <c r="N83" s="218"/>
      <c r="O83" s="87"/>
      <c r="P83" s="87"/>
      <c r="Q83" s="87"/>
      <c r="R83" s="87"/>
      <c r="S83" s="87"/>
      <c r="T83" s="88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T83" s="20" t="s">
        <v>133</v>
      </c>
      <c r="AU83" s="20" t="s">
        <v>83</v>
      </c>
    </row>
    <row r="84" s="12" customFormat="1">
      <c r="A84" s="12"/>
      <c r="B84" s="219"/>
      <c r="C84" s="220"/>
      <c r="D84" s="214" t="s">
        <v>135</v>
      </c>
      <c r="E84" s="221" t="s">
        <v>19</v>
      </c>
      <c r="F84" s="222" t="s">
        <v>136</v>
      </c>
      <c r="G84" s="220"/>
      <c r="H84" s="221" t="s">
        <v>19</v>
      </c>
      <c r="I84" s="223"/>
      <c r="J84" s="220"/>
      <c r="K84" s="220"/>
      <c r="L84" s="224"/>
      <c r="M84" s="225"/>
      <c r="N84" s="226"/>
      <c r="O84" s="226"/>
      <c r="P84" s="226"/>
      <c r="Q84" s="226"/>
      <c r="R84" s="226"/>
      <c r="S84" s="226"/>
      <c r="T84" s="227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T84" s="228" t="s">
        <v>135</v>
      </c>
      <c r="AU84" s="228" t="s">
        <v>83</v>
      </c>
      <c r="AV84" s="12" t="s">
        <v>83</v>
      </c>
      <c r="AW84" s="12" t="s">
        <v>37</v>
      </c>
      <c r="AX84" s="12" t="s">
        <v>75</v>
      </c>
      <c r="AY84" s="228" t="s">
        <v>126</v>
      </c>
    </row>
    <row r="85" s="12" customFormat="1">
      <c r="A85" s="12"/>
      <c r="B85" s="219"/>
      <c r="C85" s="220"/>
      <c r="D85" s="214" t="s">
        <v>135</v>
      </c>
      <c r="E85" s="221" t="s">
        <v>19</v>
      </c>
      <c r="F85" s="222" t="s">
        <v>137</v>
      </c>
      <c r="G85" s="220"/>
      <c r="H85" s="221" t="s">
        <v>19</v>
      </c>
      <c r="I85" s="223"/>
      <c r="J85" s="220"/>
      <c r="K85" s="220"/>
      <c r="L85" s="224"/>
      <c r="M85" s="225"/>
      <c r="N85" s="226"/>
      <c r="O85" s="226"/>
      <c r="P85" s="226"/>
      <c r="Q85" s="226"/>
      <c r="R85" s="226"/>
      <c r="S85" s="226"/>
      <c r="T85" s="227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T85" s="228" t="s">
        <v>135</v>
      </c>
      <c r="AU85" s="228" t="s">
        <v>83</v>
      </c>
      <c r="AV85" s="12" t="s">
        <v>83</v>
      </c>
      <c r="AW85" s="12" t="s">
        <v>37</v>
      </c>
      <c r="AX85" s="12" t="s">
        <v>75</v>
      </c>
      <c r="AY85" s="228" t="s">
        <v>126</v>
      </c>
    </row>
    <row r="86" s="12" customFormat="1">
      <c r="A86" s="12"/>
      <c r="B86" s="219"/>
      <c r="C86" s="220"/>
      <c r="D86" s="214" t="s">
        <v>135</v>
      </c>
      <c r="E86" s="221" t="s">
        <v>19</v>
      </c>
      <c r="F86" s="222" t="s">
        <v>138</v>
      </c>
      <c r="G86" s="220"/>
      <c r="H86" s="221" t="s">
        <v>19</v>
      </c>
      <c r="I86" s="223"/>
      <c r="J86" s="220"/>
      <c r="K86" s="220"/>
      <c r="L86" s="224"/>
      <c r="M86" s="225"/>
      <c r="N86" s="226"/>
      <c r="O86" s="226"/>
      <c r="P86" s="226"/>
      <c r="Q86" s="226"/>
      <c r="R86" s="226"/>
      <c r="S86" s="226"/>
      <c r="T86" s="227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T86" s="228" t="s">
        <v>135</v>
      </c>
      <c r="AU86" s="228" t="s">
        <v>83</v>
      </c>
      <c r="AV86" s="12" t="s">
        <v>83</v>
      </c>
      <c r="AW86" s="12" t="s">
        <v>37</v>
      </c>
      <c r="AX86" s="12" t="s">
        <v>75</v>
      </c>
      <c r="AY86" s="228" t="s">
        <v>126</v>
      </c>
    </row>
    <row r="87" s="12" customFormat="1">
      <c r="A87" s="12"/>
      <c r="B87" s="219"/>
      <c r="C87" s="220"/>
      <c r="D87" s="214" t="s">
        <v>135</v>
      </c>
      <c r="E87" s="221" t="s">
        <v>19</v>
      </c>
      <c r="F87" s="222" t="s">
        <v>139</v>
      </c>
      <c r="G87" s="220"/>
      <c r="H87" s="221" t="s">
        <v>19</v>
      </c>
      <c r="I87" s="223"/>
      <c r="J87" s="220"/>
      <c r="K87" s="220"/>
      <c r="L87" s="224"/>
      <c r="M87" s="225"/>
      <c r="N87" s="226"/>
      <c r="O87" s="226"/>
      <c r="P87" s="226"/>
      <c r="Q87" s="226"/>
      <c r="R87" s="226"/>
      <c r="S87" s="226"/>
      <c r="T87" s="227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T87" s="228" t="s">
        <v>135</v>
      </c>
      <c r="AU87" s="228" t="s">
        <v>83</v>
      </c>
      <c r="AV87" s="12" t="s">
        <v>83</v>
      </c>
      <c r="AW87" s="12" t="s">
        <v>37</v>
      </c>
      <c r="AX87" s="12" t="s">
        <v>75</v>
      </c>
      <c r="AY87" s="228" t="s">
        <v>126</v>
      </c>
    </row>
    <row r="88" s="12" customFormat="1">
      <c r="A88" s="12"/>
      <c r="B88" s="219"/>
      <c r="C88" s="220"/>
      <c r="D88" s="214" t="s">
        <v>135</v>
      </c>
      <c r="E88" s="221" t="s">
        <v>19</v>
      </c>
      <c r="F88" s="222" t="s">
        <v>140</v>
      </c>
      <c r="G88" s="220"/>
      <c r="H88" s="221" t="s">
        <v>19</v>
      </c>
      <c r="I88" s="223"/>
      <c r="J88" s="220"/>
      <c r="K88" s="220"/>
      <c r="L88" s="224"/>
      <c r="M88" s="225"/>
      <c r="N88" s="226"/>
      <c r="O88" s="226"/>
      <c r="P88" s="226"/>
      <c r="Q88" s="226"/>
      <c r="R88" s="226"/>
      <c r="S88" s="226"/>
      <c r="T88" s="227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T88" s="228" t="s">
        <v>135</v>
      </c>
      <c r="AU88" s="228" t="s">
        <v>83</v>
      </c>
      <c r="AV88" s="12" t="s">
        <v>83</v>
      </c>
      <c r="AW88" s="12" t="s">
        <v>37</v>
      </c>
      <c r="AX88" s="12" t="s">
        <v>75</v>
      </c>
      <c r="AY88" s="228" t="s">
        <v>126</v>
      </c>
    </row>
    <row r="89" s="12" customFormat="1">
      <c r="A89" s="12"/>
      <c r="B89" s="219"/>
      <c r="C89" s="220"/>
      <c r="D89" s="214" t="s">
        <v>135</v>
      </c>
      <c r="E89" s="221" t="s">
        <v>19</v>
      </c>
      <c r="F89" s="222" t="s">
        <v>141</v>
      </c>
      <c r="G89" s="220"/>
      <c r="H89" s="221" t="s">
        <v>19</v>
      </c>
      <c r="I89" s="223"/>
      <c r="J89" s="220"/>
      <c r="K89" s="220"/>
      <c r="L89" s="224"/>
      <c r="M89" s="225"/>
      <c r="N89" s="226"/>
      <c r="O89" s="226"/>
      <c r="P89" s="226"/>
      <c r="Q89" s="226"/>
      <c r="R89" s="226"/>
      <c r="S89" s="226"/>
      <c r="T89" s="227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T89" s="228" t="s">
        <v>135</v>
      </c>
      <c r="AU89" s="228" t="s">
        <v>83</v>
      </c>
      <c r="AV89" s="12" t="s">
        <v>83</v>
      </c>
      <c r="AW89" s="12" t="s">
        <v>37</v>
      </c>
      <c r="AX89" s="12" t="s">
        <v>75</v>
      </c>
      <c r="AY89" s="228" t="s">
        <v>126</v>
      </c>
    </row>
    <row r="90" s="13" customFormat="1">
      <c r="A90" s="13"/>
      <c r="B90" s="229"/>
      <c r="C90" s="230"/>
      <c r="D90" s="214" t="s">
        <v>135</v>
      </c>
      <c r="E90" s="231" t="s">
        <v>19</v>
      </c>
      <c r="F90" s="232" t="s">
        <v>83</v>
      </c>
      <c r="G90" s="230"/>
      <c r="H90" s="233">
        <v>1</v>
      </c>
      <c r="I90" s="234"/>
      <c r="J90" s="230"/>
      <c r="K90" s="230"/>
      <c r="L90" s="235"/>
      <c r="M90" s="236"/>
      <c r="N90" s="237"/>
      <c r="O90" s="237"/>
      <c r="P90" s="237"/>
      <c r="Q90" s="237"/>
      <c r="R90" s="237"/>
      <c r="S90" s="237"/>
      <c r="T90" s="238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9" t="s">
        <v>135</v>
      </c>
      <c r="AU90" s="239" t="s">
        <v>83</v>
      </c>
      <c r="AV90" s="13" t="s">
        <v>85</v>
      </c>
      <c r="AW90" s="13" t="s">
        <v>37</v>
      </c>
      <c r="AX90" s="13" t="s">
        <v>83</v>
      </c>
      <c r="AY90" s="239" t="s">
        <v>126</v>
      </c>
    </row>
    <row r="91" s="2" customFormat="1" ht="16.5" customHeight="1">
      <c r="A91" s="41"/>
      <c r="B91" s="42"/>
      <c r="C91" s="200" t="s">
        <v>85</v>
      </c>
      <c r="D91" s="200" t="s">
        <v>127</v>
      </c>
      <c r="E91" s="201" t="s">
        <v>142</v>
      </c>
      <c r="F91" s="202" t="s">
        <v>143</v>
      </c>
      <c r="G91" s="203" t="s">
        <v>130</v>
      </c>
      <c r="H91" s="204">
        <v>1</v>
      </c>
      <c r="I91" s="205"/>
      <c r="J91" s="206">
        <f>ROUND(I91*H91,2)</f>
        <v>0</v>
      </c>
      <c r="K91" s="207"/>
      <c r="L91" s="47"/>
      <c r="M91" s="208" t="s">
        <v>19</v>
      </c>
      <c r="N91" s="209" t="s">
        <v>46</v>
      </c>
      <c r="O91" s="87"/>
      <c r="P91" s="210">
        <f>O91*H91</f>
        <v>0</v>
      </c>
      <c r="Q91" s="210">
        <v>0</v>
      </c>
      <c r="R91" s="210">
        <f>Q91*H91</f>
        <v>0</v>
      </c>
      <c r="S91" s="210">
        <v>0</v>
      </c>
      <c r="T91" s="211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2" t="s">
        <v>131</v>
      </c>
      <c r="AT91" s="212" t="s">
        <v>127</v>
      </c>
      <c r="AU91" s="212" t="s">
        <v>83</v>
      </c>
      <c r="AY91" s="20" t="s">
        <v>126</v>
      </c>
      <c r="BE91" s="213">
        <f>IF(N91="základní",J91,0)</f>
        <v>0</v>
      </c>
      <c r="BF91" s="213">
        <f>IF(N91="snížená",J91,0)</f>
        <v>0</v>
      </c>
      <c r="BG91" s="213">
        <f>IF(N91="zákl. přenesená",J91,0)</f>
        <v>0</v>
      </c>
      <c r="BH91" s="213">
        <f>IF(N91="sníž. přenesená",J91,0)</f>
        <v>0</v>
      </c>
      <c r="BI91" s="213">
        <f>IF(N91="nulová",J91,0)</f>
        <v>0</v>
      </c>
      <c r="BJ91" s="20" t="s">
        <v>83</v>
      </c>
      <c r="BK91" s="213">
        <f>ROUND(I91*H91,2)</f>
        <v>0</v>
      </c>
      <c r="BL91" s="20" t="s">
        <v>131</v>
      </c>
      <c r="BM91" s="212" t="s">
        <v>144</v>
      </c>
    </row>
    <row r="92" s="2" customFormat="1">
      <c r="A92" s="41"/>
      <c r="B92" s="42"/>
      <c r="C92" s="43"/>
      <c r="D92" s="214" t="s">
        <v>133</v>
      </c>
      <c r="E92" s="43"/>
      <c r="F92" s="215" t="s">
        <v>145</v>
      </c>
      <c r="G92" s="43"/>
      <c r="H92" s="43"/>
      <c r="I92" s="216"/>
      <c r="J92" s="43"/>
      <c r="K92" s="43"/>
      <c r="L92" s="47"/>
      <c r="M92" s="217"/>
      <c r="N92" s="218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133</v>
      </c>
      <c r="AU92" s="20" t="s">
        <v>83</v>
      </c>
    </row>
    <row r="93" s="12" customFormat="1">
      <c r="A93" s="12"/>
      <c r="B93" s="219"/>
      <c r="C93" s="220"/>
      <c r="D93" s="214" t="s">
        <v>135</v>
      </c>
      <c r="E93" s="221" t="s">
        <v>19</v>
      </c>
      <c r="F93" s="222" t="s">
        <v>146</v>
      </c>
      <c r="G93" s="220"/>
      <c r="H93" s="221" t="s">
        <v>19</v>
      </c>
      <c r="I93" s="223"/>
      <c r="J93" s="220"/>
      <c r="K93" s="220"/>
      <c r="L93" s="224"/>
      <c r="M93" s="225"/>
      <c r="N93" s="226"/>
      <c r="O93" s="226"/>
      <c r="P93" s="226"/>
      <c r="Q93" s="226"/>
      <c r="R93" s="226"/>
      <c r="S93" s="226"/>
      <c r="T93" s="227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T93" s="228" t="s">
        <v>135</v>
      </c>
      <c r="AU93" s="228" t="s">
        <v>83</v>
      </c>
      <c r="AV93" s="12" t="s">
        <v>83</v>
      </c>
      <c r="AW93" s="12" t="s">
        <v>37</v>
      </c>
      <c r="AX93" s="12" t="s">
        <v>75</v>
      </c>
      <c r="AY93" s="228" t="s">
        <v>126</v>
      </c>
    </row>
    <row r="94" s="12" customFormat="1">
      <c r="A94" s="12"/>
      <c r="B94" s="219"/>
      <c r="C94" s="220"/>
      <c r="D94" s="214" t="s">
        <v>135</v>
      </c>
      <c r="E94" s="221" t="s">
        <v>19</v>
      </c>
      <c r="F94" s="222" t="s">
        <v>147</v>
      </c>
      <c r="G94" s="220"/>
      <c r="H94" s="221" t="s">
        <v>19</v>
      </c>
      <c r="I94" s="223"/>
      <c r="J94" s="220"/>
      <c r="K94" s="220"/>
      <c r="L94" s="224"/>
      <c r="M94" s="225"/>
      <c r="N94" s="226"/>
      <c r="O94" s="226"/>
      <c r="P94" s="226"/>
      <c r="Q94" s="226"/>
      <c r="R94" s="226"/>
      <c r="S94" s="226"/>
      <c r="T94" s="227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T94" s="228" t="s">
        <v>135</v>
      </c>
      <c r="AU94" s="228" t="s">
        <v>83</v>
      </c>
      <c r="AV94" s="12" t="s">
        <v>83</v>
      </c>
      <c r="AW94" s="12" t="s">
        <v>37</v>
      </c>
      <c r="AX94" s="12" t="s">
        <v>75</v>
      </c>
      <c r="AY94" s="228" t="s">
        <v>126</v>
      </c>
    </row>
    <row r="95" s="12" customFormat="1">
      <c r="A95" s="12"/>
      <c r="B95" s="219"/>
      <c r="C95" s="220"/>
      <c r="D95" s="214" t="s">
        <v>135</v>
      </c>
      <c r="E95" s="221" t="s">
        <v>19</v>
      </c>
      <c r="F95" s="222" t="s">
        <v>148</v>
      </c>
      <c r="G95" s="220"/>
      <c r="H95" s="221" t="s">
        <v>19</v>
      </c>
      <c r="I95" s="223"/>
      <c r="J95" s="220"/>
      <c r="K95" s="220"/>
      <c r="L95" s="224"/>
      <c r="M95" s="225"/>
      <c r="N95" s="226"/>
      <c r="O95" s="226"/>
      <c r="P95" s="226"/>
      <c r="Q95" s="226"/>
      <c r="R95" s="226"/>
      <c r="S95" s="226"/>
      <c r="T95" s="227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T95" s="228" t="s">
        <v>135</v>
      </c>
      <c r="AU95" s="228" t="s">
        <v>83</v>
      </c>
      <c r="AV95" s="12" t="s">
        <v>83</v>
      </c>
      <c r="AW95" s="12" t="s">
        <v>37</v>
      </c>
      <c r="AX95" s="12" t="s">
        <v>75</v>
      </c>
      <c r="AY95" s="228" t="s">
        <v>126</v>
      </c>
    </row>
    <row r="96" s="12" customFormat="1">
      <c r="A96" s="12"/>
      <c r="B96" s="219"/>
      <c r="C96" s="220"/>
      <c r="D96" s="214" t="s">
        <v>135</v>
      </c>
      <c r="E96" s="221" t="s">
        <v>19</v>
      </c>
      <c r="F96" s="222" t="s">
        <v>149</v>
      </c>
      <c r="G96" s="220"/>
      <c r="H96" s="221" t="s">
        <v>19</v>
      </c>
      <c r="I96" s="223"/>
      <c r="J96" s="220"/>
      <c r="K96" s="220"/>
      <c r="L96" s="224"/>
      <c r="M96" s="225"/>
      <c r="N96" s="226"/>
      <c r="O96" s="226"/>
      <c r="P96" s="226"/>
      <c r="Q96" s="226"/>
      <c r="R96" s="226"/>
      <c r="S96" s="226"/>
      <c r="T96" s="227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28" t="s">
        <v>135</v>
      </c>
      <c r="AU96" s="228" t="s">
        <v>83</v>
      </c>
      <c r="AV96" s="12" t="s">
        <v>83</v>
      </c>
      <c r="AW96" s="12" t="s">
        <v>37</v>
      </c>
      <c r="AX96" s="12" t="s">
        <v>75</v>
      </c>
      <c r="AY96" s="228" t="s">
        <v>126</v>
      </c>
    </row>
    <row r="97" s="12" customFormat="1">
      <c r="A97" s="12"/>
      <c r="B97" s="219"/>
      <c r="C97" s="220"/>
      <c r="D97" s="214" t="s">
        <v>135</v>
      </c>
      <c r="E97" s="221" t="s">
        <v>19</v>
      </c>
      <c r="F97" s="222" t="s">
        <v>150</v>
      </c>
      <c r="G97" s="220"/>
      <c r="H97" s="221" t="s">
        <v>19</v>
      </c>
      <c r="I97" s="223"/>
      <c r="J97" s="220"/>
      <c r="K97" s="220"/>
      <c r="L97" s="224"/>
      <c r="M97" s="225"/>
      <c r="N97" s="226"/>
      <c r="O97" s="226"/>
      <c r="P97" s="226"/>
      <c r="Q97" s="226"/>
      <c r="R97" s="226"/>
      <c r="S97" s="226"/>
      <c r="T97" s="227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T97" s="228" t="s">
        <v>135</v>
      </c>
      <c r="AU97" s="228" t="s">
        <v>83</v>
      </c>
      <c r="AV97" s="12" t="s">
        <v>83</v>
      </c>
      <c r="AW97" s="12" t="s">
        <v>37</v>
      </c>
      <c r="AX97" s="12" t="s">
        <v>75</v>
      </c>
      <c r="AY97" s="228" t="s">
        <v>126</v>
      </c>
    </row>
    <row r="98" s="13" customFormat="1">
      <c r="A98" s="13"/>
      <c r="B98" s="229"/>
      <c r="C98" s="230"/>
      <c r="D98" s="214" t="s">
        <v>135</v>
      </c>
      <c r="E98" s="231" t="s">
        <v>19</v>
      </c>
      <c r="F98" s="232" t="s">
        <v>83</v>
      </c>
      <c r="G98" s="230"/>
      <c r="H98" s="233">
        <v>1</v>
      </c>
      <c r="I98" s="234"/>
      <c r="J98" s="230"/>
      <c r="K98" s="230"/>
      <c r="L98" s="235"/>
      <c r="M98" s="236"/>
      <c r="N98" s="237"/>
      <c r="O98" s="237"/>
      <c r="P98" s="237"/>
      <c r="Q98" s="237"/>
      <c r="R98" s="237"/>
      <c r="S98" s="237"/>
      <c r="T98" s="23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9" t="s">
        <v>135</v>
      </c>
      <c r="AU98" s="239" t="s">
        <v>83</v>
      </c>
      <c r="AV98" s="13" t="s">
        <v>85</v>
      </c>
      <c r="AW98" s="13" t="s">
        <v>37</v>
      </c>
      <c r="AX98" s="13" t="s">
        <v>83</v>
      </c>
      <c r="AY98" s="239" t="s">
        <v>126</v>
      </c>
    </row>
    <row r="99" s="2" customFormat="1" ht="16.5" customHeight="1">
      <c r="A99" s="41"/>
      <c r="B99" s="42"/>
      <c r="C99" s="200" t="s">
        <v>151</v>
      </c>
      <c r="D99" s="200" t="s">
        <v>127</v>
      </c>
      <c r="E99" s="201" t="s">
        <v>152</v>
      </c>
      <c r="F99" s="202" t="s">
        <v>153</v>
      </c>
      <c r="G99" s="203" t="s">
        <v>130</v>
      </c>
      <c r="H99" s="204">
        <v>1</v>
      </c>
      <c r="I99" s="205"/>
      <c r="J99" s="206">
        <f>ROUND(I99*H99,2)</f>
        <v>0</v>
      </c>
      <c r="K99" s="207"/>
      <c r="L99" s="47"/>
      <c r="M99" s="208" t="s">
        <v>19</v>
      </c>
      <c r="N99" s="209" t="s">
        <v>46</v>
      </c>
      <c r="O99" s="87"/>
      <c r="P99" s="210">
        <f>O99*H99</f>
        <v>0</v>
      </c>
      <c r="Q99" s="210">
        <v>0</v>
      </c>
      <c r="R99" s="210">
        <f>Q99*H99</f>
        <v>0</v>
      </c>
      <c r="S99" s="210">
        <v>0</v>
      </c>
      <c r="T99" s="211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2" t="s">
        <v>131</v>
      </c>
      <c r="AT99" s="212" t="s">
        <v>127</v>
      </c>
      <c r="AU99" s="212" t="s">
        <v>83</v>
      </c>
      <c r="AY99" s="20" t="s">
        <v>126</v>
      </c>
      <c r="BE99" s="213">
        <f>IF(N99="základní",J99,0)</f>
        <v>0</v>
      </c>
      <c r="BF99" s="213">
        <f>IF(N99="snížená",J99,0)</f>
        <v>0</v>
      </c>
      <c r="BG99" s="213">
        <f>IF(N99="zákl. přenesená",J99,0)</f>
        <v>0</v>
      </c>
      <c r="BH99" s="213">
        <f>IF(N99="sníž. přenesená",J99,0)</f>
        <v>0</v>
      </c>
      <c r="BI99" s="213">
        <f>IF(N99="nulová",J99,0)</f>
        <v>0</v>
      </c>
      <c r="BJ99" s="20" t="s">
        <v>83</v>
      </c>
      <c r="BK99" s="213">
        <f>ROUND(I99*H99,2)</f>
        <v>0</v>
      </c>
      <c r="BL99" s="20" t="s">
        <v>131</v>
      </c>
      <c r="BM99" s="212" t="s">
        <v>154</v>
      </c>
    </row>
    <row r="100" s="2" customFormat="1">
      <c r="A100" s="41"/>
      <c r="B100" s="42"/>
      <c r="C100" s="43"/>
      <c r="D100" s="214" t="s">
        <v>133</v>
      </c>
      <c r="E100" s="43"/>
      <c r="F100" s="215" t="s">
        <v>155</v>
      </c>
      <c r="G100" s="43"/>
      <c r="H100" s="43"/>
      <c r="I100" s="216"/>
      <c r="J100" s="43"/>
      <c r="K100" s="43"/>
      <c r="L100" s="47"/>
      <c r="M100" s="217"/>
      <c r="N100" s="218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133</v>
      </c>
      <c r="AU100" s="20" t="s">
        <v>83</v>
      </c>
    </row>
    <row r="101" s="12" customFormat="1">
      <c r="A101" s="12"/>
      <c r="B101" s="219"/>
      <c r="C101" s="220"/>
      <c r="D101" s="214" t="s">
        <v>135</v>
      </c>
      <c r="E101" s="221" t="s">
        <v>19</v>
      </c>
      <c r="F101" s="222" t="s">
        <v>156</v>
      </c>
      <c r="G101" s="220"/>
      <c r="H101" s="221" t="s">
        <v>19</v>
      </c>
      <c r="I101" s="223"/>
      <c r="J101" s="220"/>
      <c r="K101" s="220"/>
      <c r="L101" s="224"/>
      <c r="M101" s="225"/>
      <c r="N101" s="226"/>
      <c r="O101" s="226"/>
      <c r="P101" s="226"/>
      <c r="Q101" s="226"/>
      <c r="R101" s="226"/>
      <c r="S101" s="226"/>
      <c r="T101" s="227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T101" s="228" t="s">
        <v>135</v>
      </c>
      <c r="AU101" s="228" t="s">
        <v>83</v>
      </c>
      <c r="AV101" s="12" t="s">
        <v>83</v>
      </c>
      <c r="AW101" s="12" t="s">
        <v>37</v>
      </c>
      <c r="AX101" s="12" t="s">
        <v>75</v>
      </c>
      <c r="AY101" s="228" t="s">
        <v>126</v>
      </c>
    </row>
    <row r="102" s="12" customFormat="1">
      <c r="A102" s="12"/>
      <c r="B102" s="219"/>
      <c r="C102" s="220"/>
      <c r="D102" s="214" t="s">
        <v>135</v>
      </c>
      <c r="E102" s="221" t="s">
        <v>19</v>
      </c>
      <c r="F102" s="222" t="s">
        <v>157</v>
      </c>
      <c r="G102" s="220"/>
      <c r="H102" s="221" t="s">
        <v>19</v>
      </c>
      <c r="I102" s="223"/>
      <c r="J102" s="220"/>
      <c r="K102" s="220"/>
      <c r="L102" s="224"/>
      <c r="M102" s="225"/>
      <c r="N102" s="226"/>
      <c r="O102" s="226"/>
      <c r="P102" s="226"/>
      <c r="Q102" s="226"/>
      <c r="R102" s="226"/>
      <c r="S102" s="226"/>
      <c r="T102" s="227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T102" s="228" t="s">
        <v>135</v>
      </c>
      <c r="AU102" s="228" t="s">
        <v>83</v>
      </c>
      <c r="AV102" s="12" t="s">
        <v>83</v>
      </c>
      <c r="AW102" s="12" t="s">
        <v>37</v>
      </c>
      <c r="AX102" s="12" t="s">
        <v>75</v>
      </c>
      <c r="AY102" s="228" t="s">
        <v>126</v>
      </c>
    </row>
    <row r="103" s="12" customFormat="1">
      <c r="A103" s="12"/>
      <c r="B103" s="219"/>
      <c r="C103" s="220"/>
      <c r="D103" s="214" t="s">
        <v>135</v>
      </c>
      <c r="E103" s="221" t="s">
        <v>19</v>
      </c>
      <c r="F103" s="222" t="s">
        <v>158</v>
      </c>
      <c r="G103" s="220"/>
      <c r="H103" s="221" t="s">
        <v>19</v>
      </c>
      <c r="I103" s="223"/>
      <c r="J103" s="220"/>
      <c r="K103" s="220"/>
      <c r="L103" s="224"/>
      <c r="M103" s="225"/>
      <c r="N103" s="226"/>
      <c r="O103" s="226"/>
      <c r="P103" s="226"/>
      <c r="Q103" s="226"/>
      <c r="R103" s="226"/>
      <c r="S103" s="226"/>
      <c r="T103" s="227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T103" s="228" t="s">
        <v>135</v>
      </c>
      <c r="AU103" s="228" t="s">
        <v>83</v>
      </c>
      <c r="AV103" s="12" t="s">
        <v>83</v>
      </c>
      <c r="AW103" s="12" t="s">
        <v>37</v>
      </c>
      <c r="AX103" s="12" t="s">
        <v>75</v>
      </c>
      <c r="AY103" s="228" t="s">
        <v>126</v>
      </c>
    </row>
    <row r="104" s="13" customFormat="1">
      <c r="A104" s="13"/>
      <c r="B104" s="229"/>
      <c r="C104" s="230"/>
      <c r="D104" s="214" t="s">
        <v>135</v>
      </c>
      <c r="E104" s="231" t="s">
        <v>19</v>
      </c>
      <c r="F104" s="232" t="s">
        <v>83</v>
      </c>
      <c r="G104" s="230"/>
      <c r="H104" s="233">
        <v>1</v>
      </c>
      <c r="I104" s="234"/>
      <c r="J104" s="230"/>
      <c r="K104" s="230"/>
      <c r="L104" s="235"/>
      <c r="M104" s="236"/>
      <c r="N104" s="237"/>
      <c r="O104" s="237"/>
      <c r="P104" s="237"/>
      <c r="Q104" s="237"/>
      <c r="R104" s="237"/>
      <c r="S104" s="237"/>
      <c r="T104" s="238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9" t="s">
        <v>135</v>
      </c>
      <c r="AU104" s="239" t="s">
        <v>83</v>
      </c>
      <c r="AV104" s="13" t="s">
        <v>85</v>
      </c>
      <c r="AW104" s="13" t="s">
        <v>37</v>
      </c>
      <c r="AX104" s="13" t="s">
        <v>83</v>
      </c>
      <c r="AY104" s="239" t="s">
        <v>126</v>
      </c>
    </row>
    <row r="105" s="2" customFormat="1" ht="16.5" customHeight="1">
      <c r="A105" s="41"/>
      <c r="B105" s="42"/>
      <c r="C105" s="200" t="s">
        <v>159</v>
      </c>
      <c r="D105" s="200" t="s">
        <v>127</v>
      </c>
      <c r="E105" s="201" t="s">
        <v>160</v>
      </c>
      <c r="F105" s="202" t="s">
        <v>161</v>
      </c>
      <c r="G105" s="203" t="s">
        <v>130</v>
      </c>
      <c r="H105" s="204">
        <v>1</v>
      </c>
      <c r="I105" s="205"/>
      <c r="J105" s="206">
        <f>ROUND(I105*H105,2)</f>
        <v>0</v>
      </c>
      <c r="K105" s="207"/>
      <c r="L105" s="47"/>
      <c r="M105" s="208" t="s">
        <v>19</v>
      </c>
      <c r="N105" s="209" t="s">
        <v>46</v>
      </c>
      <c r="O105" s="87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1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2" t="s">
        <v>131</v>
      </c>
      <c r="AT105" s="212" t="s">
        <v>127</v>
      </c>
      <c r="AU105" s="212" t="s">
        <v>83</v>
      </c>
      <c r="AY105" s="20" t="s">
        <v>126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20" t="s">
        <v>83</v>
      </c>
      <c r="BK105" s="213">
        <f>ROUND(I105*H105,2)</f>
        <v>0</v>
      </c>
      <c r="BL105" s="20" t="s">
        <v>131</v>
      </c>
      <c r="BM105" s="212" t="s">
        <v>162</v>
      </c>
    </row>
    <row r="106" s="2" customFormat="1">
      <c r="A106" s="41"/>
      <c r="B106" s="42"/>
      <c r="C106" s="43"/>
      <c r="D106" s="214" t="s">
        <v>133</v>
      </c>
      <c r="E106" s="43"/>
      <c r="F106" s="215" t="s">
        <v>155</v>
      </c>
      <c r="G106" s="43"/>
      <c r="H106" s="43"/>
      <c r="I106" s="216"/>
      <c r="J106" s="43"/>
      <c r="K106" s="43"/>
      <c r="L106" s="47"/>
      <c r="M106" s="217"/>
      <c r="N106" s="218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133</v>
      </c>
      <c r="AU106" s="20" t="s">
        <v>83</v>
      </c>
    </row>
    <row r="107" s="12" customFormat="1">
      <c r="A107" s="12"/>
      <c r="B107" s="219"/>
      <c r="C107" s="220"/>
      <c r="D107" s="214" t="s">
        <v>135</v>
      </c>
      <c r="E107" s="221" t="s">
        <v>19</v>
      </c>
      <c r="F107" s="222" t="s">
        <v>163</v>
      </c>
      <c r="G107" s="220"/>
      <c r="H107" s="221" t="s">
        <v>19</v>
      </c>
      <c r="I107" s="223"/>
      <c r="J107" s="220"/>
      <c r="K107" s="220"/>
      <c r="L107" s="224"/>
      <c r="M107" s="225"/>
      <c r="N107" s="226"/>
      <c r="O107" s="226"/>
      <c r="P107" s="226"/>
      <c r="Q107" s="226"/>
      <c r="R107" s="226"/>
      <c r="S107" s="226"/>
      <c r="T107" s="227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T107" s="228" t="s">
        <v>135</v>
      </c>
      <c r="AU107" s="228" t="s">
        <v>83</v>
      </c>
      <c r="AV107" s="12" t="s">
        <v>83</v>
      </c>
      <c r="AW107" s="12" t="s">
        <v>37</v>
      </c>
      <c r="AX107" s="12" t="s">
        <v>75</v>
      </c>
      <c r="AY107" s="228" t="s">
        <v>126</v>
      </c>
    </row>
    <row r="108" s="12" customFormat="1">
      <c r="A108" s="12"/>
      <c r="B108" s="219"/>
      <c r="C108" s="220"/>
      <c r="D108" s="214" t="s">
        <v>135</v>
      </c>
      <c r="E108" s="221" t="s">
        <v>19</v>
      </c>
      <c r="F108" s="222" t="s">
        <v>164</v>
      </c>
      <c r="G108" s="220"/>
      <c r="H108" s="221" t="s">
        <v>19</v>
      </c>
      <c r="I108" s="223"/>
      <c r="J108" s="220"/>
      <c r="K108" s="220"/>
      <c r="L108" s="224"/>
      <c r="M108" s="225"/>
      <c r="N108" s="226"/>
      <c r="O108" s="226"/>
      <c r="P108" s="226"/>
      <c r="Q108" s="226"/>
      <c r="R108" s="226"/>
      <c r="S108" s="226"/>
      <c r="T108" s="227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T108" s="228" t="s">
        <v>135</v>
      </c>
      <c r="AU108" s="228" t="s">
        <v>83</v>
      </c>
      <c r="AV108" s="12" t="s">
        <v>83</v>
      </c>
      <c r="AW108" s="12" t="s">
        <v>37</v>
      </c>
      <c r="AX108" s="12" t="s">
        <v>75</v>
      </c>
      <c r="AY108" s="228" t="s">
        <v>126</v>
      </c>
    </row>
    <row r="109" s="12" customFormat="1">
      <c r="A109" s="12"/>
      <c r="B109" s="219"/>
      <c r="C109" s="220"/>
      <c r="D109" s="214" t="s">
        <v>135</v>
      </c>
      <c r="E109" s="221" t="s">
        <v>19</v>
      </c>
      <c r="F109" s="222" t="s">
        <v>165</v>
      </c>
      <c r="G109" s="220"/>
      <c r="H109" s="221" t="s">
        <v>19</v>
      </c>
      <c r="I109" s="223"/>
      <c r="J109" s="220"/>
      <c r="K109" s="220"/>
      <c r="L109" s="224"/>
      <c r="M109" s="225"/>
      <c r="N109" s="226"/>
      <c r="O109" s="226"/>
      <c r="P109" s="226"/>
      <c r="Q109" s="226"/>
      <c r="R109" s="226"/>
      <c r="S109" s="226"/>
      <c r="T109" s="227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T109" s="228" t="s">
        <v>135</v>
      </c>
      <c r="AU109" s="228" t="s">
        <v>83</v>
      </c>
      <c r="AV109" s="12" t="s">
        <v>83</v>
      </c>
      <c r="AW109" s="12" t="s">
        <v>37</v>
      </c>
      <c r="AX109" s="12" t="s">
        <v>75</v>
      </c>
      <c r="AY109" s="228" t="s">
        <v>126</v>
      </c>
    </row>
    <row r="110" s="12" customFormat="1">
      <c r="A110" s="12"/>
      <c r="B110" s="219"/>
      <c r="C110" s="220"/>
      <c r="D110" s="214" t="s">
        <v>135</v>
      </c>
      <c r="E110" s="221" t="s">
        <v>19</v>
      </c>
      <c r="F110" s="222" t="s">
        <v>166</v>
      </c>
      <c r="G110" s="220"/>
      <c r="H110" s="221" t="s">
        <v>19</v>
      </c>
      <c r="I110" s="223"/>
      <c r="J110" s="220"/>
      <c r="K110" s="220"/>
      <c r="L110" s="224"/>
      <c r="M110" s="225"/>
      <c r="N110" s="226"/>
      <c r="O110" s="226"/>
      <c r="P110" s="226"/>
      <c r="Q110" s="226"/>
      <c r="R110" s="226"/>
      <c r="S110" s="226"/>
      <c r="T110" s="227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T110" s="228" t="s">
        <v>135</v>
      </c>
      <c r="AU110" s="228" t="s">
        <v>83</v>
      </c>
      <c r="AV110" s="12" t="s">
        <v>83</v>
      </c>
      <c r="AW110" s="12" t="s">
        <v>37</v>
      </c>
      <c r="AX110" s="12" t="s">
        <v>75</v>
      </c>
      <c r="AY110" s="228" t="s">
        <v>126</v>
      </c>
    </row>
    <row r="111" s="13" customFormat="1">
      <c r="A111" s="13"/>
      <c r="B111" s="229"/>
      <c r="C111" s="230"/>
      <c r="D111" s="214" t="s">
        <v>135</v>
      </c>
      <c r="E111" s="231" t="s">
        <v>19</v>
      </c>
      <c r="F111" s="232" t="s">
        <v>83</v>
      </c>
      <c r="G111" s="230"/>
      <c r="H111" s="233">
        <v>1</v>
      </c>
      <c r="I111" s="234"/>
      <c r="J111" s="230"/>
      <c r="K111" s="230"/>
      <c r="L111" s="235"/>
      <c r="M111" s="236"/>
      <c r="N111" s="237"/>
      <c r="O111" s="237"/>
      <c r="P111" s="237"/>
      <c r="Q111" s="237"/>
      <c r="R111" s="237"/>
      <c r="S111" s="237"/>
      <c r="T111" s="23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9" t="s">
        <v>135</v>
      </c>
      <c r="AU111" s="239" t="s">
        <v>83</v>
      </c>
      <c r="AV111" s="13" t="s">
        <v>85</v>
      </c>
      <c r="AW111" s="13" t="s">
        <v>37</v>
      </c>
      <c r="AX111" s="13" t="s">
        <v>83</v>
      </c>
      <c r="AY111" s="239" t="s">
        <v>126</v>
      </c>
    </row>
    <row r="112" s="2" customFormat="1" ht="16.5" customHeight="1">
      <c r="A112" s="41"/>
      <c r="B112" s="42"/>
      <c r="C112" s="200" t="s">
        <v>125</v>
      </c>
      <c r="D112" s="200" t="s">
        <v>127</v>
      </c>
      <c r="E112" s="201" t="s">
        <v>167</v>
      </c>
      <c r="F112" s="202" t="s">
        <v>168</v>
      </c>
      <c r="G112" s="203" t="s">
        <v>130</v>
      </c>
      <c r="H112" s="204">
        <v>1</v>
      </c>
      <c r="I112" s="205"/>
      <c r="J112" s="206">
        <f>ROUND(I112*H112,2)</f>
        <v>0</v>
      </c>
      <c r="K112" s="207"/>
      <c r="L112" s="47"/>
      <c r="M112" s="208" t="s">
        <v>19</v>
      </c>
      <c r="N112" s="209" t="s">
        <v>46</v>
      </c>
      <c r="O112" s="87"/>
      <c r="P112" s="210">
        <f>O112*H112</f>
        <v>0</v>
      </c>
      <c r="Q112" s="210">
        <v>0</v>
      </c>
      <c r="R112" s="210">
        <f>Q112*H112</f>
        <v>0</v>
      </c>
      <c r="S112" s="210">
        <v>0</v>
      </c>
      <c r="T112" s="211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2" t="s">
        <v>131</v>
      </c>
      <c r="AT112" s="212" t="s">
        <v>127</v>
      </c>
      <c r="AU112" s="212" t="s">
        <v>83</v>
      </c>
      <c r="AY112" s="20" t="s">
        <v>126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20" t="s">
        <v>83</v>
      </c>
      <c r="BK112" s="213">
        <f>ROUND(I112*H112,2)</f>
        <v>0</v>
      </c>
      <c r="BL112" s="20" t="s">
        <v>131</v>
      </c>
      <c r="BM112" s="212" t="s">
        <v>169</v>
      </c>
    </row>
    <row r="113" s="2" customFormat="1">
      <c r="A113" s="41"/>
      <c r="B113" s="42"/>
      <c r="C113" s="43"/>
      <c r="D113" s="214" t="s">
        <v>133</v>
      </c>
      <c r="E113" s="43"/>
      <c r="F113" s="215" t="s">
        <v>155</v>
      </c>
      <c r="G113" s="43"/>
      <c r="H113" s="43"/>
      <c r="I113" s="216"/>
      <c r="J113" s="43"/>
      <c r="K113" s="43"/>
      <c r="L113" s="47"/>
      <c r="M113" s="217"/>
      <c r="N113" s="218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133</v>
      </c>
      <c r="AU113" s="20" t="s">
        <v>83</v>
      </c>
    </row>
    <row r="114" s="12" customFormat="1">
      <c r="A114" s="12"/>
      <c r="B114" s="219"/>
      <c r="C114" s="220"/>
      <c r="D114" s="214" t="s">
        <v>135</v>
      </c>
      <c r="E114" s="221" t="s">
        <v>19</v>
      </c>
      <c r="F114" s="222" t="s">
        <v>170</v>
      </c>
      <c r="G114" s="220"/>
      <c r="H114" s="221" t="s">
        <v>19</v>
      </c>
      <c r="I114" s="223"/>
      <c r="J114" s="220"/>
      <c r="K114" s="220"/>
      <c r="L114" s="224"/>
      <c r="M114" s="225"/>
      <c r="N114" s="226"/>
      <c r="O114" s="226"/>
      <c r="P114" s="226"/>
      <c r="Q114" s="226"/>
      <c r="R114" s="226"/>
      <c r="S114" s="226"/>
      <c r="T114" s="227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T114" s="228" t="s">
        <v>135</v>
      </c>
      <c r="AU114" s="228" t="s">
        <v>83</v>
      </c>
      <c r="AV114" s="12" t="s">
        <v>83</v>
      </c>
      <c r="AW114" s="12" t="s">
        <v>37</v>
      </c>
      <c r="AX114" s="12" t="s">
        <v>75</v>
      </c>
      <c r="AY114" s="228" t="s">
        <v>126</v>
      </c>
    </row>
    <row r="115" s="12" customFormat="1">
      <c r="A115" s="12"/>
      <c r="B115" s="219"/>
      <c r="C115" s="220"/>
      <c r="D115" s="214" t="s">
        <v>135</v>
      </c>
      <c r="E115" s="221" t="s">
        <v>19</v>
      </c>
      <c r="F115" s="222" t="s">
        <v>171</v>
      </c>
      <c r="G115" s="220"/>
      <c r="H115" s="221" t="s">
        <v>19</v>
      </c>
      <c r="I115" s="223"/>
      <c r="J115" s="220"/>
      <c r="K115" s="220"/>
      <c r="L115" s="224"/>
      <c r="M115" s="225"/>
      <c r="N115" s="226"/>
      <c r="O115" s="226"/>
      <c r="P115" s="226"/>
      <c r="Q115" s="226"/>
      <c r="R115" s="226"/>
      <c r="S115" s="226"/>
      <c r="T115" s="227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T115" s="228" t="s">
        <v>135</v>
      </c>
      <c r="AU115" s="228" t="s">
        <v>83</v>
      </c>
      <c r="AV115" s="12" t="s">
        <v>83</v>
      </c>
      <c r="AW115" s="12" t="s">
        <v>37</v>
      </c>
      <c r="AX115" s="12" t="s">
        <v>75</v>
      </c>
      <c r="AY115" s="228" t="s">
        <v>126</v>
      </c>
    </row>
    <row r="116" s="12" customFormat="1">
      <c r="A116" s="12"/>
      <c r="B116" s="219"/>
      <c r="C116" s="220"/>
      <c r="D116" s="214" t="s">
        <v>135</v>
      </c>
      <c r="E116" s="221" t="s">
        <v>19</v>
      </c>
      <c r="F116" s="222" t="s">
        <v>172</v>
      </c>
      <c r="G116" s="220"/>
      <c r="H116" s="221" t="s">
        <v>19</v>
      </c>
      <c r="I116" s="223"/>
      <c r="J116" s="220"/>
      <c r="K116" s="220"/>
      <c r="L116" s="224"/>
      <c r="M116" s="225"/>
      <c r="N116" s="226"/>
      <c r="O116" s="226"/>
      <c r="P116" s="226"/>
      <c r="Q116" s="226"/>
      <c r="R116" s="226"/>
      <c r="S116" s="226"/>
      <c r="T116" s="227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T116" s="228" t="s">
        <v>135</v>
      </c>
      <c r="AU116" s="228" t="s">
        <v>83</v>
      </c>
      <c r="AV116" s="12" t="s">
        <v>83</v>
      </c>
      <c r="AW116" s="12" t="s">
        <v>37</v>
      </c>
      <c r="AX116" s="12" t="s">
        <v>75</v>
      </c>
      <c r="AY116" s="228" t="s">
        <v>126</v>
      </c>
    </row>
    <row r="117" s="13" customFormat="1">
      <c r="A117" s="13"/>
      <c r="B117" s="229"/>
      <c r="C117" s="230"/>
      <c r="D117" s="214" t="s">
        <v>135</v>
      </c>
      <c r="E117" s="231" t="s">
        <v>19</v>
      </c>
      <c r="F117" s="232" t="s">
        <v>83</v>
      </c>
      <c r="G117" s="230"/>
      <c r="H117" s="233">
        <v>1</v>
      </c>
      <c r="I117" s="234"/>
      <c r="J117" s="230"/>
      <c r="K117" s="230"/>
      <c r="L117" s="235"/>
      <c r="M117" s="236"/>
      <c r="N117" s="237"/>
      <c r="O117" s="237"/>
      <c r="P117" s="237"/>
      <c r="Q117" s="237"/>
      <c r="R117" s="237"/>
      <c r="S117" s="237"/>
      <c r="T117" s="238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9" t="s">
        <v>135</v>
      </c>
      <c r="AU117" s="239" t="s">
        <v>83</v>
      </c>
      <c r="AV117" s="13" t="s">
        <v>85</v>
      </c>
      <c r="AW117" s="13" t="s">
        <v>37</v>
      </c>
      <c r="AX117" s="13" t="s">
        <v>83</v>
      </c>
      <c r="AY117" s="239" t="s">
        <v>126</v>
      </c>
    </row>
    <row r="118" s="2" customFormat="1" ht="16.5" customHeight="1">
      <c r="A118" s="41"/>
      <c r="B118" s="42"/>
      <c r="C118" s="200" t="s">
        <v>173</v>
      </c>
      <c r="D118" s="200" t="s">
        <v>127</v>
      </c>
      <c r="E118" s="201" t="s">
        <v>174</v>
      </c>
      <c r="F118" s="202" t="s">
        <v>175</v>
      </c>
      <c r="G118" s="203" t="s">
        <v>130</v>
      </c>
      <c r="H118" s="204">
        <v>1</v>
      </c>
      <c r="I118" s="205"/>
      <c r="J118" s="206">
        <f>ROUND(I118*H118,2)</f>
        <v>0</v>
      </c>
      <c r="K118" s="207"/>
      <c r="L118" s="47"/>
      <c r="M118" s="208" t="s">
        <v>19</v>
      </c>
      <c r="N118" s="209" t="s">
        <v>46</v>
      </c>
      <c r="O118" s="87"/>
      <c r="P118" s="210">
        <f>O118*H118</f>
        <v>0</v>
      </c>
      <c r="Q118" s="210">
        <v>0</v>
      </c>
      <c r="R118" s="210">
        <f>Q118*H118</f>
        <v>0</v>
      </c>
      <c r="S118" s="210">
        <v>0</v>
      </c>
      <c r="T118" s="211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2" t="s">
        <v>131</v>
      </c>
      <c r="AT118" s="212" t="s">
        <v>127</v>
      </c>
      <c r="AU118" s="212" t="s">
        <v>83</v>
      </c>
      <c r="AY118" s="20" t="s">
        <v>126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20" t="s">
        <v>83</v>
      </c>
      <c r="BK118" s="213">
        <f>ROUND(I118*H118,2)</f>
        <v>0</v>
      </c>
      <c r="BL118" s="20" t="s">
        <v>131</v>
      </c>
      <c r="BM118" s="212" t="s">
        <v>176</v>
      </c>
    </row>
    <row r="119" s="2" customFormat="1">
      <c r="A119" s="41"/>
      <c r="B119" s="42"/>
      <c r="C119" s="43"/>
      <c r="D119" s="214" t="s">
        <v>133</v>
      </c>
      <c r="E119" s="43"/>
      <c r="F119" s="215" t="s">
        <v>155</v>
      </c>
      <c r="G119" s="43"/>
      <c r="H119" s="43"/>
      <c r="I119" s="216"/>
      <c r="J119" s="43"/>
      <c r="K119" s="43"/>
      <c r="L119" s="47"/>
      <c r="M119" s="217"/>
      <c r="N119" s="218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133</v>
      </c>
      <c r="AU119" s="20" t="s">
        <v>83</v>
      </c>
    </row>
    <row r="120" s="12" customFormat="1">
      <c r="A120" s="12"/>
      <c r="B120" s="219"/>
      <c r="C120" s="220"/>
      <c r="D120" s="214" t="s">
        <v>135</v>
      </c>
      <c r="E120" s="221" t="s">
        <v>19</v>
      </c>
      <c r="F120" s="222" t="s">
        <v>177</v>
      </c>
      <c r="G120" s="220"/>
      <c r="H120" s="221" t="s">
        <v>19</v>
      </c>
      <c r="I120" s="223"/>
      <c r="J120" s="220"/>
      <c r="K120" s="220"/>
      <c r="L120" s="224"/>
      <c r="M120" s="225"/>
      <c r="N120" s="226"/>
      <c r="O120" s="226"/>
      <c r="P120" s="226"/>
      <c r="Q120" s="226"/>
      <c r="R120" s="226"/>
      <c r="S120" s="226"/>
      <c r="T120" s="227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T120" s="228" t="s">
        <v>135</v>
      </c>
      <c r="AU120" s="228" t="s">
        <v>83</v>
      </c>
      <c r="AV120" s="12" t="s">
        <v>83</v>
      </c>
      <c r="AW120" s="12" t="s">
        <v>37</v>
      </c>
      <c r="AX120" s="12" t="s">
        <v>75</v>
      </c>
      <c r="AY120" s="228" t="s">
        <v>126</v>
      </c>
    </row>
    <row r="121" s="12" customFormat="1">
      <c r="A121" s="12"/>
      <c r="B121" s="219"/>
      <c r="C121" s="220"/>
      <c r="D121" s="214" t="s">
        <v>135</v>
      </c>
      <c r="E121" s="221" t="s">
        <v>19</v>
      </c>
      <c r="F121" s="222" t="s">
        <v>178</v>
      </c>
      <c r="G121" s="220"/>
      <c r="H121" s="221" t="s">
        <v>19</v>
      </c>
      <c r="I121" s="223"/>
      <c r="J121" s="220"/>
      <c r="K121" s="220"/>
      <c r="L121" s="224"/>
      <c r="M121" s="225"/>
      <c r="N121" s="226"/>
      <c r="O121" s="226"/>
      <c r="P121" s="226"/>
      <c r="Q121" s="226"/>
      <c r="R121" s="226"/>
      <c r="S121" s="226"/>
      <c r="T121" s="227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228" t="s">
        <v>135</v>
      </c>
      <c r="AU121" s="228" t="s">
        <v>83</v>
      </c>
      <c r="AV121" s="12" t="s">
        <v>83</v>
      </c>
      <c r="AW121" s="12" t="s">
        <v>37</v>
      </c>
      <c r="AX121" s="12" t="s">
        <v>75</v>
      </c>
      <c r="AY121" s="228" t="s">
        <v>126</v>
      </c>
    </row>
    <row r="122" s="12" customFormat="1">
      <c r="A122" s="12"/>
      <c r="B122" s="219"/>
      <c r="C122" s="220"/>
      <c r="D122" s="214" t="s">
        <v>135</v>
      </c>
      <c r="E122" s="221" t="s">
        <v>19</v>
      </c>
      <c r="F122" s="222" t="s">
        <v>179</v>
      </c>
      <c r="G122" s="220"/>
      <c r="H122" s="221" t="s">
        <v>19</v>
      </c>
      <c r="I122" s="223"/>
      <c r="J122" s="220"/>
      <c r="K122" s="220"/>
      <c r="L122" s="224"/>
      <c r="M122" s="225"/>
      <c r="N122" s="226"/>
      <c r="O122" s="226"/>
      <c r="P122" s="226"/>
      <c r="Q122" s="226"/>
      <c r="R122" s="226"/>
      <c r="S122" s="226"/>
      <c r="T122" s="227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228" t="s">
        <v>135</v>
      </c>
      <c r="AU122" s="228" t="s">
        <v>83</v>
      </c>
      <c r="AV122" s="12" t="s">
        <v>83</v>
      </c>
      <c r="AW122" s="12" t="s">
        <v>37</v>
      </c>
      <c r="AX122" s="12" t="s">
        <v>75</v>
      </c>
      <c r="AY122" s="228" t="s">
        <v>126</v>
      </c>
    </row>
    <row r="123" s="12" customFormat="1">
      <c r="A123" s="12"/>
      <c r="B123" s="219"/>
      <c r="C123" s="220"/>
      <c r="D123" s="214" t="s">
        <v>135</v>
      </c>
      <c r="E123" s="221" t="s">
        <v>19</v>
      </c>
      <c r="F123" s="222" t="s">
        <v>180</v>
      </c>
      <c r="G123" s="220"/>
      <c r="H123" s="221" t="s">
        <v>19</v>
      </c>
      <c r="I123" s="223"/>
      <c r="J123" s="220"/>
      <c r="K123" s="220"/>
      <c r="L123" s="224"/>
      <c r="M123" s="225"/>
      <c r="N123" s="226"/>
      <c r="O123" s="226"/>
      <c r="P123" s="226"/>
      <c r="Q123" s="226"/>
      <c r="R123" s="226"/>
      <c r="S123" s="226"/>
      <c r="T123" s="227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228" t="s">
        <v>135</v>
      </c>
      <c r="AU123" s="228" t="s">
        <v>83</v>
      </c>
      <c r="AV123" s="12" t="s">
        <v>83</v>
      </c>
      <c r="AW123" s="12" t="s">
        <v>37</v>
      </c>
      <c r="AX123" s="12" t="s">
        <v>75</v>
      </c>
      <c r="AY123" s="228" t="s">
        <v>126</v>
      </c>
    </row>
    <row r="124" s="12" customFormat="1">
      <c r="A124" s="12"/>
      <c r="B124" s="219"/>
      <c r="C124" s="220"/>
      <c r="D124" s="214" t="s">
        <v>135</v>
      </c>
      <c r="E124" s="221" t="s">
        <v>19</v>
      </c>
      <c r="F124" s="222" t="s">
        <v>181</v>
      </c>
      <c r="G124" s="220"/>
      <c r="H124" s="221" t="s">
        <v>19</v>
      </c>
      <c r="I124" s="223"/>
      <c r="J124" s="220"/>
      <c r="K124" s="220"/>
      <c r="L124" s="224"/>
      <c r="M124" s="225"/>
      <c r="N124" s="226"/>
      <c r="O124" s="226"/>
      <c r="P124" s="226"/>
      <c r="Q124" s="226"/>
      <c r="R124" s="226"/>
      <c r="S124" s="226"/>
      <c r="T124" s="227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28" t="s">
        <v>135</v>
      </c>
      <c r="AU124" s="228" t="s">
        <v>83</v>
      </c>
      <c r="AV124" s="12" t="s">
        <v>83</v>
      </c>
      <c r="AW124" s="12" t="s">
        <v>37</v>
      </c>
      <c r="AX124" s="12" t="s">
        <v>75</v>
      </c>
      <c r="AY124" s="228" t="s">
        <v>126</v>
      </c>
    </row>
    <row r="125" s="13" customFormat="1">
      <c r="A125" s="13"/>
      <c r="B125" s="229"/>
      <c r="C125" s="230"/>
      <c r="D125" s="214" t="s">
        <v>135</v>
      </c>
      <c r="E125" s="231" t="s">
        <v>19</v>
      </c>
      <c r="F125" s="232" t="s">
        <v>83</v>
      </c>
      <c r="G125" s="230"/>
      <c r="H125" s="233">
        <v>1</v>
      </c>
      <c r="I125" s="234"/>
      <c r="J125" s="230"/>
      <c r="K125" s="230"/>
      <c r="L125" s="235"/>
      <c r="M125" s="236"/>
      <c r="N125" s="237"/>
      <c r="O125" s="237"/>
      <c r="P125" s="237"/>
      <c r="Q125" s="237"/>
      <c r="R125" s="237"/>
      <c r="S125" s="237"/>
      <c r="T125" s="23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9" t="s">
        <v>135</v>
      </c>
      <c r="AU125" s="239" t="s">
        <v>83</v>
      </c>
      <c r="AV125" s="13" t="s">
        <v>85</v>
      </c>
      <c r="AW125" s="13" t="s">
        <v>37</v>
      </c>
      <c r="AX125" s="13" t="s">
        <v>83</v>
      </c>
      <c r="AY125" s="239" t="s">
        <v>126</v>
      </c>
    </row>
    <row r="126" s="2" customFormat="1" ht="16.5" customHeight="1">
      <c r="A126" s="41"/>
      <c r="B126" s="42"/>
      <c r="C126" s="200" t="s">
        <v>182</v>
      </c>
      <c r="D126" s="200" t="s">
        <v>127</v>
      </c>
      <c r="E126" s="201" t="s">
        <v>183</v>
      </c>
      <c r="F126" s="202" t="s">
        <v>184</v>
      </c>
      <c r="G126" s="203" t="s">
        <v>130</v>
      </c>
      <c r="H126" s="204">
        <v>1</v>
      </c>
      <c r="I126" s="205"/>
      <c r="J126" s="206">
        <f>ROUND(I126*H126,2)</f>
        <v>0</v>
      </c>
      <c r="K126" s="207"/>
      <c r="L126" s="47"/>
      <c r="M126" s="208" t="s">
        <v>19</v>
      </c>
      <c r="N126" s="209" t="s">
        <v>46</v>
      </c>
      <c r="O126" s="87"/>
      <c r="P126" s="210">
        <f>O126*H126</f>
        <v>0</v>
      </c>
      <c r="Q126" s="210">
        <v>0</v>
      </c>
      <c r="R126" s="210">
        <f>Q126*H126</f>
        <v>0</v>
      </c>
      <c r="S126" s="210">
        <v>0</v>
      </c>
      <c r="T126" s="211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2" t="s">
        <v>131</v>
      </c>
      <c r="AT126" s="212" t="s">
        <v>127</v>
      </c>
      <c r="AU126" s="212" t="s">
        <v>83</v>
      </c>
      <c r="AY126" s="20" t="s">
        <v>126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20" t="s">
        <v>83</v>
      </c>
      <c r="BK126" s="213">
        <f>ROUND(I126*H126,2)</f>
        <v>0</v>
      </c>
      <c r="BL126" s="20" t="s">
        <v>131</v>
      </c>
      <c r="BM126" s="212" t="s">
        <v>185</v>
      </c>
    </row>
    <row r="127" s="2" customFormat="1">
      <c r="A127" s="41"/>
      <c r="B127" s="42"/>
      <c r="C127" s="43"/>
      <c r="D127" s="214" t="s">
        <v>133</v>
      </c>
      <c r="E127" s="43"/>
      <c r="F127" s="215" t="s">
        <v>155</v>
      </c>
      <c r="G127" s="43"/>
      <c r="H127" s="43"/>
      <c r="I127" s="216"/>
      <c r="J127" s="43"/>
      <c r="K127" s="43"/>
      <c r="L127" s="47"/>
      <c r="M127" s="217"/>
      <c r="N127" s="218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133</v>
      </c>
      <c r="AU127" s="20" t="s">
        <v>83</v>
      </c>
    </row>
    <row r="128" s="12" customFormat="1">
      <c r="A128" s="12"/>
      <c r="B128" s="219"/>
      <c r="C128" s="220"/>
      <c r="D128" s="214" t="s">
        <v>135</v>
      </c>
      <c r="E128" s="221" t="s">
        <v>19</v>
      </c>
      <c r="F128" s="222" t="s">
        <v>186</v>
      </c>
      <c r="G128" s="220"/>
      <c r="H128" s="221" t="s">
        <v>19</v>
      </c>
      <c r="I128" s="223"/>
      <c r="J128" s="220"/>
      <c r="K128" s="220"/>
      <c r="L128" s="224"/>
      <c r="M128" s="225"/>
      <c r="N128" s="226"/>
      <c r="O128" s="226"/>
      <c r="P128" s="226"/>
      <c r="Q128" s="226"/>
      <c r="R128" s="226"/>
      <c r="S128" s="226"/>
      <c r="T128" s="227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28" t="s">
        <v>135</v>
      </c>
      <c r="AU128" s="228" t="s">
        <v>83</v>
      </c>
      <c r="AV128" s="12" t="s">
        <v>83</v>
      </c>
      <c r="AW128" s="12" t="s">
        <v>37</v>
      </c>
      <c r="AX128" s="12" t="s">
        <v>75</v>
      </c>
      <c r="AY128" s="228" t="s">
        <v>126</v>
      </c>
    </row>
    <row r="129" s="12" customFormat="1">
      <c r="A129" s="12"/>
      <c r="B129" s="219"/>
      <c r="C129" s="220"/>
      <c r="D129" s="214" t="s">
        <v>135</v>
      </c>
      <c r="E129" s="221" t="s">
        <v>19</v>
      </c>
      <c r="F129" s="222" t="s">
        <v>187</v>
      </c>
      <c r="G129" s="220"/>
      <c r="H129" s="221" t="s">
        <v>19</v>
      </c>
      <c r="I129" s="223"/>
      <c r="J129" s="220"/>
      <c r="K129" s="220"/>
      <c r="L129" s="224"/>
      <c r="M129" s="225"/>
      <c r="N129" s="226"/>
      <c r="O129" s="226"/>
      <c r="P129" s="226"/>
      <c r="Q129" s="226"/>
      <c r="R129" s="226"/>
      <c r="S129" s="226"/>
      <c r="T129" s="227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28" t="s">
        <v>135</v>
      </c>
      <c r="AU129" s="228" t="s">
        <v>83</v>
      </c>
      <c r="AV129" s="12" t="s">
        <v>83</v>
      </c>
      <c r="AW129" s="12" t="s">
        <v>37</v>
      </c>
      <c r="AX129" s="12" t="s">
        <v>75</v>
      </c>
      <c r="AY129" s="228" t="s">
        <v>126</v>
      </c>
    </row>
    <row r="130" s="13" customFormat="1">
      <c r="A130" s="13"/>
      <c r="B130" s="229"/>
      <c r="C130" s="230"/>
      <c r="D130" s="214" t="s">
        <v>135</v>
      </c>
      <c r="E130" s="231" t="s">
        <v>19</v>
      </c>
      <c r="F130" s="232" t="s">
        <v>83</v>
      </c>
      <c r="G130" s="230"/>
      <c r="H130" s="233">
        <v>1</v>
      </c>
      <c r="I130" s="234"/>
      <c r="J130" s="230"/>
      <c r="K130" s="230"/>
      <c r="L130" s="235"/>
      <c r="M130" s="236"/>
      <c r="N130" s="237"/>
      <c r="O130" s="237"/>
      <c r="P130" s="237"/>
      <c r="Q130" s="237"/>
      <c r="R130" s="237"/>
      <c r="S130" s="237"/>
      <c r="T130" s="23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9" t="s">
        <v>135</v>
      </c>
      <c r="AU130" s="239" t="s">
        <v>83</v>
      </c>
      <c r="AV130" s="13" t="s">
        <v>85</v>
      </c>
      <c r="AW130" s="13" t="s">
        <v>37</v>
      </c>
      <c r="AX130" s="13" t="s">
        <v>83</v>
      </c>
      <c r="AY130" s="239" t="s">
        <v>126</v>
      </c>
    </row>
    <row r="131" s="2" customFormat="1" ht="16.5" customHeight="1">
      <c r="A131" s="41"/>
      <c r="B131" s="42"/>
      <c r="C131" s="200" t="s">
        <v>188</v>
      </c>
      <c r="D131" s="200" t="s">
        <v>127</v>
      </c>
      <c r="E131" s="201" t="s">
        <v>189</v>
      </c>
      <c r="F131" s="202" t="s">
        <v>190</v>
      </c>
      <c r="G131" s="203" t="s">
        <v>130</v>
      </c>
      <c r="H131" s="204">
        <v>1</v>
      </c>
      <c r="I131" s="205"/>
      <c r="J131" s="206">
        <f>ROUND(I131*H131,2)</f>
        <v>0</v>
      </c>
      <c r="K131" s="207"/>
      <c r="L131" s="47"/>
      <c r="M131" s="208" t="s">
        <v>19</v>
      </c>
      <c r="N131" s="209" t="s">
        <v>46</v>
      </c>
      <c r="O131" s="87"/>
      <c r="P131" s="210">
        <f>O131*H131</f>
        <v>0</v>
      </c>
      <c r="Q131" s="210">
        <v>0</v>
      </c>
      <c r="R131" s="210">
        <f>Q131*H131</f>
        <v>0</v>
      </c>
      <c r="S131" s="210">
        <v>0</v>
      </c>
      <c r="T131" s="211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2" t="s">
        <v>131</v>
      </c>
      <c r="AT131" s="212" t="s">
        <v>127</v>
      </c>
      <c r="AU131" s="212" t="s">
        <v>83</v>
      </c>
      <c r="AY131" s="20" t="s">
        <v>126</v>
      </c>
      <c r="BE131" s="213">
        <f>IF(N131="základní",J131,0)</f>
        <v>0</v>
      </c>
      <c r="BF131" s="213">
        <f>IF(N131="snížená",J131,0)</f>
        <v>0</v>
      </c>
      <c r="BG131" s="213">
        <f>IF(N131="zákl. přenesená",J131,0)</f>
        <v>0</v>
      </c>
      <c r="BH131" s="213">
        <f>IF(N131="sníž. přenesená",J131,0)</f>
        <v>0</v>
      </c>
      <c r="BI131" s="213">
        <f>IF(N131="nulová",J131,0)</f>
        <v>0</v>
      </c>
      <c r="BJ131" s="20" t="s">
        <v>83</v>
      </c>
      <c r="BK131" s="213">
        <f>ROUND(I131*H131,2)</f>
        <v>0</v>
      </c>
      <c r="BL131" s="20" t="s">
        <v>131</v>
      </c>
      <c r="BM131" s="212" t="s">
        <v>191</v>
      </c>
    </row>
    <row r="132" s="2" customFormat="1">
      <c r="A132" s="41"/>
      <c r="B132" s="42"/>
      <c r="C132" s="43"/>
      <c r="D132" s="214" t="s">
        <v>133</v>
      </c>
      <c r="E132" s="43"/>
      <c r="F132" s="215" t="s">
        <v>155</v>
      </c>
      <c r="G132" s="43"/>
      <c r="H132" s="43"/>
      <c r="I132" s="216"/>
      <c r="J132" s="43"/>
      <c r="K132" s="43"/>
      <c r="L132" s="47"/>
      <c r="M132" s="217"/>
      <c r="N132" s="218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133</v>
      </c>
      <c r="AU132" s="20" t="s">
        <v>83</v>
      </c>
    </row>
    <row r="133" s="12" customFormat="1">
      <c r="A133" s="12"/>
      <c r="B133" s="219"/>
      <c r="C133" s="220"/>
      <c r="D133" s="214" t="s">
        <v>135</v>
      </c>
      <c r="E133" s="221" t="s">
        <v>19</v>
      </c>
      <c r="F133" s="222" t="s">
        <v>192</v>
      </c>
      <c r="G133" s="220"/>
      <c r="H133" s="221" t="s">
        <v>19</v>
      </c>
      <c r="I133" s="223"/>
      <c r="J133" s="220"/>
      <c r="K133" s="220"/>
      <c r="L133" s="224"/>
      <c r="M133" s="225"/>
      <c r="N133" s="226"/>
      <c r="O133" s="226"/>
      <c r="P133" s="226"/>
      <c r="Q133" s="226"/>
      <c r="R133" s="226"/>
      <c r="S133" s="226"/>
      <c r="T133" s="227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28" t="s">
        <v>135</v>
      </c>
      <c r="AU133" s="228" t="s">
        <v>83</v>
      </c>
      <c r="AV133" s="12" t="s">
        <v>83</v>
      </c>
      <c r="AW133" s="12" t="s">
        <v>37</v>
      </c>
      <c r="AX133" s="12" t="s">
        <v>75</v>
      </c>
      <c r="AY133" s="228" t="s">
        <v>126</v>
      </c>
    </row>
    <row r="134" s="13" customFormat="1">
      <c r="A134" s="13"/>
      <c r="B134" s="229"/>
      <c r="C134" s="230"/>
      <c r="D134" s="214" t="s">
        <v>135</v>
      </c>
      <c r="E134" s="231" t="s">
        <v>19</v>
      </c>
      <c r="F134" s="232" t="s">
        <v>83</v>
      </c>
      <c r="G134" s="230"/>
      <c r="H134" s="233">
        <v>1</v>
      </c>
      <c r="I134" s="234"/>
      <c r="J134" s="230"/>
      <c r="K134" s="230"/>
      <c r="L134" s="235"/>
      <c r="M134" s="236"/>
      <c r="N134" s="237"/>
      <c r="O134" s="237"/>
      <c r="P134" s="237"/>
      <c r="Q134" s="237"/>
      <c r="R134" s="237"/>
      <c r="S134" s="237"/>
      <c r="T134" s="23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9" t="s">
        <v>135</v>
      </c>
      <c r="AU134" s="239" t="s">
        <v>83</v>
      </c>
      <c r="AV134" s="13" t="s">
        <v>85</v>
      </c>
      <c r="AW134" s="13" t="s">
        <v>37</v>
      </c>
      <c r="AX134" s="13" t="s">
        <v>83</v>
      </c>
      <c r="AY134" s="239" t="s">
        <v>126</v>
      </c>
    </row>
    <row r="135" s="2" customFormat="1" ht="16.5" customHeight="1">
      <c r="A135" s="41"/>
      <c r="B135" s="42"/>
      <c r="C135" s="200" t="s">
        <v>193</v>
      </c>
      <c r="D135" s="200" t="s">
        <v>127</v>
      </c>
      <c r="E135" s="201" t="s">
        <v>194</v>
      </c>
      <c r="F135" s="202" t="s">
        <v>195</v>
      </c>
      <c r="G135" s="203" t="s">
        <v>130</v>
      </c>
      <c r="H135" s="204">
        <v>1</v>
      </c>
      <c r="I135" s="205"/>
      <c r="J135" s="206">
        <f>ROUND(I135*H135,2)</f>
        <v>0</v>
      </c>
      <c r="K135" s="207"/>
      <c r="L135" s="47"/>
      <c r="M135" s="208" t="s">
        <v>19</v>
      </c>
      <c r="N135" s="209" t="s">
        <v>46</v>
      </c>
      <c r="O135" s="87"/>
      <c r="P135" s="210">
        <f>O135*H135</f>
        <v>0</v>
      </c>
      <c r="Q135" s="210">
        <v>0</v>
      </c>
      <c r="R135" s="210">
        <f>Q135*H135</f>
        <v>0</v>
      </c>
      <c r="S135" s="210">
        <v>0</v>
      </c>
      <c r="T135" s="211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2" t="s">
        <v>131</v>
      </c>
      <c r="AT135" s="212" t="s">
        <v>127</v>
      </c>
      <c r="AU135" s="212" t="s">
        <v>83</v>
      </c>
      <c r="AY135" s="20" t="s">
        <v>126</v>
      </c>
      <c r="BE135" s="213">
        <f>IF(N135="základní",J135,0)</f>
        <v>0</v>
      </c>
      <c r="BF135" s="213">
        <f>IF(N135="snížená",J135,0)</f>
        <v>0</v>
      </c>
      <c r="BG135" s="213">
        <f>IF(N135="zákl. přenesená",J135,0)</f>
        <v>0</v>
      </c>
      <c r="BH135" s="213">
        <f>IF(N135="sníž. přenesená",J135,0)</f>
        <v>0</v>
      </c>
      <c r="BI135" s="213">
        <f>IF(N135="nulová",J135,0)</f>
        <v>0</v>
      </c>
      <c r="BJ135" s="20" t="s">
        <v>83</v>
      </c>
      <c r="BK135" s="213">
        <f>ROUND(I135*H135,2)</f>
        <v>0</v>
      </c>
      <c r="BL135" s="20" t="s">
        <v>131</v>
      </c>
      <c r="BM135" s="212" t="s">
        <v>196</v>
      </c>
    </row>
    <row r="136" s="2" customFormat="1">
      <c r="A136" s="41"/>
      <c r="B136" s="42"/>
      <c r="C136" s="43"/>
      <c r="D136" s="214" t="s">
        <v>133</v>
      </c>
      <c r="E136" s="43"/>
      <c r="F136" s="215" t="s">
        <v>155</v>
      </c>
      <c r="G136" s="43"/>
      <c r="H136" s="43"/>
      <c r="I136" s="216"/>
      <c r="J136" s="43"/>
      <c r="K136" s="43"/>
      <c r="L136" s="47"/>
      <c r="M136" s="217"/>
      <c r="N136" s="218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133</v>
      </c>
      <c r="AU136" s="20" t="s">
        <v>83</v>
      </c>
    </row>
    <row r="137" s="12" customFormat="1">
      <c r="A137" s="12"/>
      <c r="B137" s="219"/>
      <c r="C137" s="220"/>
      <c r="D137" s="214" t="s">
        <v>135</v>
      </c>
      <c r="E137" s="221" t="s">
        <v>19</v>
      </c>
      <c r="F137" s="222" t="s">
        <v>197</v>
      </c>
      <c r="G137" s="220"/>
      <c r="H137" s="221" t="s">
        <v>19</v>
      </c>
      <c r="I137" s="223"/>
      <c r="J137" s="220"/>
      <c r="K137" s="220"/>
      <c r="L137" s="224"/>
      <c r="M137" s="225"/>
      <c r="N137" s="226"/>
      <c r="O137" s="226"/>
      <c r="P137" s="226"/>
      <c r="Q137" s="226"/>
      <c r="R137" s="226"/>
      <c r="S137" s="226"/>
      <c r="T137" s="227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28" t="s">
        <v>135</v>
      </c>
      <c r="AU137" s="228" t="s">
        <v>83</v>
      </c>
      <c r="AV137" s="12" t="s">
        <v>83</v>
      </c>
      <c r="AW137" s="12" t="s">
        <v>37</v>
      </c>
      <c r="AX137" s="12" t="s">
        <v>75</v>
      </c>
      <c r="AY137" s="228" t="s">
        <v>126</v>
      </c>
    </row>
    <row r="138" s="12" customFormat="1">
      <c r="A138" s="12"/>
      <c r="B138" s="219"/>
      <c r="C138" s="220"/>
      <c r="D138" s="214" t="s">
        <v>135</v>
      </c>
      <c r="E138" s="221" t="s">
        <v>19</v>
      </c>
      <c r="F138" s="222" t="s">
        <v>198</v>
      </c>
      <c r="G138" s="220"/>
      <c r="H138" s="221" t="s">
        <v>19</v>
      </c>
      <c r="I138" s="223"/>
      <c r="J138" s="220"/>
      <c r="K138" s="220"/>
      <c r="L138" s="224"/>
      <c r="M138" s="225"/>
      <c r="N138" s="226"/>
      <c r="O138" s="226"/>
      <c r="P138" s="226"/>
      <c r="Q138" s="226"/>
      <c r="R138" s="226"/>
      <c r="S138" s="226"/>
      <c r="T138" s="227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28" t="s">
        <v>135</v>
      </c>
      <c r="AU138" s="228" t="s">
        <v>83</v>
      </c>
      <c r="AV138" s="12" t="s">
        <v>83</v>
      </c>
      <c r="AW138" s="12" t="s">
        <v>37</v>
      </c>
      <c r="AX138" s="12" t="s">
        <v>75</v>
      </c>
      <c r="AY138" s="228" t="s">
        <v>126</v>
      </c>
    </row>
    <row r="139" s="13" customFormat="1">
      <c r="A139" s="13"/>
      <c r="B139" s="229"/>
      <c r="C139" s="230"/>
      <c r="D139" s="214" t="s">
        <v>135</v>
      </c>
      <c r="E139" s="231" t="s">
        <v>19</v>
      </c>
      <c r="F139" s="232" t="s">
        <v>83</v>
      </c>
      <c r="G139" s="230"/>
      <c r="H139" s="233">
        <v>1</v>
      </c>
      <c r="I139" s="234"/>
      <c r="J139" s="230"/>
      <c r="K139" s="230"/>
      <c r="L139" s="235"/>
      <c r="M139" s="236"/>
      <c r="N139" s="237"/>
      <c r="O139" s="237"/>
      <c r="P139" s="237"/>
      <c r="Q139" s="237"/>
      <c r="R139" s="237"/>
      <c r="S139" s="237"/>
      <c r="T139" s="23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9" t="s">
        <v>135</v>
      </c>
      <c r="AU139" s="239" t="s">
        <v>83</v>
      </c>
      <c r="AV139" s="13" t="s">
        <v>85</v>
      </c>
      <c r="AW139" s="13" t="s">
        <v>37</v>
      </c>
      <c r="AX139" s="13" t="s">
        <v>83</v>
      </c>
      <c r="AY139" s="239" t="s">
        <v>126</v>
      </c>
    </row>
    <row r="140" s="2" customFormat="1" ht="16.5" customHeight="1">
      <c r="A140" s="41"/>
      <c r="B140" s="42"/>
      <c r="C140" s="200" t="s">
        <v>199</v>
      </c>
      <c r="D140" s="200" t="s">
        <v>127</v>
      </c>
      <c r="E140" s="201" t="s">
        <v>200</v>
      </c>
      <c r="F140" s="202" t="s">
        <v>201</v>
      </c>
      <c r="G140" s="203" t="s">
        <v>130</v>
      </c>
      <c r="H140" s="204">
        <v>1</v>
      </c>
      <c r="I140" s="205"/>
      <c r="J140" s="206">
        <f>ROUND(I140*H140,2)</f>
        <v>0</v>
      </c>
      <c r="K140" s="207"/>
      <c r="L140" s="47"/>
      <c r="M140" s="208" t="s">
        <v>19</v>
      </c>
      <c r="N140" s="209" t="s">
        <v>46</v>
      </c>
      <c r="O140" s="87"/>
      <c r="P140" s="210">
        <f>O140*H140</f>
        <v>0</v>
      </c>
      <c r="Q140" s="210">
        <v>0</v>
      </c>
      <c r="R140" s="210">
        <f>Q140*H140</f>
        <v>0</v>
      </c>
      <c r="S140" s="210">
        <v>0</v>
      </c>
      <c r="T140" s="211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2" t="s">
        <v>131</v>
      </c>
      <c r="AT140" s="212" t="s">
        <v>127</v>
      </c>
      <c r="AU140" s="212" t="s">
        <v>83</v>
      </c>
      <c r="AY140" s="20" t="s">
        <v>126</v>
      </c>
      <c r="BE140" s="213">
        <f>IF(N140="základní",J140,0)</f>
        <v>0</v>
      </c>
      <c r="BF140" s="213">
        <f>IF(N140="snížená",J140,0)</f>
        <v>0</v>
      </c>
      <c r="BG140" s="213">
        <f>IF(N140="zákl. přenesená",J140,0)</f>
        <v>0</v>
      </c>
      <c r="BH140" s="213">
        <f>IF(N140="sníž. přenesená",J140,0)</f>
        <v>0</v>
      </c>
      <c r="BI140" s="213">
        <f>IF(N140="nulová",J140,0)</f>
        <v>0</v>
      </c>
      <c r="BJ140" s="20" t="s">
        <v>83</v>
      </c>
      <c r="BK140" s="213">
        <f>ROUND(I140*H140,2)</f>
        <v>0</v>
      </c>
      <c r="BL140" s="20" t="s">
        <v>131</v>
      </c>
      <c r="BM140" s="212" t="s">
        <v>202</v>
      </c>
    </row>
    <row r="141" s="2" customFormat="1">
      <c r="A141" s="41"/>
      <c r="B141" s="42"/>
      <c r="C141" s="43"/>
      <c r="D141" s="214" t="s">
        <v>133</v>
      </c>
      <c r="E141" s="43"/>
      <c r="F141" s="215" t="s">
        <v>155</v>
      </c>
      <c r="G141" s="43"/>
      <c r="H141" s="43"/>
      <c r="I141" s="216"/>
      <c r="J141" s="43"/>
      <c r="K141" s="43"/>
      <c r="L141" s="47"/>
      <c r="M141" s="217"/>
      <c r="N141" s="218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133</v>
      </c>
      <c r="AU141" s="20" t="s">
        <v>83</v>
      </c>
    </row>
    <row r="142" s="12" customFormat="1">
      <c r="A142" s="12"/>
      <c r="B142" s="219"/>
      <c r="C142" s="220"/>
      <c r="D142" s="214" t="s">
        <v>135</v>
      </c>
      <c r="E142" s="221" t="s">
        <v>19</v>
      </c>
      <c r="F142" s="222" t="s">
        <v>93</v>
      </c>
      <c r="G142" s="220"/>
      <c r="H142" s="221" t="s">
        <v>19</v>
      </c>
      <c r="I142" s="223"/>
      <c r="J142" s="220"/>
      <c r="K142" s="220"/>
      <c r="L142" s="224"/>
      <c r="M142" s="225"/>
      <c r="N142" s="226"/>
      <c r="O142" s="226"/>
      <c r="P142" s="226"/>
      <c r="Q142" s="226"/>
      <c r="R142" s="226"/>
      <c r="S142" s="226"/>
      <c r="T142" s="227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28" t="s">
        <v>135</v>
      </c>
      <c r="AU142" s="228" t="s">
        <v>83</v>
      </c>
      <c r="AV142" s="12" t="s">
        <v>83</v>
      </c>
      <c r="AW142" s="12" t="s">
        <v>37</v>
      </c>
      <c r="AX142" s="12" t="s">
        <v>75</v>
      </c>
      <c r="AY142" s="228" t="s">
        <v>126</v>
      </c>
    </row>
    <row r="143" s="12" customFormat="1">
      <c r="A143" s="12"/>
      <c r="B143" s="219"/>
      <c r="C143" s="220"/>
      <c r="D143" s="214" t="s">
        <v>135</v>
      </c>
      <c r="E143" s="221" t="s">
        <v>19</v>
      </c>
      <c r="F143" s="222" t="s">
        <v>203</v>
      </c>
      <c r="G143" s="220"/>
      <c r="H143" s="221" t="s">
        <v>19</v>
      </c>
      <c r="I143" s="223"/>
      <c r="J143" s="220"/>
      <c r="K143" s="220"/>
      <c r="L143" s="224"/>
      <c r="M143" s="225"/>
      <c r="N143" s="226"/>
      <c r="O143" s="226"/>
      <c r="P143" s="226"/>
      <c r="Q143" s="226"/>
      <c r="R143" s="226"/>
      <c r="S143" s="226"/>
      <c r="T143" s="227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28" t="s">
        <v>135</v>
      </c>
      <c r="AU143" s="228" t="s">
        <v>83</v>
      </c>
      <c r="AV143" s="12" t="s">
        <v>83</v>
      </c>
      <c r="AW143" s="12" t="s">
        <v>37</v>
      </c>
      <c r="AX143" s="12" t="s">
        <v>75</v>
      </c>
      <c r="AY143" s="228" t="s">
        <v>126</v>
      </c>
    </row>
    <row r="144" s="12" customFormat="1">
      <c r="A144" s="12"/>
      <c r="B144" s="219"/>
      <c r="C144" s="220"/>
      <c r="D144" s="214" t="s">
        <v>135</v>
      </c>
      <c r="E144" s="221" t="s">
        <v>19</v>
      </c>
      <c r="F144" s="222" t="s">
        <v>204</v>
      </c>
      <c r="G144" s="220"/>
      <c r="H144" s="221" t="s">
        <v>19</v>
      </c>
      <c r="I144" s="223"/>
      <c r="J144" s="220"/>
      <c r="K144" s="220"/>
      <c r="L144" s="224"/>
      <c r="M144" s="225"/>
      <c r="N144" s="226"/>
      <c r="O144" s="226"/>
      <c r="P144" s="226"/>
      <c r="Q144" s="226"/>
      <c r="R144" s="226"/>
      <c r="S144" s="226"/>
      <c r="T144" s="227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28" t="s">
        <v>135</v>
      </c>
      <c r="AU144" s="228" t="s">
        <v>83</v>
      </c>
      <c r="AV144" s="12" t="s">
        <v>83</v>
      </c>
      <c r="AW144" s="12" t="s">
        <v>37</v>
      </c>
      <c r="AX144" s="12" t="s">
        <v>75</v>
      </c>
      <c r="AY144" s="228" t="s">
        <v>126</v>
      </c>
    </row>
    <row r="145" s="12" customFormat="1">
      <c r="A145" s="12"/>
      <c r="B145" s="219"/>
      <c r="C145" s="220"/>
      <c r="D145" s="214" t="s">
        <v>135</v>
      </c>
      <c r="E145" s="221" t="s">
        <v>19</v>
      </c>
      <c r="F145" s="222" t="s">
        <v>205</v>
      </c>
      <c r="G145" s="220"/>
      <c r="H145" s="221" t="s">
        <v>19</v>
      </c>
      <c r="I145" s="223"/>
      <c r="J145" s="220"/>
      <c r="K145" s="220"/>
      <c r="L145" s="224"/>
      <c r="M145" s="225"/>
      <c r="N145" s="226"/>
      <c r="O145" s="226"/>
      <c r="P145" s="226"/>
      <c r="Q145" s="226"/>
      <c r="R145" s="226"/>
      <c r="S145" s="226"/>
      <c r="T145" s="227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28" t="s">
        <v>135</v>
      </c>
      <c r="AU145" s="228" t="s">
        <v>83</v>
      </c>
      <c r="AV145" s="12" t="s">
        <v>83</v>
      </c>
      <c r="AW145" s="12" t="s">
        <v>37</v>
      </c>
      <c r="AX145" s="12" t="s">
        <v>75</v>
      </c>
      <c r="AY145" s="228" t="s">
        <v>126</v>
      </c>
    </row>
    <row r="146" s="12" customFormat="1">
      <c r="A146" s="12"/>
      <c r="B146" s="219"/>
      <c r="C146" s="220"/>
      <c r="D146" s="214" t="s">
        <v>135</v>
      </c>
      <c r="E146" s="221" t="s">
        <v>19</v>
      </c>
      <c r="F146" s="222" t="s">
        <v>206</v>
      </c>
      <c r="G146" s="220"/>
      <c r="H146" s="221" t="s">
        <v>19</v>
      </c>
      <c r="I146" s="223"/>
      <c r="J146" s="220"/>
      <c r="K146" s="220"/>
      <c r="L146" s="224"/>
      <c r="M146" s="225"/>
      <c r="N146" s="226"/>
      <c r="O146" s="226"/>
      <c r="P146" s="226"/>
      <c r="Q146" s="226"/>
      <c r="R146" s="226"/>
      <c r="S146" s="226"/>
      <c r="T146" s="227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28" t="s">
        <v>135</v>
      </c>
      <c r="AU146" s="228" t="s">
        <v>83</v>
      </c>
      <c r="AV146" s="12" t="s">
        <v>83</v>
      </c>
      <c r="AW146" s="12" t="s">
        <v>37</v>
      </c>
      <c r="AX146" s="12" t="s">
        <v>75</v>
      </c>
      <c r="AY146" s="228" t="s">
        <v>126</v>
      </c>
    </row>
    <row r="147" s="12" customFormat="1">
      <c r="A147" s="12"/>
      <c r="B147" s="219"/>
      <c r="C147" s="220"/>
      <c r="D147" s="214" t="s">
        <v>135</v>
      </c>
      <c r="E147" s="221" t="s">
        <v>19</v>
      </c>
      <c r="F147" s="222" t="s">
        <v>207</v>
      </c>
      <c r="G147" s="220"/>
      <c r="H147" s="221" t="s">
        <v>19</v>
      </c>
      <c r="I147" s="223"/>
      <c r="J147" s="220"/>
      <c r="K147" s="220"/>
      <c r="L147" s="224"/>
      <c r="M147" s="225"/>
      <c r="N147" s="226"/>
      <c r="O147" s="226"/>
      <c r="P147" s="226"/>
      <c r="Q147" s="226"/>
      <c r="R147" s="226"/>
      <c r="S147" s="226"/>
      <c r="T147" s="227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28" t="s">
        <v>135</v>
      </c>
      <c r="AU147" s="228" t="s">
        <v>83</v>
      </c>
      <c r="AV147" s="12" t="s">
        <v>83</v>
      </c>
      <c r="AW147" s="12" t="s">
        <v>37</v>
      </c>
      <c r="AX147" s="12" t="s">
        <v>75</v>
      </c>
      <c r="AY147" s="228" t="s">
        <v>126</v>
      </c>
    </row>
    <row r="148" s="12" customFormat="1">
      <c r="A148" s="12"/>
      <c r="B148" s="219"/>
      <c r="C148" s="220"/>
      <c r="D148" s="214" t="s">
        <v>135</v>
      </c>
      <c r="E148" s="221" t="s">
        <v>19</v>
      </c>
      <c r="F148" s="222" t="s">
        <v>208</v>
      </c>
      <c r="G148" s="220"/>
      <c r="H148" s="221" t="s">
        <v>19</v>
      </c>
      <c r="I148" s="223"/>
      <c r="J148" s="220"/>
      <c r="K148" s="220"/>
      <c r="L148" s="224"/>
      <c r="M148" s="225"/>
      <c r="N148" s="226"/>
      <c r="O148" s="226"/>
      <c r="P148" s="226"/>
      <c r="Q148" s="226"/>
      <c r="R148" s="226"/>
      <c r="S148" s="226"/>
      <c r="T148" s="227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28" t="s">
        <v>135</v>
      </c>
      <c r="AU148" s="228" t="s">
        <v>83</v>
      </c>
      <c r="AV148" s="12" t="s">
        <v>83</v>
      </c>
      <c r="AW148" s="12" t="s">
        <v>37</v>
      </c>
      <c r="AX148" s="12" t="s">
        <v>75</v>
      </c>
      <c r="AY148" s="228" t="s">
        <v>126</v>
      </c>
    </row>
    <row r="149" s="13" customFormat="1">
      <c r="A149" s="13"/>
      <c r="B149" s="229"/>
      <c r="C149" s="230"/>
      <c r="D149" s="214" t="s">
        <v>135</v>
      </c>
      <c r="E149" s="231" t="s">
        <v>19</v>
      </c>
      <c r="F149" s="232" t="s">
        <v>83</v>
      </c>
      <c r="G149" s="230"/>
      <c r="H149" s="233">
        <v>1</v>
      </c>
      <c r="I149" s="234"/>
      <c r="J149" s="230"/>
      <c r="K149" s="230"/>
      <c r="L149" s="235"/>
      <c r="M149" s="236"/>
      <c r="N149" s="237"/>
      <c r="O149" s="237"/>
      <c r="P149" s="237"/>
      <c r="Q149" s="237"/>
      <c r="R149" s="237"/>
      <c r="S149" s="237"/>
      <c r="T149" s="23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9" t="s">
        <v>135</v>
      </c>
      <c r="AU149" s="239" t="s">
        <v>83</v>
      </c>
      <c r="AV149" s="13" t="s">
        <v>85</v>
      </c>
      <c r="AW149" s="13" t="s">
        <v>37</v>
      </c>
      <c r="AX149" s="13" t="s">
        <v>83</v>
      </c>
      <c r="AY149" s="239" t="s">
        <v>126</v>
      </c>
    </row>
    <row r="150" s="2" customFormat="1" ht="16.5" customHeight="1">
      <c r="A150" s="41"/>
      <c r="B150" s="42"/>
      <c r="C150" s="200" t="s">
        <v>209</v>
      </c>
      <c r="D150" s="200" t="s">
        <v>127</v>
      </c>
      <c r="E150" s="201" t="s">
        <v>210</v>
      </c>
      <c r="F150" s="202" t="s">
        <v>211</v>
      </c>
      <c r="G150" s="203" t="s">
        <v>130</v>
      </c>
      <c r="H150" s="204">
        <v>1</v>
      </c>
      <c r="I150" s="205"/>
      <c r="J150" s="206">
        <f>ROUND(I150*H150,2)</f>
        <v>0</v>
      </c>
      <c r="K150" s="207"/>
      <c r="L150" s="47"/>
      <c r="M150" s="208" t="s">
        <v>19</v>
      </c>
      <c r="N150" s="209" t="s">
        <v>46</v>
      </c>
      <c r="O150" s="87"/>
      <c r="P150" s="210">
        <f>O150*H150</f>
        <v>0</v>
      </c>
      <c r="Q150" s="210">
        <v>0</v>
      </c>
      <c r="R150" s="210">
        <f>Q150*H150</f>
        <v>0</v>
      </c>
      <c r="S150" s="210">
        <v>0</v>
      </c>
      <c r="T150" s="211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12" t="s">
        <v>131</v>
      </c>
      <c r="AT150" s="212" t="s">
        <v>127</v>
      </c>
      <c r="AU150" s="212" t="s">
        <v>83</v>
      </c>
      <c r="AY150" s="20" t="s">
        <v>126</v>
      </c>
      <c r="BE150" s="213">
        <f>IF(N150="základní",J150,0)</f>
        <v>0</v>
      </c>
      <c r="BF150" s="213">
        <f>IF(N150="snížená",J150,0)</f>
        <v>0</v>
      </c>
      <c r="BG150" s="213">
        <f>IF(N150="zákl. přenesená",J150,0)</f>
        <v>0</v>
      </c>
      <c r="BH150" s="213">
        <f>IF(N150="sníž. přenesená",J150,0)</f>
        <v>0</v>
      </c>
      <c r="BI150" s="213">
        <f>IF(N150="nulová",J150,0)</f>
        <v>0</v>
      </c>
      <c r="BJ150" s="20" t="s">
        <v>83</v>
      </c>
      <c r="BK150" s="213">
        <f>ROUND(I150*H150,2)</f>
        <v>0</v>
      </c>
      <c r="BL150" s="20" t="s">
        <v>131</v>
      </c>
      <c r="BM150" s="212" t="s">
        <v>212</v>
      </c>
    </row>
    <row r="151" s="2" customFormat="1">
      <c r="A151" s="41"/>
      <c r="B151" s="42"/>
      <c r="C151" s="43"/>
      <c r="D151" s="214" t="s">
        <v>133</v>
      </c>
      <c r="E151" s="43"/>
      <c r="F151" s="215" t="s">
        <v>155</v>
      </c>
      <c r="G151" s="43"/>
      <c r="H151" s="43"/>
      <c r="I151" s="216"/>
      <c r="J151" s="43"/>
      <c r="K151" s="43"/>
      <c r="L151" s="47"/>
      <c r="M151" s="217"/>
      <c r="N151" s="218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133</v>
      </c>
      <c r="AU151" s="20" t="s">
        <v>83</v>
      </c>
    </row>
    <row r="152" s="12" customFormat="1">
      <c r="A152" s="12"/>
      <c r="B152" s="219"/>
      <c r="C152" s="220"/>
      <c r="D152" s="214" t="s">
        <v>135</v>
      </c>
      <c r="E152" s="221" t="s">
        <v>19</v>
      </c>
      <c r="F152" s="222" t="s">
        <v>213</v>
      </c>
      <c r="G152" s="220"/>
      <c r="H152" s="221" t="s">
        <v>19</v>
      </c>
      <c r="I152" s="223"/>
      <c r="J152" s="220"/>
      <c r="K152" s="220"/>
      <c r="L152" s="224"/>
      <c r="M152" s="225"/>
      <c r="N152" s="226"/>
      <c r="O152" s="226"/>
      <c r="P152" s="226"/>
      <c r="Q152" s="226"/>
      <c r="R152" s="226"/>
      <c r="S152" s="226"/>
      <c r="T152" s="227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28" t="s">
        <v>135</v>
      </c>
      <c r="AU152" s="228" t="s">
        <v>83</v>
      </c>
      <c r="AV152" s="12" t="s">
        <v>83</v>
      </c>
      <c r="AW152" s="12" t="s">
        <v>37</v>
      </c>
      <c r="AX152" s="12" t="s">
        <v>75</v>
      </c>
      <c r="AY152" s="228" t="s">
        <v>126</v>
      </c>
    </row>
    <row r="153" s="12" customFormat="1">
      <c r="A153" s="12"/>
      <c r="B153" s="219"/>
      <c r="C153" s="220"/>
      <c r="D153" s="214" t="s">
        <v>135</v>
      </c>
      <c r="E153" s="221" t="s">
        <v>19</v>
      </c>
      <c r="F153" s="222" t="s">
        <v>214</v>
      </c>
      <c r="G153" s="220"/>
      <c r="H153" s="221" t="s">
        <v>19</v>
      </c>
      <c r="I153" s="223"/>
      <c r="J153" s="220"/>
      <c r="K153" s="220"/>
      <c r="L153" s="224"/>
      <c r="M153" s="225"/>
      <c r="N153" s="226"/>
      <c r="O153" s="226"/>
      <c r="P153" s="226"/>
      <c r="Q153" s="226"/>
      <c r="R153" s="226"/>
      <c r="S153" s="226"/>
      <c r="T153" s="227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28" t="s">
        <v>135</v>
      </c>
      <c r="AU153" s="228" t="s">
        <v>83</v>
      </c>
      <c r="AV153" s="12" t="s">
        <v>83</v>
      </c>
      <c r="AW153" s="12" t="s">
        <v>37</v>
      </c>
      <c r="AX153" s="12" t="s">
        <v>75</v>
      </c>
      <c r="AY153" s="228" t="s">
        <v>126</v>
      </c>
    </row>
    <row r="154" s="12" customFormat="1">
      <c r="A154" s="12"/>
      <c r="B154" s="219"/>
      <c r="C154" s="220"/>
      <c r="D154" s="214" t="s">
        <v>135</v>
      </c>
      <c r="E154" s="221" t="s">
        <v>19</v>
      </c>
      <c r="F154" s="222" t="s">
        <v>215</v>
      </c>
      <c r="G154" s="220"/>
      <c r="H154" s="221" t="s">
        <v>19</v>
      </c>
      <c r="I154" s="223"/>
      <c r="J154" s="220"/>
      <c r="K154" s="220"/>
      <c r="L154" s="224"/>
      <c r="M154" s="225"/>
      <c r="N154" s="226"/>
      <c r="O154" s="226"/>
      <c r="P154" s="226"/>
      <c r="Q154" s="226"/>
      <c r="R154" s="226"/>
      <c r="S154" s="226"/>
      <c r="T154" s="227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28" t="s">
        <v>135</v>
      </c>
      <c r="AU154" s="228" t="s">
        <v>83</v>
      </c>
      <c r="AV154" s="12" t="s">
        <v>83</v>
      </c>
      <c r="AW154" s="12" t="s">
        <v>37</v>
      </c>
      <c r="AX154" s="12" t="s">
        <v>75</v>
      </c>
      <c r="AY154" s="228" t="s">
        <v>126</v>
      </c>
    </row>
    <row r="155" s="13" customFormat="1">
      <c r="A155" s="13"/>
      <c r="B155" s="229"/>
      <c r="C155" s="230"/>
      <c r="D155" s="214" t="s">
        <v>135</v>
      </c>
      <c r="E155" s="231" t="s">
        <v>19</v>
      </c>
      <c r="F155" s="232" t="s">
        <v>83</v>
      </c>
      <c r="G155" s="230"/>
      <c r="H155" s="233">
        <v>1</v>
      </c>
      <c r="I155" s="234"/>
      <c r="J155" s="230"/>
      <c r="K155" s="230"/>
      <c r="L155" s="235"/>
      <c r="M155" s="236"/>
      <c r="N155" s="237"/>
      <c r="O155" s="237"/>
      <c r="P155" s="237"/>
      <c r="Q155" s="237"/>
      <c r="R155" s="237"/>
      <c r="S155" s="237"/>
      <c r="T155" s="23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9" t="s">
        <v>135</v>
      </c>
      <c r="AU155" s="239" t="s">
        <v>83</v>
      </c>
      <c r="AV155" s="13" t="s">
        <v>85</v>
      </c>
      <c r="AW155" s="13" t="s">
        <v>37</v>
      </c>
      <c r="AX155" s="13" t="s">
        <v>83</v>
      </c>
      <c r="AY155" s="239" t="s">
        <v>126</v>
      </c>
    </row>
    <row r="156" s="2" customFormat="1" ht="16.5" customHeight="1">
      <c r="A156" s="41"/>
      <c r="B156" s="42"/>
      <c r="C156" s="200" t="s">
        <v>216</v>
      </c>
      <c r="D156" s="200" t="s">
        <v>127</v>
      </c>
      <c r="E156" s="201" t="s">
        <v>217</v>
      </c>
      <c r="F156" s="202" t="s">
        <v>218</v>
      </c>
      <c r="G156" s="203" t="s">
        <v>130</v>
      </c>
      <c r="H156" s="204">
        <v>1</v>
      </c>
      <c r="I156" s="205"/>
      <c r="J156" s="206">
        <f>ROUND(I156*H156,2)</f>
        <v>0</v>
      </c>
      <c r="K156" s="207"/>
      <c r="L156" s="47"/>
      <c r="M156" s="208" t="s">
        <v>19</v>
      </c>
      <c r="N156" s="209" t="s">
        <v>46</v>
      </c>
      <c r="O156" s="87"/>
      <c r="P156" s="210">
        <f>O156*H156</f>
        <v>0</v>
      </c>
      <c r="Q156" s="210">
        <v>0</v>
      </c>
      <c r="R156" s="210">
        <f>Q156*H156</f>
        <v>0</v>
      </c>
      <c r="S156" s="210">
        <v>0</v>
      </c>
      <c r="T156" s="211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12" t="s">
        <v>131</v>
      </c>
      <c r="AT156" s="212" t="s">
        <v>127</v>
      </c>
      <c r="AU156" s="212" t="s">
        <v>83</v>
      </c>
      <c r="AY156" s="20" t="s">
        <v>126</v>
      </c>
      <c r="BE156" s="213">
        <f>IF(N156="základní",J156,0)</f>
        <v>0</v>
      </c>
      <c r="BF156" s="213">
        <f>IF(N156="snížená",J156,0)</f>
        <v>0</v>
      </c>
      <c r="BG156" s="213">
        <f>IF(N156="zákl. přenesená",J156,0)</f>
        <v>0</v>
      </c>
      <c r="BH156" s="213">
        <f>IF(N156="sníž. přenesená",J156,0)</f>
        <v>0</v>
      </c>
      <c r="BI156" s="213">
        <f>IF(N156="nulová",J156,0)</f>
        <v>0</v>
      </c>
      <c r="BJ156" s="20" t="s">
        <v>83</v>
      </c>
      <c r="BK156" s="213">
        <f>ROUND(I156*H156,2)</f>
        <v>0</v>
      </c>
      <c r="BL156" s="20" t="s">
        <v>131</v>
      </c>
      <c r="BM156" s="212" t="s">
        <v>219</v>
      </c>
    </row>
    <row r="157" s="2" customFormat="1">
      <c r="A157" s="41"/>
      <c r="B157" s="42"/>
      <c r="C157" s="43"/>
      <c r="D157" s="214" t="s">
        <v>133</v>
      </c>
      <c r="E157" s="43"/>
      <c r="F157" s="215" t="s">
        <v>220</v>
      </c>
      <c r="G157" s="43"/>
      <c r="H157" s="43"/>
      <c r="I157" s="216"/>
      <c r="J157" s="43"/>
      <c r="K157" s="43"/>
      <c r="L157" s="47"/>
      <c r="M157" s="217"/>
      <c r="N157" s="218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133</v>
      </c>
      <c r="AU157" s="20" t="s">
        <v>83</v>
      </c>
    </row>
    <row r="158" s="12" customFormat="1">
      <c r="A158" s="12"/>
      <c r="B158" s="219"/>
      <c r="C158" s="220"/>
      <c r="D158" s="214" t="s">
        <v>135</v>
      </c>
      <c r="E158" s="221" t="s">
        <v>19</v>
      </c>
      <c r="F158" s="222" t="s">
        <v>221</v>
      </c>
      <c r="G158" s="220"/>
      <c r="H158" s="221" t="s">
        <v>19</v>
      </c>
      <c r="I158" s="223"/>
      <c r="J158" s="220"/>
      <c r="K158" s="220"/>
      <c r="L158" s="224"/>
      <c r="M158" s="225"/>
      <c r="N158" s="226"/>
      <c r="O158" s="226"/>
      <c r="P158" s="226"/>
      <c r="Q158" s="226"/>
      <c r="R158" s="226"/>
      <c r="S158" s="226"/>
      <c r="T158" s="227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28" t="s">
        <v>135</v>
      </c>
      <c r="AU158" s="228" t="s">
        <v>83</v>
      </c>
      <c r="AV158" s="12" t="s">
        <v>83</v>
      </c>
      <c r="AW158" s="12" t="s">
        <v>37</v>
      </c>
      <c r="AX158" s="12" t="s">
        <v>75</v>
      </c>
      <c r="AY158" s="228" t="s">
        <v>126</v>
      </c>
    </row>
    <row r="159" s="12" customFormat="1">
      <c r="A159" s="12"/>
      <c r="B159" s="219"/>
      <c r="C159" s="220"/>
      <c r="D159" s="214" t="s">
        <v>135</v>
      </c>
      <c r="E159" s="221" t="s">
        <v>19</v>
      </c>
      <c r="F159" s="222" t="s">
        <v>222</v>
      </c>
      <c r="G159" s="220"/>
      <c r="H159" s="221" t="s">
        <v>19</v>
      </c>
      <c r="I159" s="223"/>
      <c r="J159" s="220"/>
      <c r="K159" s="220"/>
      <c r="L159" s="224"/>
      <c r="M159" s="225"/>
      <c r="N159" s="226"/>
      <c r="O159" s="226"/>
      <c r="P159" s="226"/>
      <c r="Q159" s="226"/>
      <c r="R159" s="226"/>
      <c r="S159" s="226"/>
      <c r="T159" s="227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28" t="s">
        <v>135</v>
      </c>
      <c r="AU159" s="228" t="s">
        <v>83</v>
      </c>
      <c r="AV159" s="12" t="s">
        <v>83</v>
      </c>
      <c r="AW159" s="12" t="s">
        <v>37</v>
      </c>
      <c r="AX159" s="12" t="s">
        <v>75</v>
      </c>
      <c r="AY159" s="228" t="s">
        <v>126</v>
      </c>
    </row>
    <row r="160" s="12" customFormat="1">
      <c r="A160" s="12"/>
      <c r="B160" s="219"/>
      <c r="C160" s="220"/>
      <c r="D160" s="214" t="s">
        <v>135</v>
      </c>
      <c r="E160" s="221" t="s">
        <v>19</v>
      </c>
      <c r="F160" s="222" t="s">
        <v>223</v>
      </c>
      <c r="G160" s="220"/>
      <c r="H160" s="221" t="s">
        <v>19</v>
      </c>
      <c r="I160" s="223"/>
      <c r="J160" s="220"/>
      <c r="K160" s="220"/>
      <c r="L160" s="224"/>
      <c r="M160" s="225"/>
      <c r="N160" s="226"/>
      <c r="O160" s="226"/>
      <c r="P160" s="226"/>
      <c r="Q160" s="226"/>
      <c r="R160" s="226"/>
      <c r="S160" s="226"/>
      <c r="T160" s="227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28" t="s">
        <v>135</v>
      </c>
      <c r="AU160" s="228" t="s">
        <v>83</v>
      </c>
      <c r="AV160" s="12" t="s">
        <v>83</v>
      </c>
      <c r="AW160" s="12" t="s">
        <v>37</v>
      </c>
      <c r="AX160" s="12" t="s">
        <v>75</v>
      </c>
      <c r="AY160" s="228" t="s">
        <v>126</v>
      </c>
    </row>
    <row r="161" s="13" customFormat="1">
      <c r="A161" s="13"/>
      <c r="B161" s="229"/>
      <c r="C161" s="230"/>
      <c r="D161" s="214" t="s">
        <v>135</v>
      </c>
      <c r="E161" s="231" t="s">
        <v>19</v>
      </c>
      <c r="F161" s="232" t="s">
        <v>83</v>
      </c>
      <c r="G161" s="230"/>
      <c r="H161" s="233">
        <v>1</v>
      </c>
      <c r="I161" s="234"/>
      <c r="J161" s="230"/>
      <c r="K161" s="230"/>
      <c r="L161" s="235"/>
      <c r="M161" s="236"/>
      <c r="N161" s="237"/>
      <c r="O161" s="237"/>
      <c r="P161" s="237"/>
      <c r="Q161" s="237"/>
      <c r="R161" s="237"/>
      <c r="S161" s="237"/>
      <c r="T161" s="23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9" t="s">
        <v>135</v>
      </c>
      <c r="AU161" s="239" t="s">
        <v>83</v>
      </c>
      <c r="AV161" s="13" t="s">
        <v>85</v>
      </c>
      <c r="AW161" s="13" t="s">
        <v>37</v>
      </c>
      <c r="AX161" s="13" t="s">
        <v>83</v>
      </c>
      <c r="AY161" s="239" t="s">
        <v>126</v>
      </c>
    </row>
    <row r="162" s="2" customFormat="1" ht="16.5" customHeight="1">
      <c r="A162" s="41"/>
      <c r="B162" s="42"/>
      <c r="C162" s="200" t="s">
        <v>224</v>
      </c>
      <c r="D162" s="200" t="s">
        <v>127</v>
      </c>
      <c r="E162" s="201" t="s">
        <v>225</v>
      </c>
      <c r="F162" s="202" t="s">
        <v>226</v>
      </c>
      <c r="G162" s="203" t="s">
        <v>130</v>
      </c>
      <c r="H162" s="204">
        <v>1</v>
      </c>
      <c r="I162" s="205"/>
      <c r="J162" s="206">
        <f>ROUND(I162*H162,2)</f>
        <v>0</v>
      </c>
      <c r="K162" s="207"/>
      <c r="L162" s="47"/>
      <c r="M162" s="208" t="s">
        <v>19</v>
      </c>
      <c r="N162" s="209" t="s">
        <v>46</v>
      </c>
      <c r="O162" s="87"/>
      <c r="P162" s="210">
        <f>O162*H162</f>
        <v>0</v>
      </c>
      <c r="Q162" s="210">
        <v>0</v>
      </c>
      <c r="R162" s="210">
        <f>Q162*H162</f>
        <v>0</v>
      </c>
      <c r="S162" s="210">
        <v>0</v>
      </c>
      <c r="T162" s="211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2" t="s">
        <v>131</v>
      </c>
      <c r="AT162" s="212" t="s">
        <v>127</v>
      </c>
      <c r="AU162" s="212" t="s">
        <v>83</v>
      </c>
      <c r="AY162" s="20" t="s">
        <v>126</v>
      </c>
      <c r="BE162" s="213">
        <f>IF(N162="základní",J162,0)</f>
        <v>0</v>
      </c>
      <c r="BF162" s="213">
        <f>IF(N162="snížená",J162,0)</f>
        <v>0</v>
      </c>
      <c r="BG162" s="213">
        <f>IF(N162="zákl. přenesená",J162,0)</f>
        <v>0</v>
      </c>
      <c r="BH162" s="213">
        <f>IF(N162="sníž. přenesená",J162,0)</f>
        <v>0</v>
      </c>
      <c r="BI162" s="213">
        <f>IF(N162="nulová",J162,0)</f>
        <v>0</v>
      </c>
      <c r="BJ162" s="20" t="s">
        <v>83</v>
      </c>
      <c r="BK162" s="213">
        <f>ROUND(I162*H162,2)</f>
        <v>0</v>
      </c>
      <c r="BL162" s="20" t="s">
        <v>131</v>
      </c>
      <c r="BM162" s="212" t="s">
        <v>227</v>
      </c>
    </row>
    <row r="163" s="2" customFormat="1">
      <c r="A163" s="41"/>
      <c r="B163" s="42"/>
      <c r="C163" s="43"/>
      <c r="D163" s="214" t="s">
        <v>133</v>
      </c>
      <c r="E163" s="43"/>
      <c r="F163" s="215" t="s">
        <v>228</v>
      </c>
      <c r="G163" s="43"/>
      <c r="H163" s="43"/>
      <c r="I163" s="216"/>
      <c r="J163" s="43"/>
      <c r="K163" s="43"/>
      <c r="L163" s="47"/>
      <c r="M163" s="217"/>
      <c r="N163" s="218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133</v>
      </c>
      <c r="AU163" s="20" t="s">
        <v>83</v>
      </c>
    </row>
    <row r="164" s="12" customFormat="1">
      <c r="A164" s="12"/>
      <c r="B164" s="219"/>
      <c r="C164" s="220"/>
      <c r="D164" s="214" t="s">
        <v>135</v>
      </c>
      <c r="E164" s="221" t="s">
        <v>19</v>
      </c>
      <c r="F164" s="222" t="s">
        <v>197</v>
      </c>
      <c r="G164" s="220"/>
      <c r="H164" s="221" t="s">
        <v>19</v>
      </c>
      <c r="I164" s="223"/>
      <c r="J164" s="220"/>
      <c r="K164" s="220"/>
      <c r="L164" s="224"/>
      <c r="M164" s="225"/>
      <c r="N164" s="226"/>
      <c r="O164" s="226"/>
      <c r="P164" s="226"/>
      <c r="Q164" s="226"/>
      <c r="R164" s="226"/>
      <c r="S164" s="226"/>
      <c r="T164" s="227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28" t="s">
        <v>135</v>
      </c>
      <c r="AU164" s="228" t="s">
        <v>83</v>
      </c>
      <c r="AV164" s="12" t="s">
        <v>83</v>
      </c>
      <c r="AW164" s="12" t="s">
        <v>37</v>
      </c>
      <c r="AX164" s="12" t="s">
        <v>75</v>
      </c>
      <c r="AY164" s="228" t="s">
        <v>126</v>
      </c>
    </row>
    <row r="165" s="12" customFormat="1">
      <c r="A165" s="12"/>
      <c r="B165" s="219"/>
      <c r="C165" s="220"/>
      <c r="D165" s="214" t="s">
        <v>135</v>
      </c>
      <c r="E165" s="221" t="s">
        <v>19</v>
      </c>
      <c r="F165" s="222" t="s">
        <v>198</v>
      </c>
      <c r="G165" s="220"/>
      <c r="H165" s="221" t="s">
        <v>19</v>
      </c>
      <c r="I165" s="223"/>
      <c r="J165" s="220"/>
      <c r="K165" s="220"/>
      <c r="L165" s="224"/>
      <c r="M165" s="225"/>
      <c r="N165" s="226"/>
      <c r="O165" s="226"/>
      <c r="P165" s="226"/>
      <c r="Q165" s="226"/>
      <c r="R165" s="226"/>
      <c r="S165" s="226"/>
      <c r="T165" s="227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28" t="s">
        <v>135</v>
      </c>
      <c r="AU165" s="228" t="s">
        <v>83</v>
      </c>
      <c r="AV165" s="12" t="s">
        <v>83</v>
      </c>
      <c r="AW165" s="12" t="s">
        <v>37</v>
      </c>
      <c r="AX165" s="12" t="s">
        <v>75</v>
      </c>
      <c r="AY165" s="228" t="s">
        <v>126</v>
      </c>
    </row>
    <row r="166" s="13" customFormat="1">
      <c r="A166" s="13"/>
      <c r="B166" s="229"/>
      <c r="C166" s="230"/>
      <c r="D166" s="214" t="s">
        <v>135</v>
      </c>
      <c r="E166" s="231" t="s">
        <v>19</v>
      </c>
      <c r="F166" s="232" t="s">
        <v>83</v>
      </c>
      <c r="G166" s="230"/>
      <c r="H166" s="233">
        <v>1</v>
      </c>
      <c r="I166" s="234"/>
      <c r="J166" s="230"/>
      <c r="K166" s="230"/>
      <c r="L166" s="235"/>
      <c r="M166" s="236"/>
      <c r="N166" s="237"/>
      <c r="O166" s="237"/>
      <c r="P166" s="237"/>
      <c r="Q166" s="237"/>
      <c r="R166" s="237"/>
      <c r="S166" s="237"/>
      <c r="T166" s="23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9" t="s">
        <v>135</v>
      </c>
      <c r="AU166" s="239" t="s">
        <v>83</v>
      </c>
      <c r="AV166" s="13" t="s">
        <v>85</v>
      </c>
      <c r="AW166" s="13" t="s">
        <v>37</v>
      </c>
      <c r="AX166" s="13" t="s">
        <v>83</v>
      </c>
      <c r="AY166" s="239" t="s">
        <v>126</v>
      </c>
    </row>
    <row r="167" s="2" customFormat="1" ht="16.5" customHeight="1">
      <c r="A167" s="41"/>
      <c r="B167" s="42"/>
      <c r="C167" s="200" t="s">
        <v>229</v>
      </c>
      <c r="D167" s="200" t="s">
        <v>127</v>
      </c>
      <c r="E167" s="201" t="s">
        <v>230</v>
      </c>
      <c r="F167" s="202" t="s">
        <v>231</v>
      </c>
      <c r="G167" s="203" t="s">
        <v>130</v>
      </c>
      <c r="H167" s="204">
        <v>1</v>
      </c>
      <c r="I167" s="205"/>
      <c r="J167" s="206">
        <f>ROUND(I167*H167,2)</f>
        <v>0</v>
      </c>
      <c r="K167" s="207"/>
      <c r="L167" s="47"/>
      <c r="M167" s="208" t="s">
        <v>19</v>
      </c>
      <c r="N167" s="209" t="s">
        <v>46</v>
      </c>
      <c r="O167" s="87"/>
      <c r="P167" s="210">
        <f>O167*H167</f>
        <v>0</v>
      </c>
      <c r="Q167" s="210">
        <v>0</v>
      </c>
      <c r="R167" s="210">
        <f>Q167*H167</f>
        <v>0</v>
      </c>
      <c r="S167" s="210">
        <v>0</v>
      </c>
      <c r="T167" s="211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12" t="s">
        <v>131</v>
      </c>
      <c r="AT167" s="212" t="s">
        <v>127</v>
      </c>
      <c r="AU167" s="212" t="s">
        <v>83</v>
      </c>
      <c r="AY167" s="20" t="s">
        <v>126</v>
      </c>
      <c r="BE167" s="213">
        <f>IF(N167="základní",J167,0)</f>
        <v>0</v>
      </c>
      <c r="BF167" s="213">
        <f>IF(N167="snížená",J167,0)</f>
        <v>0</v>
      </c>
      <c r="BG167" s="213">
        <f>IF(N167="zákl. přenesená",J167,0)</f>
        <v>0</v>
      </c>
      <c r="BH167" s="213">
        <f>IF(N167="sníž. přenesená",J167,0)</f>
        <v>0</v>
      </c>
      <c r="BI167" s="213">
        <f>IF(N167="nulová",J167,0)</f>
        <v>0</v>
      </c>
      <c r="BJ167" s="20" t="s">
        <v>83</v>
      </c>
      <c r="BK167" s="213">
        <f>ROUND(I167*H167,2)</f>
        <v>0</v>
      </c>
      <c r="BL167" s="20" t="s">
        <v>131</v>
      </c>
      <c r="BM167" s="212" t="s">
        <v>232</v>
      </c>
    </row>
    <row r="168" s="2" customFormat="1">
      <c r="A168" s="41"/>
      <c r="B168" s="42"/>
      <c r="C168" s="43"/>
      <c r="D168" s="214" t="s">
        <v>133</v>
      </c>
      <c r="E168" s="43"/>
      <c r="F168" s="215" t="s">
        <v>233</v>
      </c>
      <c r="G168" s="43"/>
      <c r="H168" s="43"/>
      <c r="I168" s="216"/>
      <c r="J168" s="43"/>
      <c r="K168" s="43"/>
      <c r="L168" s="47"/>
      <c r="M168" s="217"/>
      <c r="N168" s="218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133</v>
      </c>
      <c r="AU168" s="20" t="s">
        <v>83</v>
      </c>
    </row>
    <row r="169" s="12" customFormat="1">
      <c r="A169" s="12"/>
      <c r="B169" s="219"/>
      <c r="C169" s="220"/>
      <c r="D169" s="214" t="s">
        <v>135</v>
      </c>
      <c r="E169" s="221" t="s">
        <v>19</v>
      </c>
      <c r="F169" s="222" t="s">
        <v>234</v>
      </c>
      <c r="G169" s="220"/>
      <c r="H169" s="221" t="s">
        <v>19</v>
      </c>
      <c r="I169" s="223"/>
      <c r="J169" s="220"/>
      <c r="K169" s="220"/>
      <c r="L169" s="224"/>
      <c r="M169" s="225"/>
      <c r="N169" s="226"/>
      <c r="O169" s="226"/>
      <c r="P169" s="226"/>
      <c r="Q169" s="226"/>
      <c r="R169" s="226"/>
      <c r="S169" s="226"/>
      <c r="T169" s="227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28" t="s">
        <v>135</v>
      </c>
      <c r="AU169" s="228" t="s">
        <v>83</v>
      </c>
      <c r="AV169" s="12" t="s">
        <v>83</v>
      </c>
      <c r="AW169" s="12" t="s">
        <v>37</v>
      </c>
      <c r="AX169" s="12" t="s">
        <v>75</v>
      </c>
      <c r="AY169" s="228" t="s">
        <v>126</v>
      </c>
    </row>
    <row r="170" s="12" customFormat="1">
      <c r="A170" s="12"/>
      <c r="B170" s="219"/>
      <c r="C170" s="220"/>
      <c r="D170" s="214" t="s">
        <v>135</v>
      </c>
      <c r="E170" s="221" t="s">
        <v>19</v>
      </c>
      <c r="F170" s="222" t="s">
        <v>235</v>
      </c>
      <c r="G170" s="220"/>
      <c r="H170" s="221" t="s">
        <v>19</v>
      </c>
      <c r="I170" s="223"/>
      <c r="J170" s="220"/>
      <c r="K170" s="220"/>
      <c r="L170" s="224"/>
      <c r="M170" s="225"/>
      <c r="N170" s="226"/>
      <c r="O170" s="226"/>
      <c r="P170" s="226"/>
      <c r="Q170" s="226"/>
      <c r="R170" s="226"/>
      <c r="S170" s="226"/>
      <c r="T170" s="227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28" t="s">
        <v>135</v>
      </c>
      <c r="AU170" s="228" t="s">
        <v>83</v>
      </c>
      <c r="AV170" s="12" t="s">
        <v>83</v>
      </c>
      <c r="AW170" s="12" t="s">
        <v>37</v>
      </c>
      <c r="AX170" s="12" t="s">
        <v>75</v>
      </c>
      <c r="AY170" s="228" t="s">
        <v>126</v>
      </c>
    </row>
    <row r="171" s="12" customFormat="1">
      <c r="A171" s="12"/>
      <c r="B171" s="219"/>
      <c r="C171" s="220"/>
      <c r="D171" s="214" t="s">
        <v>135</v>
      </c>
      <c r="E171" s="221" t="s">
        <v>19</v>
      </c>
      <c r="F171" s="222" t="s">
        <v>236</v>
      </c>
      <c r="G171" s="220"/>
      <c r="H171" s="221" t="s">
        <v>19</v>
      </c>
      <c r="I171" s="223"/>
      <c r="J171" s="220"/>
      <c r="K171" s="220"/>
      <c r="L171" s="224"/>
      <c r="M171" s="225"/>
      <c r="N171" s="226"/>
      <c r="O171" s="226"/>
      <c r="P171" s="226"/>
      <c r="Q171" s="226"/>
      <c r="R171" s="226"/>
      <c r="S171" s="226"/>
      <c r="T171" s="227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28" t="s">
        <v>135</v>
      </c>
      <c r="AU171" s="228" t="s">
        <v>83</v>
      </c>
      <c r="AV171" s="12" t="s">
        <v>83</v>
      </c>
      <c r="AW171" s="12" t="s">
        <v>37</v>
      </c>
      <c r="AX171" s="12" t="s">
        <v>75</v>
      </c>
      <c r="AY171" s="228" t="s">
        <v>126</v>
      </c>
    </row>
    <row r="172" s="12" customFormat="1">
      <c r="A172" s="12"/>
      <c r="B172" s="219"/>
      <c r="C172" s="220"/>
      <c r="D172" s="214" t="s">
        <v>135</v>
      </c>
      <c r="E172" s="221" t="s">
        <v>19</v>
      </c>
      <c r="F172" s="222" t="s">
        <v>237</v>
      </c>
      <c r="G172" s="220"/>
      <c r="H172" s="221" t="s">
        <v>19</v>
      </c>
      <c r="I172" s="223"/>
      <c r="J172" s="220"/>
      <c r="K172" s="220"/>
      <c r="L172" s="224"/>
      <c r="M172" s="225"/>
      <c r="N172" s="226"/>
      <c r="O172" s="226"/>
      <c r="P172" s="226"/>
      <c r="Q172" s="226"/>
      <c r="R172" s="226"/>
      <c r="S172" s="226"/>
      <c r="T172" s="227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28" t="s">
        <v>135</v>
      </c>
      <c r="AU172" s="228" t="s">
        <v>83</v>
      </c>
      <c r="AV172" s="12" t="s">
        <v>83</v>
      </c>
      <c r="AW172" s="12" t="s">
        <v>37</v>
      </c>
      <c r="AX172" s="12" t="s">
        <v>75</v>
      </c>
      <c r="AY172" s="228" t="s">
        <v>126</v>
      </c>
    </row>
    <row r="173" s="12" customFormat="1">
      <c r="A173" s="12"/>
      <c r="B173" s="219"/>
      <c r="C173" s="220"/>
      <c r="D173" s="214" t="s">
        <v>135</v>
      </c>
      <c r="E173" s="221" t="s">
        <v>19</v>
      </c>
      <c r="F173" s="222" t="s">
        <v>238</v>
      </c>
      <c r="G173" s="220"/>
      <c r="H173" s="221" t="s">
        <v>19</v>
      </c>
      <c r="I173" s="223"/>
      <c r="J173" s="220"/>
      <c r="K173" s="220"/>
      <c r="L173" s="224"/>
      <c r="M173" s="225"/>
      <c r="N173" s="226"/>
      <c r="O173" s="226"/>
      <c r="P173" s="226"/>
      <c r="Q173" s="226"/>
      <c r="R173" s="226"/>
      <c r="S173" s="226"/>
      <c r="T173" s="227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28" t="s">
        <v>135</v>
      </c>
      <c r="AU173" s="228" t="s">
        <v>83</v>
      </c>
      <c r="AV173" s="12" t="s">
        <v>83</v>
      </c>
      <c r="AW173" s="12" t="s">
        <v>37</v>
      </c>
      <c r="AX173" s="12" t="s">
        <v>75</v>
      </c>
      <c r="AY173" s="228" t="s">
        <v>126</v>
      </c>
    </row>
    <row r="174" s="13" customFormat="1">
      <c r="A174" s="13"/>
      <c r="B174" s="229"/>
      <c r="C174" s="230"/>
      <c r="D174" s="214" t="s">
        <v>135</v>
      </c>
      <c r="E174" s="231" t="s">
        <v>19</v>
      </c>
      <c r="F174" s="232" t="s">
        <v>83</v>
      </c>
      <c r="G174" s="230"/>
      <c r="H174" s="233">
        <v>1</v>
      </c>
      <c r="I174" s="234"/>
      <c r="J174" s="230"/>
      <c r="K174" s="230"/>
      <c r="L174" s="235"/>
      <c r="M174" s="236"/>
      <c r="N174" s="237"/>
      <c r="O174" s="237"/>
      <c r="P174" s="237"/>
      <c r="Q174" s="237"/>
      <c r="R174" s="237"/>
      <c r="S174" s="237"/>
      <c r="T174" s="23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9" t="s">
        <v>135</v>
      </c>
      <c r="AU174" s="239" t="s">
        <v>83</v>
      </c>
      <c r="AV174" s="13" t="s">
        <v>85</v>
      </c>
      <c r="AW174" s="13" t="s">
        <v>37</v>
      </c>
      <c r="AX174" s="13" t="s">
        <v>83</v>
      </c>
      <c r="AY174" s="239" t="s">
        <v>126</v>
      </c>
    </row>
    <row r="175" s="2" customFormat="1" ht="16.5" customHeight="1">
      <c r="A175" s="41"/>
      <c r="B175" s="42"/>
      <c r="C175" s="200" t="s">
        <v>8</v>
      </c>
      <c r="D175" s="200" t="s">
        <v>127</v>
      </c>
      <c r="E175" s="201" t="s">
        <v>239</v>
      </c>
      <c r="F175" s="202" t="s">
        <v>240</v>
      </c>
      <c r="G175" s="203" t="s">
        <v>130</v>
      </c>
      <c r="H175" s="204">
        <v>1</v>
      </c>
      <c r="I175" s="205"/>
      <c r="J175" s="206">
        <f>ROUND(I175*H175,2)</f>
        <v>0</v>
      </c>
      <c r="K175" s="207"/>
      <c r="L175" s="47"/>
      <c r="M175" s="208" t="s">
        <v>19</v>
      </c>
      <c r="N175" s="209" t="s">
        <v>46</v>
      </c>
      <c r="O175" s="87"/>
      <c r="P175" s="210">
        <f>O175*H175</f>
        <v>0</v>
      </c>
      <c r="Q175" s="210">
        <v>0</v>
      </c>
      <c r="R175" s="210">
        <f>Q175*H175</f>
        <v>0</v>
      </c>
      <c r="S175" s="210">
        <v>0</v>
      </c>
      <c r="T175" s="211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12" t="s">
        <v>131</v>
      </c>
      <c r="AT175" s="212" t="s">
        <v>127</v>
      </c>
      <c r="AU175" s="212" t="s">
        <v>83</v>
      </c>
      <c r="AY175" s="20" t="s">
        <v>126</v>
      </c>
      <c r="BE175" s="213">
        <f>IF(N175="základní",J175,0)</f>
        <v>0</v>
      </c>
      <c r="BF175" s="213">
        <f>IF(N175="snížená",J175,0)</f>
        <v>0</v>
      </c>
      <c r="BG175" s="213">
        <f>IF(N175="zákl. přenesená",J175,0)</f>
        <v>0</v>
      </c>
      <c r="BH175" s="213">
        <f>IF(N175="sníž. přenesená",J175,0)</f>
        <v>0</v>
      </c>
      <c r="BI175" s="213">
        <f>IF(N175="nulová",J175,0)</f>
        <v>0</v>
      </c>
      <c r="BJ175" s="20" t="s">
        <v>83</v>
      </c>
      <c r="BK175" s="213">
        <f>ROUND(I175*H175,2)</f>
        <v>0</v>
      </c>
      <c r="BL175" s="20" t="s">
        <v>131</v>
      </c>
      <c r="BM175" s="212" t="s">
        <v>241</v>
      </c>
    </row>
    <row r="176" s="2" customFormat="1">
      <c r="A176" s="41"/>
      <c r="B176" s="42"/>
      <c r="C176" s="43"/>
      <c r="D176" s="214" t="s">
        <v>133</v>
      </c>
      <c r="E176" s="43"/>
      <c r="F176" s="215" t="s">
        <v>242</v>
      </c>
      <c r="G176" s="43"/>
      <c r="H176" s="43"/>
      <c r="I176" s="216"/>
      <c r="J176" s="43"/>
      <c r="K176" s="43"/>
      <c r="L176" s="47"/>
      <c r="M176" s="217"/>
      <c r="N176" s="218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133</v>
      </c>
      <c r="AU176" s="20" t="s">
        <v>83</v>
      </c>
    </row>
    <row r="177" s="12" customFormat="1">
      <c r="A177" s="12"/>
      <c r="B177" s="219"/>
      <c r="C177" s="220"/>
      <c r="D177" s="214" t="s">
        <v>135</v>
      </c>
      <c r="E177" s="221" t="s">
        <v>19</v>
      </c>
      <c r="F177" s="222" t="s">
        <v>243</v>
      </c>
      <c r="G177" s="220"/>
      <c r="H177" s="221" t="s">
        <v>19</v>
      </c>
      <c r="I177" s="223"/>
      <c r="J177" s="220"/>
      <c r="K177" s="220"/>
      <c r="L177" s="224"/>
      <c r="M177" s="225"/>
      <c r="N177" s="226"/>
      <c r="O177" s="226"/>
      <c r="P177" s="226"/>
      <c r="Q177" s="226"/>
      <c r="R177" s="226"/>
      <c r="S177" s="226"/>
      <c r="T177" s="227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28" t="s">
        <v>135</v>
      </c>
      <c r="AU177" s="228" t="s">
        <v>83</v>
      </c>
      <c r="AV177" s="12" t="s">
        <v>83</v>
      </c>
      <c r="AW177" s="12" t="s">
        <v>37</v>
      </c>
      <c r="AX177" s="12" t="s">
        <v>75</v>
      </c>
      <c r="AY177" s="228" t="s">
        <v>126</v>
      </c>
    </row>
    <row r="178" s="12" customFormat="1">
      <c r="A178" s="12"/>
      <c r="B178" s="219"/>
      <c r="C178" s="220"/>
      <c r="D178" s="214" t="s">
        <v>135</v>
      </c>
      <c r="E178" s="221" t="s">
        <v>19</v>
      </c>
      <c r="F178" s="222" t="s">
        <v>244</v>
      </c>
      <c r="G178" s="220"/>
      <c r="H178" s="221" t="s">
        <v>19</v>
      </c>
      <c r="I178" s="223"/>
      <c r="J178" s="220"/>
      <c r="K178" s="220"/>
      <c r="L178" s="224"/>
      <c r="M178" s="225"/>
      <c r="N178" s="226"/>
      <c r="O178" s="226"/>
      <c r="P178" s="226"/>
      <c r="Q178" s="226"/>
      <c r="R178" s="226"/>
      <c r="S178" s="226"/>
      <c r="T178" s="227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28" t="s">
        <v>135</v>
      </c>
      <c r="AU178" s="228" t="s">
        <v>83</v>
      </c>
      <c r="AV178" s="12" t="s">
        <v>83</v>
      </c>
      <c r="AW178" s="12" t="s">
        <v>37</v>
      </c>
      <c r="AX178" s="12" t="s">
        <v>75</v>
      </c>
      <c r="AY178" s="228" t="s">
        <v>126</v>
      </c>
    </row>
    <row r="179" s="13" customFormat="1">
      <c r="A179" s="13"/>
      <c r="B179" s="229"/>
      <c r="C179" s="230"/>
      <c r="D179" s="214" t="s">
        <v>135</v>
      </c>
      <c r="E179" s="231" t="s">
        <v>19</v>
      </c>
      <c r="F179" s="232" t="s">
        <v>83</v>
      </c>
      <c r="G179" s="230"/>
      <c r="H179" s="233">
        <v>1</v>
      </c>
      <c r="I179" s="234"/>
      <c r="J179" s="230"/>
      <c r="K179" s="230"/>
      <c r="L179" s="235"/>
      <c r="M179" s="236"/>
      <c r="N179" s="237"/>
      <c r="O179" s="237"/>
      <c r="P179" s="237"/>
      <c r="Q179" s="237"/>
      <c r="R179" s="237"/>
      <c r="S179" s="237"/>
      <c r="T179" s="23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9" t="s">
        <v>135</v>
      </c>
      <c r="AU179" s="239" t="s">
        <v>83</v>
      </c>
      <c r="AV179" s="13" t="s">
        <v>85</v>
      </c>
      <c r="AW179" s="13" t="s">
        <v>37</v>
      </c>
      <c r="AX179" s="13" t="s">
        <v>83</v>
      </c>
      <c r="AY179" s="239" t="s">
        <v>126</v>
      </c>
    </row>
    <row r="180" s="2" customFormat="1" ht="16.5" customHeight="1">
      <c r="A180" s="41"/>
      <c r="B180" s="42"/>
      <c r="C180" s="200" t="s">
        <v>245</v>
      </c>
      <c r="D180" s="200" t="s">
        <v>127</v>
      </c>
      <c r="E180" s="201" t="s">
        <v>246</v>
      </c>
      <c r="F180" s="202" t="s">
        <v>247</v>
      </c>
      <c r="G180" s="203" t="s">
        <v>130</v>
      </c>
      <c r="H180" s="204">
        <v>1</v>
      </c>
      <c r="I180" s="205"/>
      <c r="J180" s="206">
        <f>ROUND(I180*H180,2)</f>
        <v>0</v>
      </c>
      <c r="K180" s="207"/>
      <c r="L180" s="47"/>
      <c r="M180" s="208" t="s">
        <v>19</v>
      </c>
      <c r="N180" s="209" t="s">
        <v>46</v>
      </c>
      <c r="O180" s="87"/>
      <c r="P180" s="210">
        <f>O180*H180</f>
        <v>0</v>
      </c>
      <c r="Q180" s="210">
        <v>0</v>
      </c>
      <c r="R180" s="210">
        <f>Q180*H180</f>
        <v>0</v>
      </c>
      <c r="S180" s="210">
        <v>0</v>
      </c>
      <c r="T180" s="211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12" t="s">
        <v>131</v>
      </c>
      <c r="AT180" s="212" t="s">
        <v>127</v>
      </c>
      <c r="AU180" s="212" t="s">
        <v>83</v>
      </c>
      <c r="AY180" s="20" t="s">
        <v>126</v>
      </c>
      <c r="BE180" s="213">
        <f>IF(N180="základní",J180,0)</f>
        <v>0</v>
      </c>
      <c r="BF180" s="213">
        <f>IF(N180="snížená",J180,0)</f>
        <v>0</v>
      </c>
      <c r="BG180" s="213">
        <f>IF(N180="zákl. přenesená",J180,0)</f>
        <v>0</v>
      </c>
      <c r="BH180" s="213">
        <f>IF(N180="sníž. přenesená",J180,0)</f>
        <v>0</v>
      </c>
      <c r="BI180" s="213">
        <f>IF(N180="nulová",J180,0)</f>
        <v>0</v>
      </c>
      <c r="BJ180" s="20" t="s">
        <v>83</v>
      </c>
      <c r="BK180" s="213">
        <f>ROUND(I180*H180,2)</f>
        <v>0</v>
      </c>
      <c r="BL180" s="20" t="s">
        <v>131</v>
      </c>
      <c r="BM180" s="212" t="s">
        <v>248</v>
      </c>
    </row>
    <row r="181" s="2" customFormat="1">
      <c r="A181" s="41"/>
      <c r="B181" s="42"/>
      <c r="C181" s="43"/>
      <c r="D181" s="214" t="s">
        <v>133</v>
      </c>
      <c r="E181" s="43"/>
      <c r="F181" s="215" t="s">
        <v>249</v>
      </c>
      <c r="G181" s="43"/>
      <c r="H181" s="43"/>
      <c r="I181" s="216"/>
      <c r="J181" s="43"/>
      <c r="K181" s="43"/>
      <c r="L181" s="47"/>
      <c r="M181" s="217"/>
      <c r="N181" s="218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133</v>
      </c>
      <c r="AU181" s="20" t="s">
        <v>83</v>
      </c>
    </row>
    <row r="182" s="12" customFormat="1">
      <c r="A182" s="12"/>
      <c r="B182" s="219"/>
      <c r="C182" s="220"/>
      <c r="D182" s="214" t="s">
        <v>135</v>
      </c>
      <c r="E182" s="221" t="s">
        <v>19</v>
      </c>
      <c r="F182" s="222" t="s">
        <v>250</v>
      </c>
      <c r="G182" s="220"/>
      <c r="H182" s="221" t="s">
        <v>19</v>
      </c>
      <c r="I182" s="223"/>
      <c r="J182" s="220"/>
      <c r="K182" s="220"/>
      <c r="L182" s="224"/>
      <c r="M182" s="225"/>
      <c r="N182" s="226"/>
      <c r="O182" s="226"/>
      <c r="P182" s="226"/>
      <c r="Q182" s="226"/>
      <c r="R182" s="226"/>
      <c r="S182" s="226"/>
      <c r="T182" s="227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28" t="s">
        <v>135</v>
      </c>
      <c r="AU182" s="228" t="s">
        <v>83</v>
      </c>
      <c r="AV182" s="12" t="s">
        <v>83</v>
      </c>
      <c r="AW182" s="12" t="s">
        <v>37</v>
      </c>
      <c r="AX182" s="12" t="s">
        <v>75</v>
      </c>
      <c r="AY182" s="228" t="s">
        <v>126</v>
      </c>
    </row>
    <row r="183" s="12" customFormat="1">
      <c r="A183" s="12"/>
      <c r="B183" s="219"/>
      <c r="C183" s="220"/>
      <c r="D183" s="214" t="s">
        <v>135</v>
      </c>
      <c r="E183" s="221" t="s">
        <v>19</v>
      </c>
      <c r="F183" s="222" t="s">
        <v>251</v>
      </c>
      <c r="G183" s="220"/>
      <c r="H183" s="221" t="s">
        <v>19</v>
      </c>
      <c r="I183" s="223"/>
      <c r="J183" s="220"/>
      <c r="K183" s="220"/>
      <c r="L183" s="224"/>
      <c r="M183" s="225"/>
      <c r="N183" s="226"/>
      <c r="O183" s="226"/>
      <c r="P183" s="226"/>
      <c r="Q183" s="226"/>
      <c r="R183" s="226"/>
      <c r="S183" s="226"/>
      <c r="T183" s="227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28" t="s">
        <v>135</v>
      </c>
      <c r="AU183" s="228" t="s">
        <v>83</v>
      </c>
      <c r="AV183" s="12" t="s">
        <v>83</v>
      </c>
      <c r="AW183" s="12" t="s">
        <v>37</v>
      </c>
      <c r="AX183" s="12" t="s">
        <v>75</v>
      </c>
      <c r="AY183" s="228" t="s">
        <v>126</v>
      </c>
    </row>
    <row r="184" s="12" customFormat="1">
      <c r="A184" s="12"/>
      <c r="B184" s="219"/>
      <c r="C184" s="220"/>
      <c r="D184" s="214" t="s">
        <v>135</v>
      </c>
      <c r="E184" s="221" t="s">
        <v>19</v>
      </c>
      <c r="F184" s="222" t="s">
        <v>252</v>
      </c>
      <c r="G184" s="220"/>
      <c r="H184" s="221" t="s">
        <v>19</v>
      </c>
      <c r="I184" s="223"/>
      <c r="J184" s="220"/>
      <c r="K184" s="220"/>
      <c r="L184" s="224"/>
      <c r="M184" s="225"/>
      <c r="N184" s="226"/>
      <c r="O184" s="226"/>
      <c r="P184" s="226"/>
      <c r="Q184" s="226"/>
      <c r="R184" s="226"/>
      <c r="S184" s="226"/>
      <c r="T184" s="227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28" t="s">
        <v>135</v>
      </c>
      <c r="AU184" s="228" t="s">
        <v>83</v>
      </c>
      <c r="AV184" s="12" t="s">
        <v>83</v>
      </c>
      <c r="AW184" s="12" t="s">
        <v>37</v>
      </c>
      <c r="AX184" s="12" t="s">
        <v>75</v>
      </c>
      <c r="AY184" s="228" t="s">
        <v>126</v>
      </c>
    </row>
    <row r="185" s="12" customFormat="1">
      <c r="A185" s="12"/>
      <c r="B185" s="219"/>
      <c r="C185" s="220"/>
      <c r="D185" s="214" t="s">
        <v>135</v>
      </c>
      <c r="E185" s="221" t="s">
        <v>19</v>
      </c>
      <c r="F185" s="222" t="s">
        <v>253</v>
      </c>
      <c r="G185" s="220"/>
      <c r="H185" s="221" t="s">
        <v>19</v>
      </c>
      <c r="I185" s="223"/>
      <c r="J185" s="220"/>
      <c r="K185" s="220"/>
      <c r="L185" s="224"/>
      <c r="M185" s="225"/>
      <c r="N185" s="226"/>
      <c r="O185" s="226"/>
      <c r="P185" s="226"/>
      <c r="Q185" s="226"/>
      <c r="R185" s="226"/>
      <c r="S185" s="226"/>
      <c r="T185" s="227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28" t="s">
        <v>135</v>
      </c>
      <c r="AU185" s="228" t="s">
        <v>83</v>
      </c>
      <c r="AV185" s="12" t="s">
        <v>83</v>
      </c>
      <c r="AW185" s="12" t="s">
        <v>37</v>
      </c>
      <c r="AX185" s="12" t="s">
        <v>75</v>
      </c>
      <c r="AY185" s="228" t="s">
        <v>126</v>
      </c>
    </row>
    <row r="186" s="13" customFormat="1">
      <c r="A186" s="13"/>
      <c r="B186" s="229"/>
      <c r="C186" s="230"/>
      <c r="D186" s="214" t="s">
        <v>135</v>
      </c>
      <c r="E186" s="231" t="s">
        <v>19</v>
      </c>
      <c r="F186" s="232" t="s">
        <v>83</v>
      </c>
      <c r="G186" s="230"/>
      <c r="H186" s="233">
        <v>1</v>
      </c>
      <c r="I186" s="234"/>
      <c r="J186" s="230"/>
      <c r="K186" s="230"/>
      <c r="L186" s="235"/>
      <c r="M186" s="236"/>
      <c r="N186" s="237"/>
      <c r="O186" s="237"/>
      <c r="P186" s="237"/>
      <c r="Q186" s="237"/>
      <c r="R186" s="237"/>
      <c r="S186" s="237"/>
      <c r="T186" s="23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9" t="s">
        <v>135</v>
      </c>
      <c r="AU186" s="239" t="s">
        <v>83</v>
      </c>
      <c r="AV186" s="13" t="s">
        <v>85</v>
      </c>
      <c r="AW186" s="13" t="s">
        <v>37</v>
      </c>
      <c r="AX186" s="13" t="s">
        <v>83</v>
      </c>
      <c r="AY186" s="239" t="s">
        <v>126</v>
      </c>
    </row>
    <row r="187" s="2" customFormat="1" ht="16.5" customHeight="1">
      <c r="A187" s="41"/>
      <c r="B187" s="42"/>
      <c r="C187" s="200" t="s">
        <v>254</v>
      </c>
      <c r="D187" s="200" t="s">
        <v>127</v>
      </c>
      <c r="E187" s="201" t="s">
        <v>255</v>
      </c>
      <c r="F187" s="202" t="s">
        <v>256</v>
      </c>
      <c r="G187" s="203" t="s">
        <v>130</v>
      </c>
      <c r="H187" s="204">
        <v>1</v>
      </c>
      <c r="I187" s="205"/>
      <c r="J187" s="206">
        <f>ROUND(I187*H187,2)</f>
        <v>0</v>
      </c>
      <c r="K187" s="207"/>
      <c r="L187" s="47"/>
      <c r="M187" s="208" t="s">
        <v>19</v>
      </c>
      <c r="N187" s="209" t="s">
        <v>46</v>
      </c>
      <c r="O187" s="87"/>
      <c r="P187" s="210">
        <f>O187*H187</f>
        <v>0</v>
      </c>
      <c r="Q187" s="210">
        <v>0</v>
      </c>
      <c r="R187" s="210">
        <f>Q187*H187</f>
        <v>0</v>
      </c>
      <c r="S187" s="210">
        <v>0</v>
      </c>
      <c r="T187" s="211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12" t="s">
        <v>131</v>
      </c>
      <c r="AT187" s="212" t="s">
        <v>127</v>
      </c>
      <c r="AU187" s="212" t="s">
        <v>83</v>
      </c>
      <c r="AY187" s="20" t="s">
        <v>126</v>
      </c>
      <c r="BE187" s="213">
        <f>IF(N187="základní",J187,0)</f>
        <v>0</v>
      </c>
      <c r="BF187" s="213">
        <f>IF(N187="snížená",J187,0)</f>
        <v>0</v>
      </c>
      <c r="BG187" s="213">
        <f>IF(N187="zákl. přenesená",J187,0)</f>
        <v>0</v>
      </c>
      <c r="BH187" s="213">
        <f>IF(N187="sníž. přenesená",J187,0)</f>
        <v>0</v>
      </c>
      <c r="BI187" s="213">
        <f>IF(N187="nulová",J187,0)</f>
        <v>0</v>
      </c>
      <c r="BJ187" s="20" t="s">
        <v>83</v>
      </c>
      <c r="BK187" s="213">
        <f>ROUND(I187*H187,2)</f>
        <v>0</v>
      </c>
      <c r="BL187" s="20" t="s">
        <v>131</v>
      </c>
      <c r="BM187" s="212" t="s">
        <v>257</v>
      </c>
    </row>
    <row r="188" s="2" customFormat="1">
      <c r="A188" s="41"/>
      <c r="B188" s="42"/>
      <c r="C188" s="43"/>
      <c r="D188" s="214" t="s">
        <v>133</v>
      </c>
      <c r="E188" s="43"/>
      <c r="F188" s="215" t="s">
        <v>249</v>
      </c>
      <c r="G188" s="43"/>
      <c r="H188" s="43"/>
      <c r="I188" s="216"/>
      <c r="J188" s="43"/>
      <c r="K188" s="43"/>
      <c r="L188" s="47"/>
      <c r="M188" s="217"/>
      <c r="N188" s="218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133</v>
      </c>
      <c r="AU188" s="20" t="s">
        <v>83</v>
      </c>
    </row>
    <row r="189" s="12" customFormat="1">
      <c r="A189" s="12"/>
      <c r="B189" s="219"/>
      <c r="C189" s="220"/>
      <c r="D189" s="214" t="s">
        <v>135</v>
      </c>
      <c r="E189" s="221" t="s">
        <v>19</v>
      </c>
      <c r="F189" s="222" t="s">
        <v>258</v>
      </c>
      <c r="G189" s="220"/>
      <c r="H189" s="221" t="s">
        <v>19</v>
      </c>
      <c r="I189" s="223"/>
      <c r="J189" s="220"/>
      <c r="K189" s="220"/>
      <c r="L189" s="224"/>
      <c r="M189" s="225"/>
      <c r="N189" s="226"/>
      <c r="O189" s="226"/>
      <c r="P189" s="226"/>
      <c r="Q189" s="226"/>
      <c r="R189" s="226"/>
      <c r="S189" s="226"/>
      <c r="T189" s="227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28" t="s">
        <v>135</v>
      </c>
      <c r="AU189" s="228" t="s">
        <v>83</v>
      </c>
      <c r="AV189" s="12" t="s">
        <v>83</v>
      </c>
      <c r="AW189" s="12" t="s">
        <v>37</v>
      </c>
      <c r="AX189" s="12" t="s">
        <v>75</v>
      </c>
      <c r="AY189" s="228" t="s">
        <v>126</v>
      </c>
    </row>
    <row r="190" s="13" customFormat="1">
      <c r="A190" s="13"/>
      <c r="B190" s="229"/>
      <c r="C190" s="230"/>
      <c r="D190" s="214" t="s">
        <v>135</v>
      </c>
      <c r="E190" s="231" t="s">
        <v>19</v>
      </c>
      <c r="F190" s="232" t="s">
        <v>83</v>
      </c>
      <c r="G190" s="230"/>
      <c r="H190" s="233">
        <v>1</v>
      </c>
      <c r="I190" s="234"/>
      <c r="J190" s="230"/>
      <c r="K190" s="230"/>
      <c r="L190" s="235"/>
      <c r="M190" s="236"/>
      <c r="N190" s="237"/>
      <c r="O190" s="237"/>
      <c r="P190" s="237"/>
      <c r="Q190" s="237"/>
      <c r="R190" s="237"/>
      <c r="S190" s="237"/>
      <c r="T190" s="23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9" t="s">
        <v>135</v>
      </c>
      <c r="AU190" s="239" t="s">
        <v>83</v>
      </c>
      <c r="AV190" s="13" t="s">
        <v>85</v>
      </c>
      <c r="AW190" s="13" t="s">
        <v>37</v>
      </c>
      <c r="AX190" s="13" t="s">
        <v>83</v>
      </c>
      <c r="AY190" s="239" t="s">
        <v>126</v>
      </c>
    </row>
    <row r="191" s="2" customFormat="1" ht="16.5" customHeight="1">
      <c r="A191" s="41"/>
      <c r="B191" s="42"/>
      <c r="C191" s="200" t="s">
        <v>259</v>
      </c>
      <c r="D191" s="200" t="s">
        <v>127</v>
      </c>
      <c r="E191" s="201" t="s">
        <v>260</v>
      </c>
      <c r="F191" s="202" t="s">
        <v>261</v>
      </c>
      <c r="G191" s="203" t="s">
        <v>130</v>
      </c>
      <c r="H191" s="204">
        <v>1</v>
      </c>
      <c r="I191" s="205"/>
      <c r="J191" s="206">
        <f>ROUND(I191*H191,2)</f>
        <v>0</v>
      </c>
      <c r="K191" s="207"/>
      <c r="L191" s="47"/>
      <c r="M191" s="208" t="s">
        <v>19</v>
      </c>
      <c r="N191" s="209" t="s">
        <v>46</v>
      </c>
      <c r="O191" s="87"/>
      <c r="P191" s="210">
        <f>O191*H191</f>
        <v>0</v>
      </c>
      <c r="Q191" s="210">
        <v>0</v>
      </c>
      <c r="R191" s="210">
        <f>Q191*H191</f>
        <v>0</v>
      </c>
      <c r="S191" s="210">
        <v>0</v>
      </c>
      <c r="T191" s="211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12" t="s">
        <v>159</v>
      </c>
      <c r="AT191" s="212" t="s">
        <v>127</v>
      </c>
      <c r="AU191" s="212" t="s">
        <v>83</v>
      </c>
      <c r="AY191" s="20" t="s">
        <v>126</v>
      </c>
      <c r="BE191" s="213">
        <f>IF(N191="základní",J191,0)</f>
        <v>0</v>
      </c>
      <c r="BF191" s="213">
        <f>IF(N191="snížená",J191,0)</f>
        <v>0</v>
      </c>
      <c r="BG191" s="213">
        <f>IF(N191="zákl. přenesená",J191,0)</f>
        <v>0</v>
      </c>
      <c r="BH191" s="213">
        <f>IF(N191="sníž. přenesená",J191,0)</f>
        <v>0</v>
      </c>
      <c r="BI191" s="213">
        <f>IF(N191="nulová",J191,0)</f>
        <v>0</v>
      </c>
      <c r="BJ191" s="20" t="s">
        <v>83</v>
      </c>
      <c r="BK191" s="213">
        <f>ROUND(I191*H191,2)</f>
        <v>0</v>
      </c>
      <c r="BL191" s="20" t="s">
        <v>159</v>
      </c>
      <c r="BM191" s="212" t="s">
        <v>262</v>
      </c>
    </row>
    <row r="192" s="2" customFormat="1">
      <c r="A192" s="41"/>
      <c r="B192" s="42"/>
      <c r="C192" s="43"/>
      <c r="D192" s="214" t="s">
        <v>133</v>
      </c>
      <c r="E192" s="43"/>
      <c r="F192" s="215" t="s">
        <v>263</v>
      </c>
      <c r="G192" s="43"/>
      <c r="H192" s="43"/>
      <c r="I192" s="216"/>
      <c r="J192" s="43"/>
      <c r="K192" s="43"/>
      <c r="L192" s="47"/>
      <c r="M192" s="217"/>
      <c r="N192" s="218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133</v>
      </c>
      <c r="AU192" s="20" t="s">
        <v>83</v>
      </c>
    </row>
    <row r="193" s="12" customFormat="1">
      <c r="A193" s="12"/>
      <c r="B193" s="219"/>
      <c r="C193" s="220"/>
      <c r="D193" s="214" t="s">
        <v>135</v>
      </c>
      <c r="E193" s="221" t="s">
        <v>19</v>
      </c>
      <c r="F193" s="222" t="s">
        <v>264</v>
      </c>
      <c r="G193" s="220"/>
      <c r="H193" s="221" t="s">
        <v>19</v>
      </c>
      <c r="I193" s="223"/>
      <c r="J193" s="220"/>
      <c r="K193" s="220"/>
      <c r="L193" s="224"/>
      <c r="M193" s="225"/>
      <c r="N193" s="226"/>
      <c r="O193" s="226"/>
      <c r="P193" s="226"/>
      <c r="Q193" s="226"/>
      <c r="R193" s="226"/>
      <c r="S193" s="226"/>
      <c r="T193" s="227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28" t="s">
        <v>135</v>
      </c>
      <c r="AU193" s="228" t="s">
        <v>83</v>
      </c>
      <c r="AV193" s="12" t="s">
        <v>83</v>
      </c>
      <c r="AW193" s="12" t="s">
        <v>37</v>
      </c>
      <c r="AX193" s="12" t="s">
        <v>75</v>
      </c>
      <c r="AY193" s="228" t="s">
        <v>126</v>
      </c>
    </row>
    <row r="194" s="12" customFormat="1">
      <c r="A194" s="12"/>
      <c r="B194" s="219"/>
      <c r="C194" s="220"/>
      <c r="D194" s="214" t="s">
        <v>135</v>
      </c>
      <c r="E194" s="221" t="s">
        <v>19</v>
      </c>
      <c r="F194" s="222" t="s">
        <v>265</v>
      </c>
      <c r="G194" s="220"/>
      <c r="H194" s="221" t="s">
        <v>19</v>
      </c>
      <c r="I194" s="223"/>
      <c r="J194" s="220"/>
      <c r="K194" s="220"/>
      <c r="L194" s="224"/>
      <c r="M194" s="225"/>
      <c r="N194" s="226"/>
      <c r="O194" s="226"/>
      <c r="P194" s="226"/>
      <c r="Q194" s="226"/>
      <c r="R194" s="226"/>
      <c r="S194" s="226"/>
      <c r="T194" s="227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28" t="s">
        <v>135</v>
      </c>
      <c r="AU194" s="228" t="s">
        <v>83</v>
      </c>
      <c r="AV194" s="12" t="s">
        <v>83</v>
      </c>
      <c r="AW194" s="12" t="s">
        <v>37</v>
      </c>
      <c r="AX194" s="12" t="s">
        <v>75</v>
      </c>
      <c r="AY194" s="228" t="s">
        <v>126</v>
      </c>
    </row>
    <row r="195" s="12" customFormat="1">
      <c r="A195" s="12"/>
      <c r="B195" s="219"/>
      <c r="C195" s="220"/>
      <c r="D195" s="214" t="s">
        <v>135</v>
      </c>
      <c r="E195" s="221" t="s">
        <v>19</v>
      </c>
      <c r="F195" s="222" t="s">
        <v>266</v>
      </c>
      <c r="G195" s="220"/>
      <c r="H195" s="221" t="s">
        <v>19</v>
      </c>
      <c r="I195" s="223"/>
      <c r="J195" s="220"/>
      <c r="K195" s="220"/>
      <c r="L195" s="224"/>
      <c r="M195" s="225"/>
      <c r="N195" s="226"/>
      <c r="O195" s="226"/>
      <c r="P195" s="226"/>
      <c r="Q195" s="226"/>
      <c r="R195" s="226"/>
      <c r="S195" s="226"/>
      <c r="T195" s="227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28" t="s">
        <v>135</v>
      </c>
      <c r="AU195" s="228" t="s">
        <v>83</v>
      </c>
      <c r="AV195" s="12" t="s">
        <v>83</v>
      </c>
      <c r="AW195" s="12" t="s">
        <v>37</v>
      </c>
      <c r="AX195" s="12" t="s">
        <v>75</v>
      </c>
      <c r="AY195" s="228" t="s">
        <v>126</v>
      </c>
    </row>
    <row r="196" s="13" customFormat="1">
      <c r="A196" s="13"/>
      <c r="B196" s="229"/>
      <c r="C196" s="230"/>
      <c r="D196" s="214" t="s">
        <v>135</v>
      </c>
      <c r="E196" s="231" t="s">
        <v>19</v>
      </c>
      <c r="F196" s="232" t="s">
        <v>83</v>
      </c>
      <c r="G196" s="230"/>
      <c r="H196" s="233">
        <v>1</v>
      </c>
      <c r="I196" s="234"/>
      <c r="J196" s="230"/>
      <c r="K196" s="230"/>
      <c r="L196" s="235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9" t="s">
        <v>135</v>
      </c>
      <c r="AU196" s="239" t="s">
        <v>83</v>
      </c>
      <c r="AV196" s="13" t="s">
        <v>85</v>
      </c>
      <c r="AW196" s="13" t="s">
        <v>37</v>
      </c>
      <c r="AX196" s="13" t="s">
        <v>83</v>
      </c>
      <c r="AY196" s="239" t="s">
        <v>126</v>
      </c>
    </row>
    <row r="197" s="2" customFormat="1" ht="6.96" customHeight="1">
      <c r="A197" s="41"/>
      <c r="B197" s="62"/>
      <c r="C197" s="63"/>
      <c r="D197" s="63"/>
      <c r="E197" s="63"/>
      <c r="F197" s="63"/>
      <c r="G197" s="63"/>
      <c r="H197" s="63"/>
      <c r="I197" s="63"/>
      <c r="J197" s="63"/>
      <c r="K197" s="63"/>
      <c r="L197" s="47"/>
      <c r="M197" s="41"/>
      <c r="O197" s="41"/>
      <c r="P197" s="41"/>
      <c r="Q197" s="41"/>
      <c r="R197" s="41"/>
      <c r="S197" s="41"/>
      <c r="T197" s="41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</row>
  </sheetData>
  <sheetProtection sheet="1" autoFilter="0" formatColumns="0" formatRows="0" objects="1" scenarios="1" spinCount="100000" saltValue="BPs9uU7ZWF8xlU28WUW9qICDQA6DV3rFK9t+yGLes5KzYb8sfwLQg8rsGmVhrmFnKIWHx4SLIlXULzYdGkFoyQ==" hashValue="vjX02lDWJXbOqgsVCGauDuOwlPgFjizqk0mjJml2pimvQ2UdB2TZL637NveGSwxgrfrrndQktI1mojW2GOVLaw==" algorithmName="SHA-512" password="CC35"/>
  <autoFilter ref="C79:K196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89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85</v>
      </c>
    </row>
    <row r="4" s="1" customFormat="1" ht="24.96" customHeight="1">
      <c r="B4" s="23"/>
      <c r="D4" s="133" t="s">
        <v>102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III/3456 Golčův Jeníkov - most ev. č. 3456-1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103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267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30. 9. 2024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">
        <v>34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35</v>
      </c>
      <c r="F24" s="41"/>
      <c r="G24" s="41"/>
      <c r="H24" s="41"/>
      <c r="I24" s="135" t="s">
        <v>29</v>
      </c>
      <c r="J24" s="139" t="s">
        <v>36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39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35.25" customHeight="1">
      <c r="A27" s="141"/>
      <c r="B27" s="142"/>
      <c r="C27" s="141"/>
      <c r="D27" s="141"/>
      <c r="E27" s="143" t="s">
        <v>40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41</v>
      </c>
      <c r="E30" s="41"/>
      <c r="F30" s="41"/>
      <c r="G30" s="41"/>
      <c r="H30" s="41"/>
      <c r="I30" s="41"/>
      <c r="J30" s="147">
        <f>ROUND(J83,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43</v>
      </c>
      <c r="G32" s="41"/>
      <c r="H32" s="41"/>
      <c r="I32" s="148" t="s">
        <v>42</v>
      </c>
      <c r="J32" s="148" t="s">
        <v>44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45</v>
      </c>
      <c r="E33" s="135" t="s">
        <v>46</v>
      </c>
      <c r="F33" s="150">
        <f>ROUND((SUM(BE83:BE320)),  2)</f>
        <v>0</v>
      </c>
      <c r="G33" s="41"/>
      <c r="H33" s="41"/>
      <c r="I33" s="151">
        <v>0.20999999999999999</v>
      </c>
      <c r="J33" s="150">
        <f>ROUND(((SUM(BE83:BE320))*I33),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47</v>
      </c>
      <c r="F34" s="150">
        <f>ROUND((SUM(BF83:BF320)),  2)</f>
        <v>0</v>
      </c>
      <c r="G34" s="41"/>
      <c r="H34" s="41"/>
      <c r="I34" s="151">
        <v>0.14999999999999999</v>
      </c>
      <c r="J34" s="150">
        <f>ROUND(((SUM(BF83:BF320))*I34),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48</v>
      </c>
      <c r="F35" s="150">
        <f>ROUND((SUM(BG83:BG320)),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49</v>
      </c>
      <c r="F36" s="150">
        <f>ROUND((SUM(BH83:BH320)),  2)</f>
        <v>0</v>
      </c>
      <c r="G36" s="41"/>
      <c r="H36" s="41"/>
      <c r="I36" s="151">
        <v>0.14999999999999999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50</v>
      </c>
      <c r="F37" s="150">
        <f>ROUND((SUM(BI83:BI320)),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51</v>
      </c>
      <c r="E39" s="154"/>
      <c r="F39" s="154"/>
      <c r="G39" s="155" t="s">
        <v>52</v>
      </c>
      <c r="H39" s="156" t="s">
        <v>53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105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III/3456 Golčův Jeníkov - most ev. č. 3456-1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103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001 - Demolice stávajícího mostu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Golčův Jeníkov</v>
      </c>
      <c r="G52" s="43"/>
      <c r="H52" s="43"/>
      <c r="I52" s="35" t="s">
        <v>23</v>
      </c>
      <c r="J52" s="75" t="str">
        <f>IF(J12="","",J12)</f>
        <v>30. 9. 2024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Krajská správa a údržba silnic Vysočiny</v>
      </c>
      <c r="G54" s="43"/>
      <c r="H54" s="43"/>
      <c r="I54" s="35" t="s">
        <v>33</v>
      </c>
      <c r="J54" s="39" t="str">
        <f>E21</f>
        <v>Ing. Petr Šedivý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Ing. Petr Šedivý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106</v>
      </c>
      <c r="D57" s="165"/>
      <c r="E57" s="165"/>
      <c r="F57" s="165"/>
      <c r="G57" s="165"/>
      <c r="H57" s="165"/>
      <c r="I57" s="165"/>
      <c r="J57" s="166" t="s">
        <v>107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73</v>
      </c>
      <c r="D59" s="43"/>
      <c r="E59" s="43"/>
      <c r="F59" s="43"/>
      <c r="G59" s="43"/>
      <c r="H59" s="43"/>
      <c r="I59" s="43"/>
      <c r="J59" s="105">
        <f>J83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108</v>
      </c>
    </row>
    <row r="60" s="9" customFormat="1" ht="24.96" customHeight="1">
      <c r="A60" s="9"/>
      <c r="B60" s="168"/>
      <c r="C60" s="169"/>
      <c r="D60" s="170" t="s">
        <v>268</v>
      </c>
      <c r="E60" s="171"/>
      <c r="F60" s="171"/>
      <c r="G60" s="171"/>
      <c r="H60" s="171"/>
      <c r="I60" s="171"/>
      <c r="J60" s="172">
        <f>J84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4" customFormat="1" ht="19.92" customHeight="1">
      <c r="A61" s="14"/>
      <c r="B61" s="243"/>
      <c r="C61" s="244"/>
      <c r="D61" s="245" t="s">
        <v>269</v>
      </c>
      <c r="E61" s="246"/>
      <c r="F61" s="246"/>
      <c r="G61" s="246"/>
      <c r="H61" s="246"/>
      <c r="I61" s="246"/>
      <c r="J61" s="247">
        <f>J85</f>
        <v>0</v>
      </c>
      <c r="K61" s="244"/>
      <c r="L61" s="248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s="14" customFormat="1" ht="19.92" customHeight="1">
      <c r="A62" s="14"/>
      <c r="B62" s="243"/>
      <c r="C62" s="244"/>
      <c r="D62" s="245" t="s">
        <v>270</v>
      </c>
      <c r="E62" s="246"/>
      <c r="F62" s="246"/>
      <c r="G62" s="246"/>
      <c r="H62" s="246"/>
      <c r="I62" s="246"/>
      <c r="J62" s="247">
        <f>J171</f>
        <v>0</v>
      </c>
      <c r="K62" s="244"/>
      <c r="L62" s="248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</row>
    <row r="63" s="9" customFormat="1" ht="24.96" customHeight="1">
      <c r="A63" s="9"/>
      <c r="B63" s="168"/>
      <c r="C63" s="169"/>
      <c r="D63" s="170" t="s">
        <v>271</v>
      </c>
      <c r="E63" s="171"/>
      <c r="F63" s="171"/>
      <c r="G63" s="171"/>
      <c r="H63" s="171"/>
      <c r="I63" s="171"/>
      <c r="J63" s="172">
        <f>J264</f>
        <v>0</v>
      </c>
      <c r="K63" s="169"/>
      <c r="L63" s="173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2" customFormat="1" ht="21.84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137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6.96" customHeight="1">
      <c r="A65" s="41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37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9" s="2" customFormat="1" ht="6.96" customHeight="1">
      <c r="A69" s="41"/>
      <c r="B69" s="64"/>
      <c r="C69" s="65"/>
      <c r="D69" s="65"/>
      <c r="E69" s="65"/>
      <c r="F69" s="65"/>
      <c r="G69" s="65"/>
      <c r="H69" s="65"/>
      <c r="I69" s="65"/>
      <c r="J69" s="65"/>
      <c r="K69" s="65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24.96" customHeight="1">
      <c r="A70" s="41"/>
      <c r="B70" s="42"/>
      <c r="C70" s="26" t="s">
        <v>110</v>
      </c>
      <c r="D70" s="43"/>
      <c r="E70" s="43"/>
      <c r="F70" s="43"/>
      <c r="G70" s="43"/>
      <c r="H70" s="43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16</v>
      </c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163" t="str">
        <f>E7</f>
        <v>III/3456 Golčův Jeníkov - most ev. č. 3456-1</v>
      </c>
      <c r="F73" s="35"/>
      <c r="G73" s="35"/>
      <c r="H73" s="35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103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72" t="str">
        <f>E9</f>
        <v>SO 001 - Demolice stávajícího mostu</v>
      </c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21</v>
      </c>
      <c r="D77" s="43"/>
      <c r="E77" s="43"/>
      <c r="F77" s="30" t="str">
        <f>F12</f>
        <v>Golčův Jeníkov</v>
      </c>
      <c r="G77" s="43"/>
      <c r="H77" s="43"/>
      <c r="I77" s="35" t="s">
        <v>23</v>
      </c>
      <c r="J77" s="75" t="str">
        <f>IF(J12="","",J12)</f>
        <v>30. 9. 2024</v>
      </c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5.15" customHeight="1">
      <c r="A79" s="41"/>
      <c r="B79" s="42"/>
      <c r="C79" s="35" t="s">
        <v>25</v>
      </c>
      <c r="D79" s="43"/>
      <c r="E79" s="43"/>
      <c r="F79" s="30" t="str">
        <f>E15</f>
        <v>Krajská správa a údržba silnic Vysočiny</v>
      </c>
      <c r="G79" s="43"/>
      <c r="H79" s="43"/>
      <c r="I79" s="35" t="s">
        <v>33</v>
      </c>
      <c r="J79" s="39" t="str">
        <f>E21</f>
        <v>Ing. Petr Šedivý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5.15" customHeight="1">
      <c r="A80" s="41"/>
      <c r="B80" s="42"/>
      <c r="C80" s="35" t="s">
        <v>31</v>
      </c>
      <c r="D80" s="43"/>
      <c r="E80" s="43"/>
      <c r="F80" s="30" t="str">
        <f>IF(E18="","",E18)</f>
        <v>Vyplň údaj</v>
      </c>
      <c r="G80" s="43"/>
      <c r="H80" s="43"/>
      <c r="I80" s="35" t="s">
        <v>38</v>
      </c>
      <c r="J80" s="39" t="str">
        <f>E24</f>
        <v>Ing. Petr Šedivý</v>
      </c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0.32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10" customFormat="1" ht="29.28" customHeight="1">
      <c r="A82" s="174"/>
      <c r="B82" s="175"/>
      <c r="C82" s="176" t="s">
        <v>111</v>
      </c>
      <c r="D82" s="177" t="s">
        <v>60</v>
      </c>
      <c r="E82" s="177" t="s">
        <v>56</v>
      </c>
      <c r="F82" s="177" t="s">
        <v>57</v>
      </c>
      <c r="G82" s="177" t="s">
        <v>112</v>
      </c>
      <c r="H82" s="177" t="s">
        <v>113</v>
      </c>
      <c r="I82" s="177" t="s">
        <v>114</v>
      </c>
      <c r="J82" s="178" t="s">
        <v>107</v>
      </c>
      <c r="K82" s="179" t="s">
        <v>115</v>
      </c>
      <c r="L82" s="180"/>
      <c r="M82" s="95" t="s">
        <v>19</v>
      </c>
      <c r="N82" s="96" t="s">
        <v>45</v>
      </c>
      <c r="O82" s="96" t="s">
        <v>116</v>
      </c>
      <c r="P82" s="96" t="s">
        <v>117</v>
      </c>
      <c r="Q82" s="96" t="s">
        <v>118</v>
      </c>
      <c r="R82" s="96" t="s">
        <v>119</v>
      </c>
      <c r="S82" s="96" t="s">
        <v>120</v>
      </c>
      <c r="T82" s="97" t="s">
        <v>121</v>
      </c>
      <c r="U82" s="174"/>
      <c r="V82" s="174"/>
      <c r="W82" s="174"/>
      <c r="X82" s="174"/>
      <c r="Y82" s="174"/>
      <c r="Z82" s="174"/>
      <c r="AA82" s="174"/>
      <c r="AB82" s="174"/>
      <c r="AC82" s="174"/>
      <c r="AD82" s="174"/>
      <c r="AE82" s="174"/>
    </row>
    <row r="83" s="2" customFormat="1" ht="22.8" customHeight="1">
      <c r="A83" s="41"/>
      <c r="B83" s="42"/>
      <c r="C83" s="102" t="s">
        <v>122</v>
      </c>
      <c r="D83" s="43"/>
      <c r="E83" s="43"/>
      <c r="F83" s="43"/>
      <c r="G83" s="43"/>
      <c r="H83" s="43"/>
      <c r="I83" s="43"/>
      <c r="J83" s="181">
        <f>BK83</f>
        <v>0</v>
      </c>
      <c r="K83" s="43"/>
      <c r="L83" s="47"/>
      <c r="M83" s="98"/>
      <c r="N83" s="182"/>
      <c r="O83" s="99"/>
      <c r="P83" s="183">
        <f>P84+P264</f>
        <v>0</v>
      </c>
      <c r="Q83" s="99"/>
      <c r="R83" s="183">
        <f>R84+R264</f>
        <v>0</v>
      </c>
      <c r="S83" s="99"/>
      <c r="T83" s="184">
        <f>T84+T264</f>
        <v>0</v>
      </c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T83" s="20" t="s">
        <v>74</v>
      </c>
      <c r="AU83" s="20" t="s">
        <v>108</v>
      </c>
      <c r="BK83" s="185">
        <f>BK84+BK264</f>
        <v>0</v>
      </c>
    </row>
    <row r="84" s="11" customFormat="1" ht="25.92" customHeight="1">
      <c r="A84" s="11"/>
      <c r="B84" s="186"/>
      <c r="C84" s="187"/>
      <c r="D84" s="188" t="s">
        <v>74</v>
      </c>
      <c r="E84" s="189" t="s">
        <v>272</v>
      </c>
      <c r="F84" s="189" t="s">
        <v>273</v>
      </c>
      <c r="G84" s="187"/>
      <c r="H84" s="187"/>
      <c r="I84" s="190"/>
      <c r="J84" s="191">
        <f>BK84</f>
        <v>0</v>
      </c>
      <c r="K84" s="187"/>
      <c r="L84" s="192"/>
      <c r="M84" s="193"/>
      <c r="N84" s="194"/>
      <c r="O84" s="194"/>
      <c r="P84" s="195">
        <f>P85+P171</f>
        <v>0</v>
      </c>
      <c r="Q84" s="194"/>
      <c r="R84" s="195">
        <f>R85+R171</f>
        <v>0</v>
      </c>
      <c r="S84" s="194"/>
      <c r="T84" s="196">
        <f>T85+T171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7" t="s">
        <v>83</v>
      </c>
      <c r="AT84" s="198" t="s">
        <v>74</v>
      </c>
      <c r="AU84" s="198" t="s">
        <v>75</v>
      </c>
      <c r="AY84" s="197" t="s">
        <v>126</v>
      </c>
      <c r="BK84" s="199">
        <f>BK85+BK171</f>
        <v>0</v>
      </c>
    </row>
    <row r="85" s="11" customFormat="1" ht="22.8" customHeight="1">
      <c r="A85" s="11"/>
      <c r="B85" s="186"/>
      <c r="C85" s="187"/>
      <c r="D85" s="188" t="s">
        <v>74</v>
      </c>
      <c r="E85" s="249" t="s">
        <v>83</v>
      </c>
      <c r="F85" s="249" t="s">
        <v>274</v>
      </c>
      <c r="G85" s="187"/>
      <c r="H85" s="187"/>
      <c r="I85" s="190"/>
      <c r="J85" s="250">
        <f>BK85</f>
        <v>0</v>
      </c>
      <c r="K85" s="187"/>
      <c r="L85" s="192"/>
      <c r="M85" s="193"/>
      <c r="N85" s="194"/>
      <c r="O85" s="194"/>
      <c r="P85" s="195">
        <f>SUM(P86:P170)</f>
        <v>0</v>
      </c>
      <c r="Q85" s="194"/>
      <c r="R85" s="195">
        <f>SUM(R86:R170)</f>
        <v>0</v>
      </c>
      <c r="S85" s="194"/>
      <c r="T85" s="196">
        <f>SUM(T86:T170)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7" t="s">
        <v>83</v>
      </c>
      <c r="AT85" s="198" t="s">
        <v>74</v>
      </c>
      <c r="AU85" s="198" t="s">
        <v>83</v>
      </c>
      <c r="AY85" s="197" t="s">
        <v>126</v>
      </c>
      <c r="BK85" s="199">
        <f>SUM(BK86:BK170)</f>
        <v>0</v>
      </c>
    </row>
    <row r="86" s="2" customFormat="1" ht="16.5" customHeight="1">
      <c r="A86" s="41"/>
      <c r="B86" s="42"/>
      <c r="C86" s="200" t="s">
        <v>83</v>
      </c>
      <c r="D86" s="200" t="s">
        <v>127</v>
      </c>
      <c r="E86" s="201" t="s">
        <v>275</v>
      </c>
      <c r="F86" s="202" t="s">
        <v>276</v>
      </c>
      <c r="G86" s="203" t="s">
        <v>277</v>
      </c>
      <c r="H86" s="204">
        <v>1</v>
      </c>
      <c r="I86" s="205"/>
      <c r="J86" s="206">
        <f>ROUND(I86*H86,2)</f>
        <v>0</v>
      </c>
      <c r="K86" s="207"/>
      <c r="L86" s="47"/>
      <c r="M86" s="208" t="s">
        <v>19</v>
      </c>
      <c r="N86" s="209" t="s">
        <v>46</v>
      </c>
      <c r="O86" s="87"/>
      <c r="P86" s="210">
        <f>O86*H86</f>
        <v>0</v>
      </c>
      <c r="Q86" s="210">
        <v>0</v>
      </c>
      <c r="R86" s="210">
        <f>Q86*H86</f>
        <v>0</v>
      </c>
      <c r="S86" s="210">
        <v>0</v>
      </c>
      <c r="T86" s="211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12" t="s">
        <v>159</v>
      </c>
      <c r="AT86" s="212" t="s">
        <v>127</v>
      </c>
      <c r="AU86" s="212" t="s">
        <v>85</v>
      </c>
      <c r="AY86" s="20" t="s">
        <v>126</v>
      </c>
      <c r="BE86" s="213">
        <f>IF(N86="základní",J86,0)</f>
        <v>0</v>
      </c>
      <c r="BF86" s="213">
        <f>IF(N86="snížená",J86,0)</f>
        <v>0</v>
      </c>
      <c r="BG86" s="213">
        <f>IF(N86="zákl. přenesená",J86,0)</f>
        <v>0</v>
      </c>
      <c r="BH86" s="213">
        <f>IF(N86="sníž. přenesená",J86,0)</f>
        <v>0</v>
      </c>
      <c r="BI86" s="213">
        <f>IF(N86="nulová",J86,0)</f>
        <v>0</v>
      </c>
      <c r="BJ86" s="20" t="s">
        <v>83</v>
      </c>
      <c r="BK86" s="213">
        <f>ROUND(I86*H86,2)</f>
        <v>0</v>
      </c>
      <c r="BL86" s="20" t="s">
        <v>159</v>
      </c>
      <c r="BM86" s="212" t="s">
        <v>278</v>
      </c>
    </row>
    <row r="87" s="2" customFormat="1">
      <c r="A87" s="41"/>
      <c r="B87" s="42"/>
      <c r="C87" s="43"/>
      <c r="D87" s="214" t="s">
        <v>133</v>
      </c>
      <c r="E87" s="43"/>
      <c r="F87" s="215" t="s">
        <v>279</v>
      </c>
      <c r="G87" s="43"/>
      <c r="H87" s="43"/>
      <c r="I87" s="216"/>
      <c r="J87" s="43"/>
      <c r="K87" s="43"/>
      <c r="L87" s="47"/>
      <c r="M87" s="217"/>
      <c r="N87" s="218"/>
      <c r="O87" s="87"/>
      <c r="P87" s="87"/>
      <c r="Q87" s="87"/>
      <c r="R87" s="87"/>
      <c r="S87" s="87"/>
      <c r="T87" s="88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133</v>
      </c>
      <c r="AU87" s="20" t="s">
        <v>85</v>
      </c>
    </row>
    <row r="88" s="12" customFormat="1">
      <c r="A88" s="12"/>
      <c r="B88" s="219"/>
      <c r="C88" s="220"/>
      <c r="D88" s="214" t="s">
        <v>135</v>
      </c>
      <c r="E88" s="221" t="s">
        <v>19</v>
      </c>
      <c r="F88" s="222" t="s">
        <v>280</v>
      </c>
      <c r="G88" s="220"/>
      <c r="H88" s="221" t="s">
        <v>19</v>
      </c>
      <c r="I88" s="223"/>
      <c r="J88" s="220"/>
      <c r="K88" s="220"/>
      <c r="L88" s="224"/>
      <c r="M88" s="225"/>
      <c r="N88" s="226"/>
      <c r="O88" s="226"/>
      <c r="P88" s="226"/>
      <c r="Q88" s="226"/>
      <c r="R88" s="226"/>
      <c r="S88" s="226"/>
      <c r="T88" s="227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T88" s="228" t="s">
        <v>135</v>
      </c>
      <c r="AU88" s="228" t="s">
        <v>85</v>
      </c>
      <c r="AV88" s="12" t="s">
        <v>83</v>
      </c>
      <c r="AW88" s="12" t="s">
        <v>37</v>
      </c>
      <c r="AX88" s="12" t="s">
        <v>75</v>
      </c>
      <c r="AY88" s="228" t="s">
        <v>126</v>
      </c>
    </row>
    <row r="89" s="12" customFormat="1">
      <c r="A89" s="12"/>
      <c r="B89" s="219"/>
      <c r="C89" s="220"/>
      <c r="D89" s="214" t="s">
        <v>135</v>
      </c>
      <c r="E89" s="221" t="s">
        <v>19</v>
      </c>
      <c r="F89" s="222" t="s">
        <v>281</v>
      </c>
      <c r="G89" s="220"/>
      <c r="H89" s="221" t="s">
        <v>19</v>
      </c>
      <c r="I89" s="223"/>
      <c r="J89" s="220"/>
      <c r="K89" s="220"/>
      <c r="L89" s="224"/>
      <c r="M89" s="225"/>
      <c r="N89" s="226"/>
      <c r="O89" s="226"/>
      <c r="P89" s="226"/>
      <c r="Q89" s="226"/>
      <c r="R89" s="226"/>
      <c r="S89" s="226"/>
      <c r="T89" s="227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T89" s="228" t="s">
        <v>135</v>
      </c>
      <c r="AU89" s="228" t="s">
        <v>85</v>
      </c>
      <c r="AV89" s="12" t="s">
        <v>83</v>
      </c>
      <c r="AW89" s="12" t="s">
        <v>37</v>
      </c>
      <c r="AX89" s="12" t="s">
        <v>75</v>
      </c>
      <c r="AY89" s="228" t="s">
        <v>126</v>
      </c>
    </row>
    <row r="90" s="12" customFormat="1">
      <c r="A90" s="12"/>
      <c r="B90" s="219"/>
      <c r="C90" s="220"/>
      <c r="D90" s="214" t="s">
        <v>135</v>
      </c>
      <c r="E90" s="221" t="s">
        <v>19</v>
      </c>
      <c r="F90" s="222" t="s">
        <v>282</v>
      </c>
      <c r="G90" s="220"/>
      <c r="H90" s="221" t="s">
        <v>19</v>
      </c>
      <c r="I90" s="223"/>
      <c r="J90" s="220"/>
      <c r="K90" s="220"/>
      <c r="L90" s="224"/>
      <c r="M90" s="225"/>
      <c r="N90" s="226"/>
      <c r="O90" s="226"/>
      <c r="P90" s="226"/>
      <c r="Q90" s="226"/>
      <c r="R90" s="226"/>
      <c r="S90" s="226"/>
      <c r="T90" s="227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T90" s="228" t="s">
        <v>135</v>
      </c>
      <c r="AU90" s="228" t="s">
        <v>85</v>
      </c>
      <c r="AV90" s="12" t="s">
        <v>83</v>
      </c>
      <c r="AW90" s="12" t="s">
        <v>37</v>
      </c>
      <c r="AX90" s="12" t="s">
        <v>75</v>
      </c>
      <c r="AY90" s="228" t="s">
        <v>126</v>
      </c>
    </row>
    <row r="91" s="13" customFormat="1">
      <c r="A91" s="13"/>
      <c r="B91" s="229"/>
      <c r="C91" s="230"/>
      <c r="D91" s="214" t="s">
        <v>135</v>
      </c>
      <c r="E91" s="231" t="s">
        <v>19</v>
      </c>
      <c r="F91" s="232" t="s">
        <v>83</v>
      </c>
      <c r="G91" s="230"/>
      <c r="H91" s="233">
        <v>1</v>
      </c>
      <c r="I91" s="234"/>
      <c r="J91" s="230"/>
      <c r="K91" s="230"/>
      <c r="L91" s="235"/>
      <c r="M91" s="236"/>
      <c r="N91" s="237"/>
      <c r="O91" s="237"/>
      <c r="P91" s="237"/>
      <c r="Q91" s="237"/>
      <c r="R91" s="237"/>
      <c r="S91" s="237"/>
      <c r="T91" s="238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9" t="s">
        <v>135</v>
      </c>
      <c r="AU91" s="239" t="s">
        <v>85</v>
      </c>
      <c r="AV91" s="13" t="s">
        <v>85</v>
      </c>
      <c r="AW91" s="13" t="s">
        <v>37</v>
      </c>
      <c r="AX91" s="13" t="s">
        <v>83</v>
      </c>
      <c r="AY91" s="239" t="s">
        <v>126</v>
      </c>
    </row>
    <row r="92" s="2" customFormat="1" ht="16.5" customHeight="1">
      <c r="A92" s="41"/>
      <c r="B92" s="42"/>
      <c r="C92" s="200" t="s">
        <v>85</v>
      </c>
      <c r="D92" s="200" t="s">
        <v>127</v>
      </c>
      <c r="E92" s="201" t="s">
        <v>283</v>
      </c>
      <c r="F92" s="202" t="s">
        <v>284</v>
      </c>
      <c r="G92" s="203" t="s">
        <v>285</v>
      </c>
      <c r="H92" s="204">
        <v>3.48</v>
      </c>
      <c r="I92" s="205"/>
      <c r="J92" s="206">
        <f>ROUND(I92*H92,2)</f>
        <v>0</v>
      </c>
      <c r="K92" s="207"/>
      <c r="L92" s="47"/>
      <c r="M92" s="208" t="s">
        <v>19</v>
      </c>
      <c r="N92" s="209" t="s">
        <v>46</v>
      </c>
      <c r="O92" s="87"/>
      <c r="P92" s="210">
        <f>O92*H92</f>
        <v>0</v>
      </c>
      <c r="Q92" s="210">
        <v>0</v>
      </c>
      <c r="R92" s="210">
        <f>Q92*H92</f>
        <v>0</v>
      </c>
      <c r="S92" s="210">
        <v>0</v>
      </c>
      <c r="T92" s="211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2" t="s">
        <v>159</v>
      </c>
      <c r="AT92" s="212" t="s">
        <v>127</v>
      </c>
      <c r="AU92" s="212" t="s">
        <v>85</v>
      </c>
      <c r="AY92" s="20" t="s">
        <v>126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20" t="s">
        <v>83</v>
      </c>
      <c r="BK92" s="213">
        <f>ROUND(I92*H92,2)</f>
        <v>0</v>
      </c>
      <c r="BL92" s="20" t="s">
        <v>159</v>
      </c>
      <c r="BM92" s="212" t="s">
        <v>286</v>
      </c>
    </row>
    <row r="93" s="2" customFormat="1">
      <c r="A93" s="41"/>
      <c r="B93" s="42"/>
      <c r="C93" s="43"/>
      <c r="D93" s="214" t="s">
        <v>133</v>
      </c>
      <c r="E93" s="43"/>
      <c r="F93" s="215" t="s">
        <v>287</v>
      </c>
      <c r="G93" s="43"/>
      <c r="H93" s="43"/>
      <c r="I93" s="216"/>
      <c r="J93" s="43"/>
      <c r="K93" s="43"/>
      <c r="L93" s="47"/>
      <c r="M93" s="217"/>
      <c r="N93" s="218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133</v>
      </c>
      <c r="AU93" s="20" t="s">
        <v>85</v>
      </c>
    </row>
    <row r="94" s="12" customFormat="1">
      <c r="A94" s="12"/>
      <c r="B94" s="219"/>
      <c r="C94" s="220"/>
      <c r="D94" s="214" t="s">
        <v>135</v>
      </c>
      <c r="E94" s="221" t="s">
        <v>19</v>
      </c>
      <c r="F94" s="222" t="s">
        <v>288</v>
      </c>
      <c r="G94" s="220"/>
      <c r="H94" s="221" t="s">
        <v>19</v>
      </c>
      <c r="I94" s="223"/>
      <c r="J94" s="220"/>
      <c r="K94" s="220"/>
      <c r="L94" s="224"/>
      <c r="M94" s="225"/>
      <c r="N94" s="226"/>
      <c r="O94" s="226"/>
      <c r="P94" s="226"/>
      <c r="Q94" s="226"/>
      <c r="R94" s="226"/>
      <c r="S94" s="226"/>
      <c r="T94" s="227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T94" s="228" t="s">
        <v>135</v>
      </c>
      <c r="AU94" s="228" t="s">
        <v>85</v>
      </c>
      <c r="AV94" s="12" t="s">
        <v>83</v>
      </c>
      <c r="AW94" s="12" t="s">
        <v>37</v>
      </c>
      <c r="AX94" s="12" t="s">
        <v>75</v>
      </c>
      <c r="AY94" s="228" t="s">
        <v>126</v>
      </c>
    </row>
    <row r="95" s="12" customFormat="1">
      <c r="A95" s="12"/>
      <c r="B95" s="219"/>
      <c r="C95" s="220"/>
      <c r="D95" s="214" t="s">
        <v>135</v>
      </c>
      <c r="E95" s="221" t="s">
        <v>19</v>
      </c>
      <c r="F95" s="222" t="s">
        <v>289</v>
      </c>
      <c r="G95" s="220"/>
      <c r="H95" s="221" t="s">
        <v>19</v>
      </c>
      <c r="I95" s="223"/>
      <c r="J95" s="220"/>
      <c r="K95" s="220"/>
      <c r="L95" s="224"/>
      <c r="M95" s="225"/>
      <c r="N95" s="226"/>
      <c r="O95" s="226"/>
      <c r="P95" s="226"/>
      <c r="Q95" s="226"/>
      <c r="R95" s="226"/>
      <c r="S95" s="226"/>
      <c r="T95" s="227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T95" s="228" t="s">
        <v>135</v>
      </c>
      <c r="AU95" s="228" t="s">
        <v>85</v>
      </c>
      <c r="AV95" s="12" t="s">
        <v>83</v>
      </c>
      <c r="AW95" s="12" t="s">
        <v>37</v>
      </c>
      <c r="AX95" s="12" t="s">
        <v>75</v>
      </c>
      <c r="AY95" s="228" t="s">
        <v>126</v>
      </c>
    </row>
    <row r="96" s="12" customFormat="1">
      <c r="A96" s="12"/>
      <c r="B96" s="219"/>
      <c r="C96" s="220"/>
      <c r="D96" s="214" t="s">
        <v>135</v>
      </c>
      <c r="E96" s="221" t="s">
        <v>19</v>
      </c>
      <c r="F96" s="222" t="s">
        <v>290</v>
      </c>
      <c r="G96" s="220"/>
      <c r="H96" s="221" t="s">
        <v>19</v>
      </c>
      <c r="I96" s="223"/>
      <c r="J96" s="220"/>
      <c r="K96" s="220"/>
      <c r="L96" s="224"/>
      <c r="M96" s="225"/>
      <c r="N96" s="226"/>
      <c r="O96" s="226"/>
      <c r="P96" s="226"/>
      <c r="Q96" s="226"/>
      <c r="R96" s="226"/>
      <c r="S96" s="226"/>
      <c r="T96" s="227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28" t="s">
        <v>135</v>
      </c>
      <c r="AU96" s="228" t="s">
        <v>85</v>
      </c>
      <c r="AV96" s="12" t="s">
        <v>83</v>
      </c>
      <c r="AW96" s="12" t="s">
        <v>37</v>
      </c>
      <c r="AX96" s="12" t="s">
        <v>75</v>
      </c>
      <c r="AY96" s="228" t="s">
        <v>126</v>
      </c>
    </row>
    <row r="97" s="12" customFormat="1">
      <c r="A97" s="12"/>
      <c r="B97" s="219"/>
      <c r="C97" s="220"/>
      <c r="D97" s="214" t="s">
        <v>135</v>
      </c>
      <c r="E97" s="221" t="s">
        <v>19</v>
      </c>
      <c r="F97" s="222" t="s">
        <v>291</v>
      </c>
      <c r="G97" s="220"/>
      <c r="H97" s="221" t="s">
        <v>19</v>
      </c>
      <c r="I97" s="223"/>
      <c r="J97" s="220"/>
      <c r="K97" s="220"/>
      <c r="L97" s="224"/>
      <c r="M97" s="225"/>
      <c r="N97" s="226"/>
      <c r="O97" s="226"/>
      <c r="P97" s="226"/>
      <c r="Q97" s="226"/>
      <c r="R97" s="226"/>
      <c r="S97" s="226"/>
      <c r="T97" s="227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T97" s="228" t="s">
        <v>135</v>
      </c>
      <c r="AU97" s="228" t="s">
        <v>85</v>
      </c>
      <c r="AV97" s="12" t="s">
        <v>83</v>
      </c>
      <c r="AW97" s="12" t="s">
        <v>37</v>
      </c>
      <c r="AX97" s="12" t="s">
        <v>75</v>
      </c>
      <c r="AY97" s="228" t="s">
        <v>126</v>
      </c>
    </row>
    <row r="98" s="12" customFormat="1">
      <c r="A98" s="12"/>
      <c r="B98" s="219"/>
      <c r="C98" s="220"/>
      <c r="D98" s="214" t="s">
        <v>135</v>
      </c>
      <c r="E98" s="221" t="s">
        <v>19</v>
      </c>
      <c r="F98" s="222" t="s">
        <v>292</v>
      </c>
      <c r="G98" s="220"/>
      <c r="H98" s="221" t="s">
        <v>19</v>
      </c>
      <c r="I98" s="223"/>
      <c r="J98" s="220"/>
      <c r="K98" s="220"/>
      <c r="L98" s="224"/>
      <c r="M98" s="225"/>
      <c r="N98" s="226"/>
      <c r="O98" s="226"/>
      <c r="P98" s="226"/>
      <c r="Q98" s="226"/>
      <c r="R98" s="226"/>
      <c r="S98" s="226"/>
      <c r="T98" s="227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T98" s="228" t="s">
        <v>135</v>
      </c>
      <c r="AU98" s="228" t="s">
        <v>85</v>
      </c>
      <c r="AV98" s="12" t="s">
        <v>83</v>
      </c>
      <c r="AW98" s="12" t="s">
        <v>37</v>
      </c>
      <c r="AX98" s="12" t="s">
        <v>75</v>
      </c>
      <c r="AY98" s="228" t="s">
        <v>126</v>
      </c>
    </row>
    <row r="99" s="12" customFormat="1">
      <c r="A99" s="12"/>
      <c r="B99" s="219"/>
      <c r="C99" s="220"/>
      <c r="D99" s="214" t="s">
        <v>135</v>
      </c>
      <c r="E99" s="221" t="s">
        <v>19</v>
      </c>
      <c r="F99" s="222" t="s">
        <v>293</v>
      </c>
      <c r="G99" s="220"/>
      <c r="H99" s="221" t="s">
        <v>19</v>
      </c>
      <c r="I99" s="223"/>
      <c r="J99" s="220"/>
      <c r="K99" s="220"/>
      <c r="L99" s="224"/>
      <c r="M99" s="225"/>
      <c r="N99" s="226"/>
      <c r="O99" s="226"/>
      <c r="P99" s="226"/>
      <c r="Q99" s="226"/>
      <c r="R99" s="226"/>
      <c r="S99" s="226"/>
      <c r="T99" s="227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28" t="s">
        <v>135</v>
      </c>
      <c r="AU99" s="228" t="s">
        <v>85</v>
      </c>
      <c r="AV99" s="12" t="s">
        <v>83</v>
      </c>
      <c r="AW99" s="12" t="s">
        <v>37</v>
      </c>
      <c r="AX99" s="12" t="s">
        <v>75</v>
      </c>
      <c r="AY99" s="228" t="s">
        <v>126</v>
      </c>
    </row>
    <row r="100" s="13" customFormat="1">
      <c r="A100" s="13"/>
      <c r="B100" s="229"/>
      <c r="C100" s="230"/>
      <c r="D100" s="214" t="s">
        <v>135</v>
      </c>
      <c r="E100" s="231" t="s">
        <v>19</v>
      </c>
      <c r="F100" s="232" t="s">
        <v>294</v>
      </c>
      <c r="G100" s="230"/>
      <c r="H100" s="233">
        <v>3.48</v>
      </c>
      <c r="I100" s="234"/>
      <c r="J100" s="230"/>
      <c r="K100" s="230"/>
      <c r="L100" s="235"/>
      <c r="M100" s="236"/>
      <c r="N100" s="237"/>
      <c r="O100" s="237"/>
      <c r="P100" s="237"/>
      <c r="Q100" s="237"/>
      <c r="R100" s="237"/>
      <c r="S100" s="237"/>
      <c r="T100" s="238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9" t="s">
        <v>135</v>
      </c>
      <c r="AU100" s="239" t="s">
        <v>85</v>
      </c>
      <c r="AV100" s="13" t="s">
        <v>85</v>
      </c>
      <c r="AW100" s="13" t="s">
        <v>37</v>
      </c>
      <c r="AX100" s="13" t="s">
        <v>83</v>
      </c>
      <c r="AY100" s="239" t="s">
        <v>126</v>
      </c>
    </row>
    <row r="101" s="2" customFormat="1" ht="16.5" customHeight="1">
      <c r="A101" s="41"/>
      <c r="B101" s="42"/>
      <c r="C101" s="200" t="s">
        <v>151</v>
      </c>
      <c r="D101" s="200" t="s">
        <v>127</v>
      </c>
      <c r="E101" s="201" t="s">
        <v>295</v>
      </c>
      <c r="F101" s="202" t="s">
        <v>296</v>
      </c>
      <c r="G101" s="203" t="s">
        <v>285</v>
      </c>
      <c r="H101" s="204">
        <v>33.600000000000001</v>
      </c>
      <c r="I101" s="205"/>
      <c r="J101" s="206">
        <f>ROUND(I101*H101,2)</f>
        <v>0</v>
      </c>
      <c r="K101" s="207"/>
      <c r="L101" s="47"/>
      <c r="M101" s="208" t="s">
        <v>19</v>
      </c>
      <c r="N101" s="209" t="s">
        <v>46</v>
      </c>
      <c r="O101" s="87"/>
      <c r="P101" s="210">
        <f>O101*H101</f>
        <v>0</v>
      </c>
      <c r="Q101" s="210">
        <v>0</v>
      </c>
      <c r="R101" s="210">
        <f>Q101*H101</f>
        <v>0</v>
      </c>
      <c r="S101" s="210">
        <v>0</v>
      </c>
      <c r="T101" s="211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2" t="s">
        <v>159</v>
      </c>
      <c r="AT101" s="212" t="s">
        <v>127</v>
      </c>
      <c r="AU101" s="212" t="s">
        <v>85</v>
      </c>
      <c r="AY101" s="20" t="s">
        <v>126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20" t="s">
        <v>83</v>
      </c>
      <c r="BK101" s="213">
        <f>ROUND(I101*H101,2)</f>
        <v>0</v>
      </c>
      <c r="BL101" s="20" t="s">
        <v>159</v>
      </c>
      <c r="BM101" s="212" t="s">
        <v>297</v>
      </c>
    </row>
    <row r="102" s="2" customFormat="1">
      <c r="A102" s="41"/>
      <c r="B102" s="42"/>
      <c r="C102" s="43"/>
      <c r="D102" s="214" t="s">
        <v>133</v>
      </c>
      <c r="E102" s="43"/>
      <c r="F102" s="215" t="s">
        <v>298</v>
      </c>
      <c r="G102" s="43"/>
      <c r="H102" s="43"/>
      <c r="I102" s="216"/>
      <c r="J102" s="43"/>
      <c r="K102" s="43"/>
      <c r="L102" s="47"/>
      <c r="M102" s="217"/>
      <c r="N102" s="218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133</v>
      </c>
      <c r="AU102" s="20" t="s">
        <v>85</v>
      </c>
    </row>
    <row r="103" s="12" customFormat="1">
      <c r="A103" s="12"/>
      <c r="B103" s="219"/>
      <c r="C103" s="220"/>
      <c r="D103" s="214" t="s">
        <v>135</v>
      </c>
      <c r="E103" s="221" t="s">
        <v>19</v>
      </c>
      <c r="F103" s="222" t="s">
        <v>299</v>
      </c>
      <c r="G103" s="220"/>
      <c r="H103" s="221" t="s">
        <v>19</v>
      </c>
      <c r="I103" s="223"/>
      <c r="J103" s="220"/>
      <c r="K103" s="220"/>
      <c r="L103" s="224"/>
      <c r="M103" s="225"/>
      <c r="N103" s="226"/>
      <c r="O103" s="226"/>
      <c r="P103" s="226"/>
      <c r="Q103" s="226"/>
      <c r="R103" s="226"/>
      <c r="S103" s="226"/>
      <c r="T103" s="227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T103" s="228" t="s">
        <v>135</v>
      </c>
      <c r="AU103" s="228" t="s">
        <v>85</v>
      </c>
      <c r="AV103" s="12" t="s">
        <v>83</v>
      </c>
      <c r="AW103" s="12" t="s">
        <v>37</v>
      </c>
      <c r="AX103" s="12" t="s">
        <v>75</v>
      </c>
      <c r="AY103" s="228" t="s">
        <v>126</v>
      </c>
    </row>
    <row r="104" s="12" customFormat="1">
      <c r="A104" s="12"/>
      <c r="B104" s="219"/>
      <c r="C104" s="220"/>
      <c r="D104" s="214" t="s">
        <v>135</v>
      </c>
      <c r="E104" s="221" t="s">
        <v>19</v>
      </c>
      <c r="F104" s="222" t="s">
        <v>291</v>
      </c>
      <c r="G104" s="220"/>
      <c r="H104" s="221" t="s">
        <v>19</v>
      </c>
      <c r="I104" s="223"/>
      <c r="J104" s="220"/>
      <c r="K104" s="220"/>
      <c r="L104" s="224"/>
      <c r="M104" s="225"/>
      <c r="N104" s="226"/>
      <c r="O104" s="226"/>
      <c r="P104" s="226"/>
      <c r="Q104" s="226"/>
      <c r="R104" s="226"/>
      <c r="S104" s="226"/>
      <c r="T104" s="227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T104" s="228" t="s">
        <v>135</v>
      </c>
      <c r="AU104" s="228" t="s">
        <v>85</v>
      </c>
      <c r="AV104" s="12" t="s">
        <v>83</v>
      </c>
      <c r="AW104" s="12" t="s">
        <v>37</v>
      </c>
      <c r="AX104" s="12" t="s">
        <v>75</v>
      </c>
      <c r="AY104" s="228" t="s">
        <v>126</v>
      </c>
    </row>
    <row r="105" s="12" customFormat="1">
      <c r="A105" s="12"/>
      <c r="B105" s="219"/>
      <c r="C105" s="220"/>
      <c r="D105" s="214" t="s">
        <v>135</v>
      </c>
      <c r="E105" s="221" t="s">
        <v>19</v>
      </c>
      <c r="F105" s="222" t="s">
        <v>292</v>
      </c>
      <c r="G105" s="220"/>
      <c r="H105" s="221" t="s">
        <v>19</v>
      </c>
      <c r="I105" s="223"/>
      <c r="J105" s="220"/>
      <c r="K105" s="220"/>
      <c r="L105" s="224"/>
      <c r="M105" s="225"/>
      <c r="N105" s="226"/>
      <c r="O105" s="226"/>
      <c r="P105" s="226"/>
      <c r="Q105" s="226"/>
      <c r="R105" s="226"/>
      <c r="S105" s="226"/>
      <c r="T105" s="227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T105" s="228" t="s">
        <v>135</v>
      </c>
      <c r="AU105" s="228" t="s">
        <v>85</v>
      </c>
      <c r="AV105" s="12" t="s">
        <v>83</v>
      </c>
      <c r="AW105" s="12" t="s">
        <v>37</v>
      </c>
      <c r="AX105" s="12" t="s">
        <v>75</v>
      </c>
      <c r="AY105" s="228" t="s">
        <v>126</v>
      </c>
    </row>
    <row r="106" s="12" customFormat="1">
      <c r="A106" s="12"/>
      <c r="B106" s="219"/>
      <c r="C106" s="220"/>
      <c r="D106" s="214" t="s">
        <v>135</v>
      </c>
      <c r="E106" s="221" t="s">
        <v>19</v>
      </c>
      <c r="F106" s="222" t="s">
        <v>293</v>
      </c>
      <c r="G106" s="220"/>
      <c r="H106" s="221" t="s">
        <v>19</v>
      </c>
      <c r="I106" s="223"/>
      <c r="J106" s="220"/>
      <c r="K106" s="220"/>
      <c r="L106" s="224"/>
      <c r="M106" s="225"/>
      <c r="N106" s="226"/>
      <c r="O106" s="226"/>
      <c r="P106" s="226"/>
      <c r="Q106" s="226"/>
      <c r="R106" s="226"/>
      <c r="S106" s="226"/>
      <c r="T106" s="227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28" t="s">
        <v>135</v>
      </c>
      <c r="AU106" s="228" t="s">
        <v>85</v>
      </c>
      <c r="AV106" s="12" t="s">
        <v>83</v>
      </c>
      <c r="AW106" s="12" t="s">
        <v>37</v>
      </c>
      <c r="AX106" s="12" t="s">
        <v>75</v>
      </c>
      <c r="AY106" s="228" t="s">
        <v>126</v>
      </c>
    </row>
    <row r="107" s="12" customFormat="1">
      <c r="A107" s="12"/>
      <c r="B107" s="219"/>
      <c r="C107" s="220"/>
      <c r="D107" s="214" t="s">
        <v>135</v>
      </c>
      <c r="E107" s="221" t="s">
        <v>19</v>
      </c>
      <c r="F107" s="222" t="s">
        <v>300</v>
      </c>
      <c r="G107" s="220"/>
      <c r="H107" s="221" t="s">
        <v>19</v>
      </c>
      <c r="I107" s="223"/>
      <c r="J107" s="220"/>
      <c r="K107" s="220"/>
      <c r="L107" s="224"/>
      <c r="M107" s="225"/>
      <c r="N107" s="226"/>
      <c r="O107" s="226"/>
      <c r="P107" s="226"/>
      <c r="Q107" s="226"/>
      <c r="R107" s="226"/>
      <c r="S107" s="226"/>
      <c r="T107" s="227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T107" s="228" t="s">
        <v>135</v>
      </c>
      <c r="AU107" s="228" t="s">
        <v>85</v>
      </c>
      <c r="AV107" s="12" t="s">
        <v>83</v>
      </c>
      <c r="AW107" s="12" t="s">
        <v>37</v>
      </c>
      <c r="AX107" s="12" t="s">
        <v>75</v>
      </c>
      <c r="AY107" s="228" t="s">
        <v>126</v>
      </c>
    </row>
    <row r="108" s="13" customFormat="1">
      <c r="A108" s="13"/>
      <c r="B108" s="229"/>
      <c r="C108" s="230"/>
      <c r="D108" s="214" t="s">
        <v>135</v>
      </c>
      <c r="E108" s="231" t="s">
        <v>19</v>
      </c>
      <c r="F108" s="232" t="s">
        <v>301</v>
      </c>
      <c r="G108" s="230"/>
      <c r="H108" s="233">
        <v>27</v>
      </c>
      <c r="I108" s="234"/>
      <c r="J108" s="230"/>
      <c r="K108" s="230"/>
      <c r="L108" s="235"/>
      <c r="M108" s="236"/>
      <c r="N108" s="237"/>
      <c r="O108" s="237"/>
      <c r="P108" s="237"/>
      <c r="Q108" s="237"/>
      <c r="R108" s="237"/>
      <c r="S108" s="237"/>
      <c r="T108" s="23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9" t="s">
        <v>135</v>
      </c>
      <c r="AU108" s="239" t="s">
        <v>85</v>
      </c>
      <c r="AV108" s="13" t="s">
        <v>85</v>
      </c>
      <c r="AW108" s="13" t="s">
        <v>37</v>
      </c>
      <c r="AX108" s="13" t="s">
        <v>75</v>
      </c>
      <c r="AY108" s="239" t="s">
        <v>126</v>
      </c>
    </row>
    <row r="109" s="12" customFormat="1">
      <c r="A109" s="12"/>
      <c r="B109" s="219"/>
      <c r="C109" s="220"/>
      <c r="D109" s="214" t="s">
        <v>135</v>
      </c>
      <c r="E109" s="221" t="s">
        <v>19</v>
      </c>
      <c r="F109" s="222" t="s">
        <v>302</v>
      </c>
      <c r="G109" s="220"/>
      <c r="H109" s="221" t="s">
        <v>19</v>
      </c>
      <c r="I109" s="223"/>
      <c r="J109" s="220"/>
      <c r="K109" s="220"/>
      <c r="L109" s="224"/>
      <c r="M109" s="225"/>
      <c r="N109" s="226"/>
      <c r="O109" s="226"/>
      <c r="P109" s="226"/>
      <c r="Q109" s="226"/>
      <c r="R109" s="226"/>
      <c r="S109" s="226"/>
      <c r="T109" s="227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T109" s="228" t="s">
        <v>135</v>
      </c>
      <c r="AU109" s="228" t="s">
        <v>85</v>
      </c>
      <c r="AV109" s="12" t="s">
        <v>83</v>
      </c>
      <c r="AW109" s="12" t="s">
        <v>37</v>
      </c>
      <c r="AX109" s="12" t="s">
        <v>75</v>
      </c>
      <c r="AY109" s="228" t="s">
        <v>126</v>
      </c>
    </row>
    <row r="110" s="13" customFormat="1">
      <c r="A110" s="13"/>
      <c r="B110" s="229"/>
      <c r="C110" s="230"/>
      <c r="D110" s="214" t="s">
        <v>135</v>
      </c>
      <c r="E110" s="231" t="s">
        <v>19</v>
      </c>
      <c r="F110" s="232" t="s">
        <v>303</v>
      </c>
      <c r="G110" s="230"/>
      <c r="H110" s="233">
        <v>6.5999999999999996</v>
      </c>
      <c r="I110" s="234"/>
      <c r="J110" s="230"/>
      <c r="K110" s="230"/>
      <c r="L110" s="235"/>
      <c r="M110" s="236"/>
      <c r="N110" s="237"/>
      <c r="O110" s="237"/>
      <c r="P110" s="237"/>
      <c r="Q110" s="237"/>
      <c r="R110" s="237"/>
      <c r="S110" s="237"/>
      <c r="T110" s="23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9" t="s">
        <v>135</v>
      </c>
      <c r="AU110" s="239" t="s">
        <v>85</v>
      </c>
      <c r="AV110" s="13" t="s">
        <v>85</v>
      </c>
      <c r="AW110" s="13" t="s">
        <v>37</v>
      </c>
      <c r="AX110" s="13" t="s">
        <v>75</v>
      </c>
      <c r="AY110" s="239" t="s">
        <v>126</v>
      </c>
    </row>
    <row r="111" s="15" customFormat="1">
      <c r="A111" s="15"/>
      <c r="B111" s="251"/>
      <c r="C111" s="252"/>
      <c r="D111" s="214" t="s">
        <v>135</v>
      </c>
      <c r="E111" s="253" t="s">
        <v>19</v>
      </c>
      <c r="F111" s="254" t="s">
        <v>304</v>
      </c>
      <c r="G111" s="252"/>
      <c r="H111" s="255">
        <v>33.600000000000001</v>
      </c>
      <c r="I111" s="256"/>
      <c r="J111" s="252"/>
      <c r="K111" s="252"/>
      <c r="L111" s="257"/>
      <c r="M111" s="258"/>
      <c r="N111" s="259"/>
      <c r="O111" s="259"/>
      <c r="P111" s="259"/>
      <c r="Q111" s="259"/>
      <c r="R111" s="259"/>
      <c r="S111" s="259"/>
      <c r="T111" s="260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61" t="s">
        <v>135</v>
      </c>
      <c r="AU111" s="261" t="s">
        <v>85</v>
      </c>
      <c r="AV111" s="15" t="s">
        <v>159</v>
      </c>
      <c r="AW111" s="15" t="s">
        <v>37</v>
      </c>
      <c r="AX111" s="15" t="s">
        <v>83</v>
      </c>
      <c r="AY111" s="261" t="s">
        <v>126</v>
      </c>
    </row>
    <row r="112" s="2" customFormat="1" ht="16.5" customHeight="1">
      <c r="A112" s="41"/>
      <c r="B112" s="42"/>
      <c r="C112" s="200" t="s">
        <v>159</v>
      </c>
      <c r="D112" s="200" t="s">
        <v>127</v>
      </c>
      <c r="E112" s="201" t="s">
        <v>305</v>
      </c>
      <c r="F112" s="202" t="s">
        <v>306</v>
      </c>
      <c r="G112" s="203" t="s">
        <v>285</v>
      </c>
      <c r="H112" s="204">
        <v>2.403</v>
      </c>
      <c r="I112" s="205"/>
      <c r="J112" s="206">
        <f>ROUND(I112*H112,2)</f>
        <v>0</v>
      </c>
      <c r="K112" s="207"/>
      <c r="L112" s="47"/>
      <c r="M112" s="208" t="s">
        <v>19</v>
      </c>
      <c r="N112" s="209" t="s">
        <v>46</v>
      </c>
      <c r="O112" s="87"/>
      <c r="P112" s="210">
        <f>O112*H112</f>
        <v>0</v>
      </c>
      <c r="Q112" s="210">
        <v>0</v>
      </c>
      <c r="R112" s="210">
        <f>Q112*H112</f>
        <v>0</v>
      </c>
      <c r="S112" s="210">
        <v>0</v>
      </c>
      <c r="T112" s="211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2" t="s">
        <v>159</v>
      </c>
      <c r="AT112" s="212" t="s">
        <v>127</v>
      </c>
      <c r="AU112" s="212" t="s">
        <v>85</v>
      </c>
      <c r="AY112" s="20" t="s">
        <v>126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20" t="s">
        <v>83</v>
      </c>
      <c r="BK112" s="213">
        <f>ROUND(I112*H112,2)</f>
        <v>0</v>
      </c>
      <c r="BL112" s="20" t="s">
        <v>159</v>
      </c>
      <c r="BM112" s="212" t="s">
        <v>307</v>
      </c>
    </row>
    <row r="113" s="2" customFormat="1">
      <c r="A113" s="41"/>
      <c r="B113" s="42"/>
      <c r="C113" s="43"/>
      <c r="D113" s="214" t="s">
        <v>133</v>
      </c>
      <c r="E113" s="43"/>
      <c r="F113" s="215" t="s">
        <v>298</v>
      </c>
      <c r="G113" s="43"/>
      <c r="H113" s="43"/>
      <c r="I113" s="216"/>
      <c r="J113" s="43"/>
      <c r="K113" s="43"/>
      <c r="L113" s="47"/>
      <c r="M113" s="217"/>
      <c r="N113" s="218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133</v>
      </c>
      <c r="AU113" s="20" t="s">
        <v>85</v>
      </c>
    </row>
    <row r="114" s="12" customFormat="1">
      <c r="A114" s="12"/>
      <c r="B114" s="219"/>
      <c r="C114" s="220"/>
      <c r="D114" s="214" t="s">
        <v>135</v>
      </c>
      <c r="E114" s="221" t="s">
        <v>19</v>
      </c>
      <c r="F114" s="222" t="s">
        <v>308</v>
      </c>
      <c r="G114" s="220"/>
      <c r="H114" s="221" t="s">
        <v>19</v>
      </c>
      <c r="I114" s="223"/>
      <c r="J114" s="220"/>
      <c r="K114" s="220"/>
      <c r="L114" s="224"/>
      <c r="M114" s="225"/>
      <c r="N114" s="226"/>
      <c r="O114" s="226"/>
      <c r="P114" s="226"/>
      <c r="Q114" s="226"/>
      <c r="R114" s="226"/>
      <c r="S114" s="226"/>
      <c r="T114" s="227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T114" s="228" t="s">
        <v>135</v>
      </c>
      <c r="AU114" s="228" t="s">
        <v>85</v>
      </c>
      <c r="AV114" s="12" t="s">
        <v>83</v>
      </c>
      <c r="AW114" s="12" t="s">
        <v>37</v>
      </c>
      <c r="AX114" s="12" t="s">
        <v>75</v>
      </c>
      <c r="AY114" s="228" t="s">
        <v>126</v>
      </c>
    </row>
    <row r="115" s="12" customFormat="1">
      <c r="A115" s="12"/>
      <c r="B115" s="219"/>
      <c r="C115" s="220"/>
      <c r="D115" s="214" t="s">
        <v>135</v>
      </c>
      <c r="E115" s="221" t="s">
        <v>19</v>
      </c>
      <c r="F115" s="222" t="s">
        <v>289</v>
      </c>
      <c r="G115" s="220"/>
      <c r="H115" s="221" t="s">
        <v>19</v>
      </c>
      <c r="I115" s="223"/>
      <c r="J115" s="220"/>
      <c r="K115" s="220"/>
      <c r="L115" s="224"/>
      <c r="M115" s="225"/>
      <c r="N115" s="226"/>
      <c r="O115" s="226"/>
      <c r="P115" s="226"/>
      <c r="Q115" s="226"/>
      <c r="R115" s="226"/>
      <c r="S115" s="226"/>
      <c r="T115" s="227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T115" s="228" t="s">
        <v>135</v>
      </c>
      <c r="AU115" s="228" t="s">
        <v>85</v>
      </c>
      <c r="AV115" s="12" t="s">
        <v>83</v>
      </c>
      <c r="AW115" s="12" t="s">
        <v>37</v>
      </c>
      <c r="AX115" s="12" t="s">
        <v>75</v>
      </c>
      <c r="AY115" s="228" t="s">
        <v>126</v>
      </c>
    </row>
    <row r="116" s="12" customFormat="1">
      <c r="A116" s="12"/>
      <c r="B116" s="219"/>
      <c r="C116" s="220"/>
      <c r="D116" s="214" t="s">
        <v>135</v>
      </c>
      <c r="E116" s="221" t="s">
        <v>19</v>
      </c>
      <c r="F116" s="222" t="s">
        <v>309</v>
      </c>
      <c r="G116" s="220"/>
      <c r="H116" s="221" t="s">
        <v>19</v>
      </c>
      <c r="I116" s="223"/>
      <c r="J116" s="220"/>
      <c r="K116" s="220"/>
      <c r="L116" s="224"/>
      <c r="M116" s="225"/>
      <c r="N116" s="226"/>
      <c r="O116" s="226"/>
      <c r="P116" s="226"/>
      <c r="Q116" s="226"/>
      <c r="R116" s="226"/>
      <c r="S116" s="226"/>
      <c r="T116" s="227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T116" s="228" t="s">
        <v>135</v>
      </c>
      <c r="AU116" s="228" t="s">
        <v>85</v>
      </c>
      <c r="AV116" s="12" t="s">
        <v>83</v>
      </c>
      <c r="AW116" s="12" t="s">
        <v>37</v>
      </c>
      <c r="AX116" s="12" t="s">
        <v>75</v>
      </c>
      <c r="AY116" s="228" t="s">
        <v>126</v>
      </c>
    </row>
    <row r="117" s="12" customFormat="1">
      <c r="A117" s="12"/>
      <c r="B117" s="219"/>
      <c r="C117" s="220"/>
      <c r="D117" s="214" t="s">
        <v>135</v>
      </c>
      <c r="E117" s="221" t="s">
        <v>19</v>
      </c>
      <c r="F117" s="222" t="s">
        <v>292</v>
      </c>
      <c r="G117" s="220"/>
      <c r="H117" s="221" t="s">
        <v>19</v>
      </c>
      <c r="I117" s="223"/>
      <c r="J117" s="220"/>
      <c r="K117" s="220"/>
      <c r="L117" s="224"/>
      <c r="M117" s="225"/>
      <c r="N117" s="226"/>
      <c r="O117" s="226"/>
      <c r="P117" s="226"/>
      <c r="Q117" s="226"/>
      <c r="R117" s="226"/>
      <c r="S117" s="226"/>
      <c r="T117" s="227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T117" s="228" t="s">
        <v>135</v>
      </c>
      <c r="AU117" s="228" t="s">
        <v>85</v>
      </c>
      <c r="AV117" s="12" t="s">
        <v>83</v>
      </c>
      <c r="AW117" s="12" t="s">
        <v>37</v>
      </c>
      <c r="AX117" s="12" t="s">
        <v>75</v>
      </c>
      <c r="AY117" s="228" t="s">
        <v>126</v>
      </c>
    </row>
    <row r="118" s="12" customFormat="1">
      <c r="A118" s="12"/>
      <c r="B118" s="219"/>
      <c r="C118" s="220"/>
      <c r="D118" s="214" t="s">
        <v>135</v>
      </c>
      <c r="E118" s="221" t="s">
        <v>19</v>
      </c>
      <c r="F118" s="222" t="s">
        <v>293</v>
      </c>
      <c r="G118" s="220"/>
      <c r="H118" s="221" t="s">
        <v>19</v>
      </c>
      <c r="I118" s="223"/>
      <c r="J118" s="220"/>
      <c r="K118" s="220"/>
      <c r="L118" s="224"/>
      <c r="M118" s="225"/>
      <c r="N118" s="226"/>
      <c r="O118" s="226"/>
      <c r="P118" s="226"/>
      <c r="Q118" s="226"/>
      <c r="R118" s="226"/>
      <c r="S118" s="226"/>
      <c r="T118" s="227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228" t="s">
        <v>135</v>
      </c>
      <c r="AU118" s="228" t="s">
        <v>85</v>
      </c>
      <c r="AV118" s="12" t="s">
        <v>83</v>
      </c>
      <c r="AW118" s="12" t="s">
        <v>37</v>
      </c>
      <c r="AX118" s="12" t="s">
        <v>75</v>
      </c>
      <c r="AY118" s="228" t="s">
        <v>126</v>
      </c>
    </row>
    <row r="119" s="12" customFormat="1">
      <c r="A119" s="12"/>
      <c r="B119" s="219"/>
      <c r="C119" s="220"/>
      <c r="D119" s="214" t="s">
        <v>135</v>
      </c>
      <c r="E119" s="221" t="s">
        <v>19</v>
      </c>
      <c r="F119" s="222" t="s">
        <v>310</v>
      </c>
      <c r="G119" s="220"/>
      <c r="H119" s="221" t="s">
        <v>19</v>
      </c>
      <c r="I119" s="223"/>
      <c r="J119" s="220"/>
      <c r="K119" s="220"/>
      <c r="L119" s="224"/>
      <c r="M119" s="225"/>
      <c r="N119" s="226"/>
      <c r="O119" s="226"/>
      <c r="P119" s="226"/>
      <c r="Q119" s="226"/>
      <c r="R119" s="226"/>
      <c r="S119" s="226"/>
      <c r="T119" s="227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T119" s="228" t="s">
        <v>135</v>
      </c>
      <c r="AU119" s="228" t="s">
        <v>85</v>
      </c>
      <c r="AV119" s="12" t="s">
        <v>83</v>
      </c>
      <c r="AW119" s="12" t="s">
        <v>37</v>
      </c>
      <c r="AX119" s="12" t="s">
        <v>75</v>
      </c>
      <c r="AY119" s="228" t="s">
        <v>126</v>
      </c>
    </row>
    <row r="120" s="12" customFormat="1">
      <c r="A120" s="12"/>
      <c r="B120" s="219"/>
      <c r="C120" s="220"/>
      <c r="D120" s="214" t="s">
        <v>135</v>
      </c>
      <c r="E120" s="221" t="s">
        <v>19</v>
      </c>
      <c r="F120" s="222" t="s">
        <v>311</v>
      </c>
      <c r="G120" s="220"/>
      <c r="H120" s="221" t="s">
        <v>19</v>
      </c>
      <c r="I120" s="223"/>
      <c r="J120" s="220"/>
      <c r="K120" s="220"/>
      <c r="L120" s="224"/>
      <c r="M120" s="225"/>
      <c r="N120" s="226"/>
      <c r="O120" s="226"/>
      <c r="P120" s="226"/>
      <c r="Q120" s="226"/>
      <c r="R120" s="226"/>
      <c r="S120" s="226"/>
      <c r="T120" s="227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T120" s="228" t="s">
        <v>135</v>
      </c>
      <c r="AU120" s="228" t="s">
        <v>85</v>
      </c>
      <c r="AV120" s="12" t="s">
        <v>83</v>
      </c>
      <c r="AW120" s="12" t="s">
        <v>37</v>
      </c>
      <c r="AX120" s="12" t="s">
        <v>75</v>
      </c>
      <c r="AY120" s="228" t="s">
        <v>126</v>
      </c>
    </row>
    <row r="121" s="13" customFormat="1">
      <c r="A121" s="13"/>
      <c r="B121" s="229"/>
      <c r="C121" s="230"/>
      <c r="D121" s="214" t="s">
        <v>135</v>
      </c>
      <c r="E121" s="231" t="s">
        <v>19</v>
      </c>
      <c r="F121" s="232" t="s">
        <v>312</v>
      </c>
      <c r="G121" s="230"/>
      <c r="H121" s="233">
        <v>0.77500000000000002</v>
      </c>
      <c r="I121" s="234"/>
      <c r="J121" s="230"/>
      <c r="K121" s="230"/>
      <c r="L121" s="235"/>
      <c r="M121" s="236"/>
      <c r="N121" s="237"/>
      <c r="O121" s="237"/>
      <c r="P121" s="237"/>
      <c r="Q121" s="237"/>
      <c r="R121" s="237"/>
      <c r="S121" s="237"/>
      <c r="T121" s="238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9" t="s">
        <v>135</v>
      </c>
      <c r="AU121" s="239" t="s">
        <v>85</v>
      </c>
      <c r="AV121" s="13" t="s">
        <v>85</v>
      </c>
      <c r="AW121" s="13" t="s">
        <v>37</v>
      </c>
      <c r="AX121" s="13" t="s">
        <v>75</v>
      </c>
      <c r="AY121" s="239" t="s">
        <v>126</v>
      </c>
    </row>
    <row r="122" s="12" customFormat="1">
      <c r="A122" s="12"/>
      <c r="B122" s="219"/>
      <c r="C122" s="220"/>
      <c r="D122" s="214" t="s">
        <v>135</v>
      </c>
      <c r="E122" s="221" t="s">
        <v>19</v>
      </c>
      <c r="F122" s="222" t="s">
        <v>313</v>
      </c>
      <c r="G122" s="220"/>
      <c r="H122" s="221" t="s">
        <v>19</v>
      </c>
      <c r="I122" s="223"/>
      <c r="J122" s="220"/>
      <c r="K122" s="220"/>
      <c r="L122" s="224"/>
      <c r="M122" s="225"/>
      <c r="N122" s="226"/>
      <c r="O122" s="226"/>
      <c r="P122" s="226"/>
      <c r="Q122" s="226"/>
      <c r="R122" s="226"/>
      <c r="S122" s="226"/>
      <c r="T122" s="227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228" t="s">
        <v>135</v>
      </c>
      <c r="AU122" s="228" t="s">
        <v>85</v>
      </c>
      <c r="AV122" s="12" t="s">
        <v>83</v>
      </c>
      <c r="AW122" s="12" t="s">
        <v>37</v>
      </c>
      <c r="AX122" s="12" t="s">
        <v>75</v>
      </c>
      <c r="AY122" s="228" t="s">
        <v>126</v>
      </c>
    </row>
    <row r="123" s="13" customFormat="1">
      <c r="A123" s="13"/>
      <c r="B123" s="229"/>
      <c r="C123" s="230"/>
      <c r="D123" s="214" t="s">
        <v>135</v>
      </c>
      <c r="E123" s="231" t="s">
        <v>19</v>
      </c>
      <c r="F123" s="232" t="s">
        <v>314</v>
      </c>
      <c r="G123" s="230"/>
      <c r="H123" s="233">
        <v>1.6279999999999999</v>
      </c>
      <c r="I123" s="234"/>
      <c r="J123" s="230"/>
      <c r="K123" s="230"/>
      <c r="L123" s="235"/>
      <c r="M123" s="236"/>
      <c r="N123" s="237"/>
      <c r="O123" s="237"/>
      <c r="P123" s="237"/>
      <c r="Q123" s="237"/>
      <c r="R123" s="237"/>
      <c r="S123" s="237"/>
      <c r="T123" s="23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9" t="s">
        <v>135</v>
      </c>
      <c r="AU123" s="239" t="s">
        <v>85</v>
      </c>
      <c r="AV123" s="13" t="s">
        <v>85</v>
      </c>
      <c r="AW123" s="13" t="s">
        <v>37</v>
      </c>
      <c r="AX123" s="13" t="s">
        <v>75</v>
      </c>
      <c r="AY123" s="239" t="s">
        <v>126</v>
      </c>
    </row>
    <row r="124" s="15" customFormat="1">
      <c r="A124" s="15"/>
      <c r="B124" s="251"/>
      <c r="C124" s="252"/>
      <c r="D124" s="214" t="s">
        <v>135</v>
      </c>
      <c r="E124" s="253" t="s">
        <v>19</v>
      </c>
      <c r="F124" s="254" t="s">
        <v>304</v>
      </c>
      <c r="G124" s="252"/>
      <c r="H124" s="255">
        <v>2.403</v>
      </c>
      <c r="I124" s="256"/>
      <c r="J124" s="252"/>
      <c r="K124" s="252"/>
      <c r="L124" s="257"/>
      <c r="M124" s="258"/>
      <c r="N124" s="259"/>
      <c r="O124" s="259"/>
      <c r="P124" s="259"/>
      <c r="Q124" s="259"/>
      <c r="R124" s="259"/>
      <c r="S124" s="259"/>
      <c r="T124" s="260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1" t="s">
        <v>135</v>
      </c>
      <c r="AU124" s="261" t="s">
        <v>85</v>
      </c>
      <c r="AV124" s="15" t="s">
        <v>159</v>
      </c>
      <c r="AW124" s="15" t="s">
        <v>37</v>
      </c>
      <c r="AX124" s="15" t="s">
        <v>83</v>
      </c>
      <c r="AY124" s="261" t="s">
        <v>126</v>
      </c>
    </row>
    <row r="125" s="2" customFormat="1" ht="16.5" customHeight="1">
      <c r="A125" s="41"/>
      <c r="B125" s="42"/>
      <c r="C125" s="200" t="s">
        <v>125</v>
      </c>
      <c r="D125" s="200" t="s">
        <v>127</v>
      </c>
      <c r="E125" s="201" t="s">
        <v>315</v>
      </c>
      <c r="F125" s="202" t="s">
        <v>316</v>
      </c>
      <c r="G125" s="203" t="s">
        <v>317</v>
      </c>
      <c r="H125" s="204">
        <v>50</v>
      </c>
      <c r="I125" s="205"/>
      <c r="J125" s="206">
        <f>ROUND(I125*H125,2)</f>
        <v>0</v>
      </c>
      <c r="K125" s="207"/>
      <c r="L125" s="47"/>
      <c r="M125" s="208" t="s">
        <v>19</v>
      </c>
      <c r="N125" s="209" t="s">
        <v>46</v>
      </c>
      <c r="O125" s="87"/>
      <c r="P125" s="210">
        <f>O125*H125</f>
        <v>0</v>
      </c>
      <c r="Q125" s="210">
        <v>0</v>
      </c>
      <c r="R125" s="210">
        <f>Q125*H125</f>
        <v>0</v>
      </c>
      <c r="S125" s="210">
        <v>0</v>
      </c>
      <c r="T125" s="211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2" t="s">
        <v>159</v>
      </c>
      <c r="AT125" s="212" t="s">
        <v>127</v>
      </c>
      <c r="AU125" s="212" t="s">
        <v>85</v>
      </c>
      <c r="AY125" s="20" t="s">
        <v>126</v>
      </c>
      <c r="BE125" s="213">
        <f>IF(N125="základní",J125,0)</f>
        <v>0</v>
      </c>
      <c r="BF125" s="213">
        <f>IF(N125="snížená",J125,0)</f>
        <v>0</v>
      </c>
      <c r="BG125" s="213">
        <f>IF(N125="zákl. přenesená",J125,0)</f>
        <v>0</v>
      </c>
      <c r="BH125" s="213">
        <f>IF(N125="sníž. přenesená",J125,0)</f>
        <v>0</v>
      </c>
      <c r="BI125" s="213">
        <f>IF(N125="nulová",J125,0)</f>
        <v>0</v>
      </c>
      <c r="BJ125" s="20" t="s">
        <v>83</v>
      </c>
      <c r="BK125" s="213">
        <f>ROUND(I125*H125,2)</f>
        <v>0</v>
      </c>
      <c r="BL125" s="20" t="s">
        <v>159</v>
      </c>
      <c r="BM125" s="212" t="s">
        <v>318</v>
      </c>
    </row>
    <row r="126" s="2" customFormat="1">
      <c r="A126" s="41"/>
      <c r="B126" s="42"/>
      <c r="C126" s="43"/>
      <c r="D126" s="214" t="s">
        <v>133</v>
      </c>
      <c r="E126" s="43"/>
      <c r="F126" s="215" t="s">
        <v>298</v>
      </c>
      <c r="G126" s="43"/>
      <c r="H126" s="43"/>
      <c r="I126" s="216"/>
      <c r="J126" s="43"/>
      <c r="K126" s="43"/>
      <c r="L126" s="47"/>
      <c r="M126" s="217"/>
      <c r="N126" s="218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133</v>
      </c>
      <c r="AU126" s="20" t="s">
        <v>85</v>
      </c>
    </row>
    <row r="127" s="12" customFormat="1">
      <c r="A127" s="12"/>
      <c r="B127" s="219"/>
      <c r="C127" s="220"/>
      <c r="D127" s="214" t="s">
        <v>135</v>
      </c>
      <c r="E127" s="221" t="s">
        <v>19</v>
      </c>
      <c r="F127" s="222" t="s">
        <v>319</v>
      </c>
      <c r="G127" s="220"/>
      <c r="H127" s="221" t="s">
        <v>19</v>
      </c>
      <c r="I127" s="223"/>
      <c r="J127" s="220"/>
      <c r="K127" s="220"/>
      <c r="L127" s="224"/>
      <c r="M127" s="225"/>
      <c r="N127" s="226"/>
      <c r="O127" s="226"/>
      <c r="P127" s="226"/>
      <c r="Q127" s="226"/>
      <c r="R127" s="226"/>
      <c r="S127" s="226"/>
      <c r="T127" s="227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28" t="s">
        <v>135</v>
      </c>
      <c r="AU127" s="228" t="s">
        <v>85</v>
      </c>
      <c r="AV127" s="12" t="s">
        <v>83</v>
      </c>
      <c r="AW127" s="12" t="s">
        <v>37</v>
      </c>
      <c r="AX127" s="12" t="s">
        <v>75</v>
      </c>
      <c r="AY127" s="228" t="s">
        <v>126</v>
      </c>
    </row>
    <row r="128" s="12" customFormat="1">
      <c r="A128" s="12"/>
      <c r="B128" s="219"/>
      <c r="C128" s="220"/>
      <c r="D128" s="214" t="s">
        <v>135</v>
      </c>
      <c r="E128" s="221" t="s">
        <v>19</v>
      </c>
      <c r="F128" s="222" t="s">
        <v>289</v>
      </c>
      <c r="G128" s="220"/>
      <c r="H128" s="221" t="s">
        <v>19</v>
      </c>
      <c r="I128" s="223"/>
      <c r="J128" s="220"/>
      <c r="K128" s="220"/>
      <c r="L128" s="224"/>
      <c r="M128" s="225"/>
      <c r="N128" s="226"/>
      <c r="O128" s="226"/>
      <c r="P128" s="226"/>
      <c r="Q128" s="226"/>
      <c r="R128" s="226"/>
      <c r="S128" s="226"/>
      <c r="T128" s="227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28" t="s">
        <v>135</v>
      </c>
      <c r="AU128" s="228" t="s">
        <v>85</v>
      </c>
      <c r="AV128" s="12" t="s">
        <v>83</v>
      </c>
      <c r="AW128" s="12" t="s">
        <v>37</v>
      </c>
      <c r="AX128" s="12" t="s">
        <v>75</v>
      </c>
      <c r="AY128" s="228" t="s">
        <v>126</v>
      </c>
    </row>
    <row r="129" s="12" customFormat="1">
      <c r="A129" s="12"/>
      <c r="B129" s="219"/>
      <c r="C129" s="220"/>
      <c r="D129" s="214" t="s">
        <v>135</v>
      </c>
      <c r="E129" s="221" t="s">
        <v>19</v>
      </c>
      <c r="F129" s="222" t="s">
        <v>282</v>
      </c>
      <c r="G129" s="220"/>
      <c r="H129" s="221" t="s">
        <v>19</v>
      </c>
      <c r="I129" s="223"/>
      <c r="J129" s="220"/>
      <c r="K129" s="220"/>
      <c r="L129" s="224"/>
      <c r="M129" s="225"/>
      <c r="N129" s="226"/>
      <c r="O129" s="226"/>
      <c r="P129" s="226"/>
      <c r="Q129" s="226"/>
      <c r="R129" s="226"/>
      <c r="S129" s="226"/>
      <c r="T129" s="227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28" t="s">
        <v>135</v>
      </c>
      <c r="AU129" s="228" t="s">
        <v>85</v>
      </c>
      <c r="AV129" s="12" t="s">
        <v>83</v>
      </c>
      <c r="AW129" s="12" t="s">
        <v>37</v>
      </c>
      <c r="AX129" s="12" t="s">
        <v>75</v>
      </c>
      <c r="AY129" s="228" t="s">
        <v>126</v>
      </c>
    </row>
    <row r="130" s="12" customFormat="1">
      <c r="A130" s="12"/>
      <c r="B130" s="219"/>
      <c r="C130" s="220"/>
      <c r="D130" s="214" t="s">
        <v>135</v>
      </c>
      <c r="E130" s="221" t="s">
        <v>19</v>
      </c>
      <c r="F130" s="222" t="s">
        <v>292</v>
      </c>
      <c r="G130" s="220"/>
      <c r="H130" s="221" t="s">
        <v>19</v>
      </c>
      <c r="I130" s="223"/>
      <c r="J130" s="220"/>
      <c r="K130" s="220"/>
      <c r="L130" s="224"/>
      <c r="M130" s="225"/>
      <c r="N130" s="226"/>
      <c r="O130" s="226"/>
      <c r="P130" s="226"/>
      <c r="Q130" s="226"/>
      <c r="R130" s="226"/>
      <c r="S130" s="226"/>
      <c r="T130" s="227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28" t="s">
        <v>135</v>
      </c>
      <c r="AU130" s="228" t="s">
        <v>85</v>
      </c>
      <c r="AV130" s="12" t="s">
        <v>83</v>
      </c>
      <c r="AW130" s="12" t="s">
        <v>37</v>
      </c>
      <c r="AX130" s="12" t="s">
        <v>75</v>
      </c>
      <c r="AY130" s="228" t="s">
        <v>126</v>
      </c>
    </row>
    <row r="131" s="12" customFormat="1">
      <c r="A131" s="12"/>
      <c r="B131" s="219"/>
      <c r="C131" s="220"/>
      <c r="D131" s="214" t="s">
        <v>135</v>
      </c>
      <c r="E131" s="221" t="s">
        <v>19</v>
      </c>
      <c r="F131" s="222" t="s">
        <v>293</v>
      </c>
      <c r="G131" s="220"/>
      <c r="H131" s="221" t="s">
        <v>19</v>
      </c>
      <c r="I131" s="223"/>
      <c r="J131" s="220"/>
      <c r="K131" s="220"/>
      <c r="L131" s="224"/>
      <c r="M131" s="225"/>
      <c r="N131" s="226"/>
      <c r="O131" s="226"/>
      <c r="P131" s="226"/>
      <c r="Q131" s="226"/>
      <c r="R131" s="226"/>
      <c r="S131" s="226"/>
      <c r="T131" s="227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28" t="s">
        <v>135</v>
      </c>
      <c r="AU131" s="228" t="s">
        <v>85</v>
      </c>
      <c r="AV131" s="12" t="s">
        <v>83</v>
      </c>
      <c r="AW131" s="12" t="s">
        <v>37</v>
      </c>
      <c r="AX131" s="12" t="s">
        <v>75</v>
      </c>
      <c r="AY131" s="228" t="s">
        <v>126</v>
      </c>
    </row>
    <row r="132" s="13" customFormat="1">
      <c r="A132" s="13"/>
      <c r="B132" s="229"/>
      <c r="C132" s="230"/>
      <c r="D132" s="214" t="s">
        <v>135</v>
      </c>
      <c r="E132" s="231" t="s">
        <v>19</v>
      </c>
      <c r="F132" s="232" t="s">
        <v>320</v>
      </c>
      <c r="G132" s="230"/>
      <c r="H132" s="233">
        <v>50</v>
      </c>
      <c r="I132" s="234"/>
      <c r="J132" s="230"/>
      <c r="K132" s="230"/>
      <c r="L132" s="235"/>
      <c r="M132" s="236"/>
      <c r="N132" s="237"/>
      <c r="O132" s="237"/>
      <c r="P132" s="237"/>
      <c r="Q132" s="237"/>
      <c r="R132" s="237"/>
      <c r="S132" s="237"/>
      <c r="T132" s="23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9" t="s">
        <v>135</v>
      </c>
      <c r="AU132" s="239" t="s">
        <v>85</v>
      </c>
      <c r="AV132" s="13" t="s">
        <v>85</v>
      </c>
      <c r="AW132" s="13" t="s">
        <v>37</v>
      </c>
      <c r="AX132" s="13" t="s">
        <v>83</v>
      </c>
      <c r="AY132" s="239" t="s">
        <v>126</v>
      </c>
    </row>
    <row r="133" s="2" customFormat="1" ht="16.5" customHeight="1">
      <c r="A133" s="41"/>
      <c r="B133" s="42"/>
      <c r="C133" s="200" t="s">
        <v>173</v>
      </c>
      <c r="D133" s="200" t="s">
        <v>127</v>
      </c>
      <c r="E133" s="201" t="s">
        <v>321</v>
      </c>
      <c r="F133" s="202" t="s">
        <v>322</v>
      </c>
      <c r="G133" s="203" t="s">
        <v>285</v>
      </c>
      <c r="H133" s="204">
        <v>27</v>
      </c>
      <c r="I133" s="205"/>
      <c r="J133" s="206">
        <f>ROUND(I133*H133,2)</f>
        <v>0</v>
      </c>
      <c r="K133" s="207"/>
      <c r="L133" s="47"/>
      <c r="M133" s="208" t="s">
        <v>19</v>
      </c>
      <c r="N133" s="209" t="s">
        <v>46</v>
      </c>
      <c r="O133" s="87"/>
      <c r="P133" s="210">
        <f>O133*H133</f>
        <v>0</v>
      </c>
      <c r="Q133" s="210">
        <v>0</v>
      </c>
      <c r="R133" s="210">
        <f>Q133*H133</f>
        <v>0</v>
      </c>
      <c r="S133" s="210">
        <v>0</v>
      </c>
      <c r="T133" s="211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2" t="s">
        <v>159</v>
      </c>
      <c r="AT133" s="212" t="s">
        <v>127</v>
      </c>
      <c r="AU133" s="212" t="s">
        <v>85</v>
      </c>
      <c r="AY133" s="20" t="s">
        <v>126</v>
      </c>
      <c r="BE133" s="213">
        <f>IF(N133="základní",J133,0)</f>
        <v>0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20" t="s">
        <v>83</v>
      </c>
      <c r="BK133" s="213">
        <f>ROUND(I133*H133,2)</f>
        <v>0</v>
      </c>
      <c r="BL133" s="20" t="s">
        <v>159</v>
      </c>
      <c r="BM133" s="212" t="s">
        <v>323</v>
      </c>
    </row>
    <row r="134" s="2" customFormat="1">
      <c r="A134" s="41"/>
      <c r="B134" s="42"/>
      <c r="C134" s="43"/>
      <c r="D134" s="214" t="s">
        <v>133</v>
      </c>
      <c r="E134" s="43"/>
      <c r="F134" s="215" t="s">
        <v>298</v>
      </c>
      <c r="G134" s="43"/>
      <c r="H134" s="43"/>
      <c r="I134" s="216"/>
      <c r="J134" s="43"/>
      <c r="K134" s="43"/>
      <c r="L134" s="47"/>
      <c r="M134" s="217"/>
      <c r="N134" s="218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133</v>
      </c>
      <c r="AU134" s="20" t="s">
        <v>85</v>
      </c>
    </row>
    <row r="135" s="12" customFormat="1">
      <c r="A135" s="12"/>
      <c r="B135" s="219"/>
      <c r="C135" s="220"/>
      <c r="D135" s="214" t="s">
        <v>135</v>
      </c>
      <c r="E135" s="221" t="s">
        <v>19</v>
      </c>
      <c r="F135" s="222" t="s">
        <v>289</v>
      </c>
      <c r="G135" s="220"/>
      <c r="H135" s="221" t="s">
        <v>19</v>
      </c>
      <c r="I135" s="223"/>
      <c r="J135" s="220"/>
      <c r="K135" s="220"/>
      <c r="L135" s="224"/>
      <c r="M135" s="225"/>
      <c r="N135" s="226"/>
      <c r="O135" s="226"/>
      <c r="P135" s="226"/>
      <c r="Q135" s="226"/>
      <c r="R135" s="226"/>
      <c r="S135" s="226"/>
      <c r="T135" s="227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28" t="s">
        <v>135</v>
      </c>
      <c r="AU135" s="228" t="s">
        <v>85</v>
      </c>
      <c r="AV135" s="12" t="s">
        <v>83</v>
      </c>
      <c r="AW135" s="12" t="s">
        <v>37</v>
      </c>
      <c r="AX135" s="12" t="s">
        <v>75</v>
      </c>
      <c r="AY135" s="228" t="s">
        <v>126</v>
      </c>
    </row>
    <row r="136" s="12" customFormat="1">
      <c r="A136" s="12"/>
      <c r="B136" s="219"/>
      <c r="C136" s="220"/>
      <c r="D136" s="214" t="s">
        <v>135</v>
      </c>
      <c r="E136" s="221" t="s">
        <v>19</v>
      </c>
      <c r="F136" s="222" t="s">
        <v>324</v>
      </c>
      <c r="G136" s="220"/>
      <c r="H136" s="221" t="s">
        <v>19</v>
      </c>
      <c r="I136" s="223"/>
      <c r="J136" s="220"/>
      <c r="K136" s="220"/>
      <c r="L136" s="224"/>
      <c r="M136" s="225"/>
      <c r="N136" s="226"/>
      <c r="O136" s="226"/>
      <c r="P136" s="226"/>
      <c r="Q136" s="226"/>
      <c r="R136" s="226"/>
      <c r="S136" s="226"/>
      <c r="T136" s="227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28" t="s">
        <v>135</v>
      </c>
      <c r="AU136" s="228" t="s">
        <v>85</v>
      </c>
      <c r="AV136" s="12" t="s">
        <v>83</v>
      </c>
      <c r="AW136" s="12" t="s">
        <v>37</v>
      </c>
      <c r="AX136" s="12" t="s">
        <v>75</v>
      </c>
      <c r="AY136" s="228" t="s">
        <v>126</v>
      </c>
    </row>
    <row r="137" s="12" customFormat="1">
      <c r="A137" s="12"/>
      <c r="B137" s="219"/>
      <c r="C137" s="220"/>
      <c r="D137" s="214" t="s">
        <v>135</v>
      </c>
      <c r="E137" s="221" t="s">
        <v>19</v>
      </c>
      <c r="F137" s="222" t="s">
        <v>325</v>
      </c>
      <c r="G137" s="220"/>
      <c r="H137" s="221" t="s">
        <v>19</v>
      </c>
      <c r="I137" s="223"/>
      <c r="J137" s="220"/>
      <c r="K137" s="220"/>
      <c r="L137" s="224"/>
      <c r="M137" s="225"/>
      <c r="N137" s="226"/>
      <c r="O137" s="226"/>
      <c r="P137" s="226"/>
      <c r="Q137" s="226"/>
      <c r="R137" s="226"/>
      <c r="S137" s="226"/>
      <c r="T137" s="227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28" t="s">
        <v>135</v>
      </c>
      <c r="AU137" s="228" t="s">
        <v>85</v>
      </c>
      <c r="AV137" s="12" t="s">
        <v>83</v>
      </c>
      <c r="AW137" s="12" t="s">
        <v>37</v>
      </c>
      <c r="AX137" s="12" t="s">
        <v>75</v>
      </c>
      <c r="AY137" s="228" t="s">
        <v>126</v>
      </c>
    </row>
    <row r="138" s="12" customFormat="1">
      <c r="A138" s="12"/>
      <c r="B138" s="219"/>
      <c r="C138" s="220"/>
      <c r="D138" s="214" t="s">
        <v>135</v>
      </c>
      <c r="E138" s="221" t="s">
        <v>19</v>
      </c>
      <c r="F138" s="222" t="s">
        <v>311</v>
      </c>
      <c r="G138" s="220"/>
      <c r="H138" s="221" t="s">
        <v>19</v>
      </c>
      <c r="I138" s="223"/>
      <c r="J138" s="220"/>
      <c r="K138" s="220"/>
      <c r="L138" s="224"/>
      <c r="M138" s="225"/>
      <c r="N138" s="226"/>
      <c r="O138" s="226"/>
      <c r="P138" s="226"/>
      <c r="Q138" s="226"/>
      <c r="R138" s="226"/>
      <c r="S138" s="226"/>
      <c r="T138" s="227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28" t="s">
        <v>135</v>
      </c>
      <c r="AU138" s="228" t="s">
        <v>85</v>
      </c>
      <c r="AV138" s="12" t="s">
        <v>83</v>
      </c>
      <c r="AW138" s="12" t="s">
        <v>37</v>
      </c>
      <c r="AX138" s="12" t="s">
        <v>75</v>
      </c>
      <c r="AY138" s="228" t="s">
        <v>126</v>
      </c>
    </row>
    <row r="139" s="12" customFormat="1">
      <c r="A139" s="12"/>
      <c r="B139" s="219"/>
      <c r="C139" s="220"/>
      <c r="D139" s="214" t="s">
        <v>135</v>
      </c>
      <c r="E139" s="221" t="s">
        <v>19</v>
      </c>
      <c r="F139" s="222" t="s">
        <v>292</v>
      </c>
      <c r="G139" s="220"/>
      <c r="H139" s="221" t="s">
        <v>19</v>
      </c>
      <c r="I139" s="223"/>
      <c r="J139" s="220"/>
      <c r="K139" s="220"/>
      <c r="L139" s="224"/>
      <c r="M139" s="225"/>
      <c r="N139" s="226"/>
      <c r="O139" s="226"/>
      <c r="P139" s="226"/>
      <c r="Q139" s="226"/>
      <c r="R139" s="226"/>
      <c r="S139" s="226"/>
      <c r="T139" s="227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28" t="s">
        <v>135</v>
      </c>
      <c r="AU139" s="228" t="s">
        <v>85</v>
      </c>
      <c r="AV139" s="12" t="s">
        <v>83</v>
      </c>
      <c r="AW139" s="12" t="s">
        <v>37</v>
      </c>
      <c r="AX139" s="12" t="s">
        <v>75</v>
      </c>
      <c r="AY139" s="228" t="s">
        <v>126</v>
      </c>
    </row>
    <row r="140" s="12" customFormat="1">
      <c r="A140" s="12"/>
      <c r="B140" s="219"/>
      <c r="C140" s="220"/>
      <c r="D140" s="214" t="s">
        <v>135</v>
      </c>
      <c r="E140" s="221" t="s">
        <v>19</v>
      </c>
      <c r="F140" s="222" t="s">
        <v>293</v>
      </c>
      <c r="G140" s="220"/>
      <c r="H140" s="221" t="s">
        <v>19</v>
      </c>
      <c r="I140" s="223"/>
      <c r="J140" s="220"/>
      <c r="K140" s="220"/>
      <c r="L140" s="224"/>
      <c r="M140" s="225"/>
      <c r="N140" s="226"/>
      <c r="O140" s="226"/>
      <c r="P140" s="226"/>
      <c r="Q140" s="226"/>
      <c r="R140" s="226"/>
      <c r="S140" s="226"/>
      <c r="T140" s="227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28" t="s">
        <v>135</v>
      </c>
      <c r="AU140" s="228" t="s">
        <v>85</v>
      </c>
      <c r="AV140" s="12" t="s">
        <v>83</v>
      </c>
      <c r="AW140" s="12" t="s">
        <v>37</v>
      </c>
      <c r="AX140" s="12" t="s">
        <v>75</v>
      </c>
      <c r="AY140" s="228" t="s">
        <v>126</v>
      </c>
    </row>
    <row r="141" s="13" customFormat="1">
      <c r="A141" s="13"/>
      <c r="B141" s="229"/>
      <c r="C141" s="230"/>
      <c r="D141" s="214" t="s">
        <v>135</v>
      </c>
      <c r="E141" s="231" t="s">
        <v>19</v>
      </c>
      <c r="F141" s="232" t="s">
        <v>326</v>
      </c>
      <c r="G141" s="230"/>
      <c r="H141" s="233">
        <v>27</v>
      </c>
      <c r="I141" s="234"/>
      <c r="J141" s="230"/>
      <c r="K141" s="230"/>
      <c r="L141" s="235"/>
      <c r="M141" s="236"/>
      <c r="N141" s="237"/>
      <c r="O141" s="237"/>
      <c r="P141" s="237"/>
      <c r="Q141" s="237"/>
      <c r="R141" s="237"/>
      <c r="S141" s="237"/>
      <c r="T141" s="23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9" t="s">
        <v>135</v>
      </c>
      <c r="AU141" s="239" t="s">
        <v>85</v>
      </c>
      <c r="AV141" s="13" t="s">
        <v>85</v>
      </c>
      <c r="AW141" s="13" t="s">
        <v>37</v>
      </c>
      <c r="AX141" s="13" t="s">
        <v>83</v>
      </c>
      <c r="AY141" s="239" t="s">
        <v>126</v>
      </c>
    </row>
    <row r="142" s="2" customFormat="1" ht="16.5" customHeight="1">
      <c r="A142" s="41"/>
      <c r="B142" s="42"/>
      <c r="C142" s="200" t="s">
        <v>182</v>
      </c>
      <c r="D142" s="200" t="s">
        <v>127</v>
      </c>
      <c r="E142" s="201" t="s">
        <v>327</v>
      </c>
      <c r="F142" s="202" t="s">
        <v>328</v>
      </c>
      <c r="G142" s="203" t="s">
        <v>285</v>
      </c>
      <c r="H142" s="204">
        <v>20.5</v>
      </c>
      <c r="I142" s="205"/>
      <c r="J142" s="206">
        <f>ROUND(I142*H142,2)</f>
        <v>0</v>
      </c>
      <c r="K142" s="207"/>
      <c r="L142" s="47"/>
      <c r="M142" s="208" t="s">
        <v>19</v>
      </c>
      <c r="N142" s="209" t="s">
        <v>46</v>
      </c>
      <c r="O142" s="87"/>
      <c r="P142" s="210">
        <f>O142*H142</f>
        <v>0</v>
      </c>
      <c r="Q142" s="210">
        <v>0</v>
      </c>
      <c r="R142" s="210">
        <f>Q142*H142</f>
        <v>0</v>
      </c>
      <c r="S142" s="210">
        <v>0</v>
      </c>
      <c r="T142" s="211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2" t="s">
        <v>159</v>
      </c>
      <c r="AT142" s="212" t="s">
        <v>127</v>
      </c>
      <c r="AU142" s="212" t="s">
        <v>85</v>
      </c>
      <c r="AY142" s="20" t="s">
        <v>126</v>
      </c>
      <c r="BE142" s="213">
        <f>IF(N142="základní",J142,0)</f>
        <v>0</v>
      </c>
      <c r="BF142" s="213">
        <f>IF(N142="snížená",J142,0)</f>
        <v>0</v>
      </c>
      <c r="BG142" s="213">
        <f>IF(N142="zákl. přenesená",J142,0)</f>
        <v>0</v>
      </c>
      <c r="BH142" s="213">
        <f>IF(N142="sníž. přenesená",J142,0)</f>
        <v>0</v>
      </c>
      <c r="BI142" s="213">
        <f>IF(N142="nulová",J142,0)</f>
        <v>0</v>
      </c>
      <c r="BJ142" s="20" t="s">
        <v>83</v>
      </c>
      <c r="BK142" s="213">
        <f>ROUND(I142*H142,2)</f>
        <v>0</v>
      </c>
      <c r="BL142" s="20" t="s">
        <v>159</v>
      </c>
      <c r="BM142" s="212" t="s">
        <v>329</v>
      </c>
    </row>
    <row r="143" s="2" customFormat="1">
      <c r="A143" s="41"/>
      <c r="B143" s="42"/>
      <c r="C143" s="43"/>
      <c r="D143" s="214" t="s">
        <v>133</v>
      </c>
      <c r="E143" s="43"/>
      <c r="F143" s="215" t="s">
        <v>330</v>
      </c>
      <c r="G143" s="43"/>
      <c r="H143" s="43"/>
      <c r="I143" s="216"/>
      <c r="J143" s="43"/>
      <c r="K143" s="43"/>
      <c r="L143" s="47"/>
      <c r="M143" s="217"/>
      <c r="N143" s="218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133</v>
      </c>
      <c r="AU143" s="20" t="s">
        <v>85</v>
      </c>
    </row>
    <row r="144" s="12" customFormat="1">
      <c r="A144" s="12"/>
      <c r="B144" s="219"/>
      <c r="C144" s="220"/>
      <c r="D144" s="214" t="s">
        <v>135</v>
      </c>
      <c r="E144" s="221" t="s">
        <v>19</v>
      </c>
      <c r="F144" s="222" t="s">
        <v>331</v>
      </c>
      <c r="G144" s="220"/>
      <c r="H144" s="221" t="s">
        <v>19</v>
      </c>
      <c r="I144" s="223"/>
      <c r="J144" s="220"/>
      <c r="K144" s="220"/>
      <c r="L144" s="224"/>
      <c r="M144" s="225"/>
      <c r="N144" s="226"/>
      <c r="O144" s="226"/>
      <c r="P144" s="226"/>
      <c r="Q144" s="226"/>
      <c r="R144" s="226"/>
      <c r="S144" s="226"/>
      <c r="T144" s="227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28" t="s">
        <v>135</v>
      </c>
      <c r="AU144" s="228" t="s">
        <v>85</v>
      </c>
      <c r="AV144" s="12" t="s">
        <v>83</v>
      </c>
      <c r="AW144" s="12" t="s">
        <v>37</v>
      </c>
      <c r="AX144" s="12" t="s">
        <v>75</v>
      </c>
      <c r="AY144" s="228" t="s">
        <v>126</v>
      </c>
    </row>
    <row r="145" s="12" customFormat="1">
      <c r="A145" s="12"/>
      <c r="B145" s="219"/>
      <c r="C145" s="220"/>
      <c r="D145" s="214" t="s">
        <v>135</v>
      </c>
      <c r="E145" s="221" t="s">
        <v>19</v>
      </c>
      <c r="F145" s="222" t="s">
        <v>332</v>
      </c>
      <c r="G145" s="220"/>
      <c r="H145" s="221" t="s">
        <v>19</v>
      </c>
      <c r="I145" s="223"/>
      <c r="J145" s="220"/>
      <c r="K145" s="220"/>
      <c r="L145" s="224"/>
      <c r="M145" s="225"/>
      <c r="N145" s="226"/>
      <c r="O145" s="226"/>
      <c r="P145" s="226"/>
      <c r="Q145" s="226"/>
      <c r="R145" s="226"/>
      <c r="S145" s="226"/>
      <c r="T145" s="227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28" t="s">
        <v>135</v>
      </c>
      <c r="AU145" s="228" t="s">
        <v>85</v>
      </c>
      <c r="AV145" s="12" t="s">
        <v>83</v>
      </c>
      <c r="AW145" s="12" t="s">
        <v>37</v>
      </c>
      <c r="AX145" s="12" t="s">
        <v>75</v>
      </c>
      <c r="AY145" s="228" t="s">
        <v>126</v>
      </c>
    </row>
    <row r="146" s="12" customFormat="1">
      <c r="A146" s="12"/>
      <c r="B146" s="219"/>
      <c r="C146" s="220"/>
      <c r="D146" s="214" t="s">
        <v>135</v>
      </c>
      <c r="E146" s="221" t="s">
        <v>19</v>
      </c>
      <c r="F146" s="222" t="s">
        <v>282</v>
      </c>
      <c r="G146" s="220"/>
      <c r="H146" s="221" t="s">
        <v>19</v>
      </c>
      <c r="I146" s="223"/>
      <c r="J146" s="220"/>
      <c r="K146" s="220"/>
      <c r="L146" s="224"/>
      <c r="M146" s="225"/>
      <c r="N146" s="226"/>
      <c r="O146" s="226"/>
      <c r="P146" s="226"/>
      <c r="Q146" s="226"/>
      <c r="R146" s="226"/>
      <c r="S146" s="226"/>
      <c r="T146" s="227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28" t="s">
        <v>135</v>
      </c>
      <c r="AU146" s="228" t="s">
        <v>85</v>
      </c>
      <c r="AV146" s="12" t="s">
        <v>83</v>
      </c>
      <c r="AW146" s="12" t="s">
        <v>37</v>
      </c>
      <c r="AX146" s="12" t="s">
        <v>75</v>
      </c>
      <c r="AY146" s="228" t="s">
        <v>126</v>
      </c>
    </row>
    <row r="147" s="12" customFormat="1">
      <c r="A147" s="12"/>
      <c r="B147" s="219"/>
      <c r="C147" s="220"/>
      <c r="D147" s="214" t="s">
        <v>135</v>
      </c>
      <c r="E147" s="221" t="s">
        <v>19</v>
      </c>
      <c r="F147" s="222" t="s">
        <v>333</v>
      </c>
      <c r="G147" s="220"/>
      <c r="H147" s="221" t="s">
        <v>19</v>
      </c>
      <c r="I147" s="223"/>
      <c r="J147" s="220"/>
      <c r="K147" s="220"/>
      <c r="L147" s="224"/>
      <c r="M147" s="225"/>
      <c r="N147" s="226"/>
      <c r="O147" s="226"/>
      <c r="P147" s="226"/>
      <c r="Q147" s="226"/>
      <c r="R147" s="226"/>
      <c r="S147" s="226"/>
      <c r="T147" s="227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28" t="s">
        <v>135</v>
      </c>
      <c r="AU147" s="228" t="s">
        <v>85</v>
      </c>
      <c r="AV147" s="12" t="s">
        <v>83</v>
      </c>
      <c r="AW147" s="12" t="s">
        <v>37</v>
      </c>
      <c r="AX147" s="12" t="s">
        <v>75</v>
      </c>
      <c r="AY147" s="228" t="s">
        <v>126</v>
      </c>
    </row>
    <row r="148" s="12" customFormat="1">
      <c r="A148" s="12"/>
      <c r="B148" s="219"/>
      <c r="C148" s="220"/>
      <c r="D148" s="214" t="s">
        <v>135</v>
      </c>
      <c r="E148" s="221" t="s">
        <v>19</v>
      </c>
      <c r="F148" s="222" t="s">
        <v>238</v>
      </c>
      <c r="G148" s="220"/>
      <c r="H148" s="221" t="s">
        <v>19</v>
      </c>
      <c r="I148" s="223"/>
      <c r="J148" s="220"/>
      <c r="K148" s="220"/>
      <c r="L148" s="224"/>
      <c r="M148" s="225"/>
      <c r="N148" s="226"/>
      <c r="O148" s="226"/>
      <c r="P148" s="226"/>
      <c r="Q148" s="226"/>
      <c r="R148" s="226"/>
      <c r="S148" s="226"/>
      <c r="T148" s="227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28" t="s">
        <v>135</v>
      </c>
      <c r="AU148" s="228" t="s">
        <v>85</v>
      </c>
      <c r="AV148" s="12" t="s">
        <v>83</v>
      </c>
      <c r="AW148" s="12" t="s">
        <v>37</v>
      </c>
      <c r="AX148" s="12" t="s">
        <v>75</v>
      </c>
      <c r="AY148" s="228" t="s">
        <v>126</v>
      </c>
    </row>
    <row r="149" s="13" customFormat="1">
      <c r="A149" s="13"/>
      <c r="B149" s="229"/>
      <c r="C149" s="230"/>
      <c r="D149" s="214" t="s">
        <v>135</v>
      </c>
      <c r="E149" s="231" t="s">
        <v>19</v>
      </c>
      <c r="F149" s="232" t="s">
        <v>334</v>
      </c>
      <c r="G149" s="230"/>
      <c r="H149" s="233">
        <v>20.5</v>
      </c>
      <c r="I149" s="234"/>
      <c r="J149" s="230"/>
      <c r="K149" s="230"/>
      <c r="L149" s="235"/>
      <c r="M149" s="236"/>
      <c r="N149" s="237"/>
      <c r="O149" s="237"/>
      <c r="P149" s="237"/>
      <c r="Q149" s="237"/>
      <c r="R149" s="237"/>
      <c r="S149" s="237"/>
      <c r="T149" s="23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9" t="s">
        <v>135</v>
      </c>
      <c r="AU149" s="239" t="s">
        <v>85</v>
      </c>
      <c r="AV149" s="13" t="s">
        <v>85</v>
      </c>
      <c r="AW149" s="13" t="s">
        <v>37</v>
      </c>
      <c r="AX149" s="13" t="s">
        <v>83</v>
      </c>
      <c r="AY149" s="239" t="s">
        <v>126</v>
      </c>
    </row>
    <row r="150" s="2" customFormat="1" ht="16.5" customHeight="1">
      <c r="A150" s="41"/>
      <c r="B150" s="42"/>
      <c r="C150" s="200" t="s">
        <v>188</v>
      </c>
      <c r="D150" s="200" t="s">
        <v>127</v>
      </c>
      <c r="E150" s="201" t="s">
        <v>335</v>
      </c>
      <c r="F150" s="202" t="s">
        <v>336</v>
      </c>
      <c r="G150" s="203" t="s">
        <v>285</v>
      </c>
      <c r="H150" s="204">
        <v>150.5</v>
      </c>
      <c r="I150" s="205"/>
      <c r="J150" s="206">
        <f>ROUND(I150*H150,2)</f>
        <v>0</v>
      </c>
      <c r="K150" s="207"/>
      <c r="L150" s="47"/>
      <c r="M150" s="208" t="s">
        <v>19</v>
      </c>
      <c r="N150" s="209" t="s">
        <v>46</v>
      </c>
      <c r="O150" s="87"/>
      <c r="P150" s="210">
        <f>O150*H150</f>
        <v>0</v>
      </c>
      <c r="Q150" s="210">
        <v>0</v>
      </c>
      <c r="R150" s="210">
        <f>Q150*H150</f>
        <v>0</v>
      </c>
      <c r="S150" s="210">
        <v>0</v>
      </c>
      <c r="T150" s="211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12" t="s">
        <v>159</v>
      </c>
      <c r="AT150" s="212" t="s">
        <v>127</v>
      </c>
      <c r="AU150" s="212" t="s">
        <v>85</v>
      </c>
      <c r="AY150" s="20" t="s">
        <v>126</v>
      </c>
      <c r="BE150" s="213">
        <f>IF(N150="základní",J150,0)</f>
        <v>0</v>
      </c>
      <c r="BF150" s="213">
        <f>IF(N150="snížená",J150,0)</f>
        <v>0</v>
      </c>
      <c r="BG150" s="213">
        <f>IF(N150="zákl. přenesená",J150,0)</f>
        <v>0</v>
      </c>
      <c r="BH150" s="213">
        <f>IF(N150="sníž. přenesená",J150,0)</f>
        <v>0</v>
      </c>
      <c r="BI150" s="213">
        <f>IF(N150="nulová",J150,0)</f>
        <v>0</v>
      </c>
      <c r="BJ150" s="20" t="s">
        <v>83</v>
      </c>
      <c r="BK150" s="213">
        <f>ROUND(I150*H150,2)</f>
        <v>0</v>
      </c>
      <c r="BL150" s="20" t="s">
        <v>159</v>
      </c>
      <c r="BM150" s="212" t="s">
        <v>337</v>
      </c>
    </row>
    <row r="151" s="2" customFormat="1">
      <c r="A151" s="41"/>
      <c r="B151" s="42"/>
      <c r="C151" s="43"/>
      <c r="D151" s="214" t="s">
        <v>133</v>
      </c>
      <c r="E151" s="43"/>
      <c r="F151" s="215" t="s">
        <v>338</v>
      </c>
      <c r="G151" s="43"/>
      <c r="H151" s="43"/>
      <c r="I151" s="216"/>
      <c r="J151" s="43"/>
      <c r="K151" s="43"/>
      <c r="L151" s="47"/>
      <c r="M151" s="217"/>
      <c r="N151" s="218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133</v>
      </c>
      <c r="AU151" s="20" t="s">
        <v>85</v>
      </c>
    </row>
    <row r="152" s="12" customFormat="1">
      <c r="A152" s="12"/>
      <c r="B152" s="219"/>
      <c r="C152" s="220"/>
      <c r="D152" s="214" t="s">
        <v>135</v>
      </c>
      <c r="E152" s="221" t="s">
        <v>19</v>
      </c>
      <c r="F152" s="222" t="s">
        <v>339</v>
      </c>
      <c r="G152" s="220"/>
      <c r="H152" s="221" t="s">
        <v>19</v>
      </c>
      <c r="I152" s="223"/>
      <c r="J152" s="220"/>
      <c r="K152" s="220"/>
      <c r="L152" s="224"/>
      <c r="M152" s="225"/>
      <c r="N152" s="226"/>
      <c r="O152" s="226"/>
      <c r="P152" s="226"/>
      <c r="Q152" s="226"/>
      <c r="R152" s="226"/>
      <c r="S152" s="226"/>
      <c r="T152" s="227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28" t="s">
        <v>135</v>
      </c>
      <c r="AU152" s="228" t="s">
        <v>85</v>
      </c>
      <c r="AV152" s="12" t="s">
        <v>83</v>
      </c>
      <c r="AW152" s="12" t="s">
        <v>37</v>
      </c>
      <c r="AX152" s="12" t="s">
        <v>75</v>
      </c>
      <c r="AY152" s="228" t="s">
        <v>126</v>
      </c>
    </row>
    <row r="153" s="12" customFormat="1">
      <c r="A153" s="12"/>
      <c r="B153" s="219"/>
      <c r="C153" s="220"/>
      <c r="D153" s="214" t="s">
        <v>135</v>
      </c>
      <c r="E153" s="221" t="s">
        <v>19</v>
      </c>
      <c r="F153" s="222" t="s">
        <v>299</v>
      </c>
      <c r="G153" s="220"/>
      <c r="H153" s="221" t="s">
        <v>19</v>
      </c>
      <c r="I153" s="223"/>
      <c r="J153" s="220"/>
      <c r="K153" s="220"/>
      <c r="L153" s="224"/>
      <c r="M153" s="225"/>
      <c r="N153" s="226"/>
      <c r="O153" s="226"/>
      <c r="P153" s="226"/>
      <c r="Q153" s="226"/>
      <c r="R153" s="226"/>
      <c r="S153" s="226"/>
      <c r="T153" s="227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28" t="s">
        <v>135</v>
      </c>
      <c r="AU153" s="228" t="s">
        <v>85</v>
      </c>
      <c r="AV153" s="12" t="s">
        <v>83</v>
      </c>
      <c r="AW153" s="12" t="s">
        <v>37</v>
      </c>
      <c r="AX153" s="12" t="s">
        <v>75</v>
      </c>
      <c r="AY153" s="228" t="s">
        <v>126</v>
      </c>
    </row>
    <row r="154" s="12" customFormat="1">
      <c r="A154" s="12"/>
      <c r="B154" s="219"/>
      <c r="C154" s="220"/>
      <c r="D154" s="214" t="s">
        <v>135</v>
      </c>
      <c r="E154" s="221" t="s">
        <v>19</v>
      </c>
      <c r="F154" s="222" t="s">
        <v>291</v>
      </c>
      <c r="G154" s="220"/>
      <c r="H154" s="221" t="s">
        <v>19</v>
      </c>
      <c r="I154" s="223"/>
      <c r="J154" s="220"/>
      <c r="K154" s="220"/>
      <c r="L154" s="224"/>
      <c r="M154" s="225"/>
      <c r="N154" s="226"/>
      <c r="O154" s="226"/>
      <c r="P154" s="226"/>
      <c r="Q154" s="226"/>
      <c r="R154" s="226"/>
      <c r="S154" s="226"/>
      <c r="T154" s="227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28" t="s">
        <v>135</v>
      </c>
      <c r="AU154" s="228" t="s">
        <v>85</v>
      </c>
      <c r="AV154" s="12" t="s">
        <v>83</v>
      </c>
      <c r="AW154" s="12" t="s">
        <v>37</v>
      </c>
      <c r="AX154" s="12" t="s">
        <v>75</v>
      </c>
      <c r="AY154" s="228" t="s">
        <v>126</v>
      </c>
    </row>
    <row r="155" s="12" customFormat="1">
      <c r="A155" s="12"/>
      <c r="B155" s="219"/>
      <c r="C155" s="220"/>
      <c r="D155" s="214" t="s">
        <v>135</v>
      </c>
      <c r="E155" s="221" t="s">
        <v>19</v>
      </c>
      <c r="F155" s="222" t="s">
        <v>292</v>
      </c>
      <c r="G155" s="220"/>
      <c r="H155" s="221" t="s">
        <v>19</v>
      </c>
      <c r="I155" s="223"/>
      <c r="J155" s="220"/>
      <c r="K155" s="220"/>
      <c r="L155" s="224"/>
      <c r="M155" s="225"/>
      <c r="N155" s="226"/>
      <c r="O155" s="226"/>
      <c r="P155" s="226"/>
      <c r="Q155" s="226"/>
      <c r="R155" s="226"/>
      <c r="S155" s="226"/>
      <c r="T155" s="227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28" t="s">
        <v>135</v>
      </c>
      <c r="AU155" s="228" t="s">
        <v>85</v>
      </c>
      <c r="AV155" s="12" t="s">
        <v>83</v>
      </c>
      <c r="AW155" s="12" t="s">
        <v>37</v>
      </c>
      <c r="AX155" s="12" t="s">
        <v>75</v>
      </c>
      <c r="AY155" s="228" t="s">
        <v>126</v>
      </c>
    </row>
    <row r="156" s="12" customFormat="1">
      <c r="A156" s="12"/>
      <c r="B156" s="219"/>
      <c r="C156" s="220"/>
      <c r="D156" s="214" t="s">
        <v>135</v>
      </c>
      <c r="E156" s="221" t="s">
        <v>19</v>
      </c>
      <c r="F156" s="222" t="s">
        <v>293</v>
      </c>
      <c r="G156" s="220"/>
      <c r="H156" s="221" t="s">
        <v>19</v>
      </c>
      <c r="I156" s="223"/>
      <c r="J156" s="220"/>
      <c r="K156" s="220"/>
      <c r="L156" s="224"/>
      <c r="M156" s="225"/>
      <c r="N156" s="226"/>
      <c r="O156" s="226"/>
      <c r="P156" s="226"/>
      <c r="Q156" s="226"/>
      <c r="R156" s="226"/>
      <c r="S156" s="226"/>
      <c r="T156" s="227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28" t="s">
        <v>135</v>
      </c>
      <c r="AU156" s="228" t="s">
        <v>85</v>
      </c>
      <c r="AV156" s="12" t="s">
        <v>83</v>
      </c>
      <c r="AW156" s="12" t="s">
        <v>37</v>
      </c>
      <c r="AX156" s="12" t="s">
        <v>75</v>
      </c>
      <c r="AY156" s="228" t="s">
        <v>126</v>
      </c>
    </row>
    <row r="157" s="12" customFormat="1">
      <c r="A157" s="12"/>
      <c r="B157" s="219"/>
      <c r="C157" s="220"/>
      <c r="D157" s="214" t="s">
        <v>135</v>
      </c>
      <c r="E157" s="221" t="s">
        <v>19</v>
      </c>
      <c r="F157" s="222" t="s">
        <v>340</v>
      </c>
      <c r="G157" s="220"/>
      <c r="H157" s="221" t="s">
        <v>19</v>
      </c>
      <c r="I157" s="223"/>
      <c r="J157" s="220"/>
      <c r="K157" s="220"/>
      <c r="L157" s="224"/>
      <c r="M157" s="225"/>
      <c r="N157" s="226"/>
      <c r="O157" s="226"/>
      <c r="P157" s="226"/>
      <c r="Q157" s="226"/>
      <c r="R157" s="226"/>
      <c r="S157" s="226"/>
      <c r="T157" s="227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28" t="s">
        <v>135</v>
      </c>
      <c r="AU157" s="228" t="s">
        <v>85</v>
      </c>
      <c r="AV157" s="12" t="s">
        <v>83</v>
      </c>
      <c r="AW157" s="12" t="s">
        <v>37</v>
      </c>
      <c r="AX157" s="12" t="s">
        <v>75</v>
      </c>
      <c r="AY157" s="228" t="s">
        <v>126</v>
      </c>
    </row>
    <row r="158" s="13" customFormat="1">
      <c r="A158" s="13"/>
      <c r="B158" s="229"/>
      <c r="C158" s="230"/>
      <c r="D158" s="214" t="s">
        <v>135</v>
      </c>
      <c r="E158" s="231" t="s">
        <v>19</v>
      </c>
      <c r="F158" s="232" t="s">
        <v>341</v>
      </c>
      <c r="G158" s="230"/>
      <c r="H158" s="233">
        <v>17</v>
      </c>
      <c r="I158" s="234"/>
      <c r="J158" s="230"/>
      <c r="K158" s="230"/>
      <c r="L158" s="235"/>
      <c r="M158" s="236"/>
      <c r="N158" s="237"/>
      <c r="O158" s="237"/>
      <c r="P158" s="237"/>
      <c r="Q158" s="237"/>
      <c r="R158" s="237"/>
      <c r="S158" s="237"/>
      <c r="T158" s="23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9" t="s">
        <v>135</v>
      </c>
      <c r="AU158" s="239" t="s">
        <v>85</v>
      </c>
      <c r="AV158" s="13" t="s">
        <v>85</v>
      </c>
      <c r="AW158" s="13" t="s">
        <v>37</v>
      </c>
      <c r="AX158" s="13" t="s">
        <v>75</v>
      </c>
      <c r="AY158" s="239" t="s">
        <v>126</v>
      </c>
    </row>
    <row r="159" s="12" customFormat="1">
      <c r="A159" s="12"/>
      <c r="B159" s="219"/>
      <c r="C159" s="220"/>
      <c r="D159" s="214" t="s">
        <v>135</v>
      </c>
      <c r="E159" s="221" t="s">
        <v>19</v>
      </c>
      <c r="F159" s="222" t="s">
        <v>342</v>
      </c>
      <c r="G159" s="220"/>
      <c r="H159" s="221" t="s">
        <v>19</v>
      </c>
      <c r="I159" s="223"/>
      <c r="J159" s="220"/>
      <c r="K159" s="220"/>
      <c r="L159" s="224"/>
      <c r="M159" s="225"/>
      <c r="N159" s="226"/>
      <c r="O159" s="226"/>
      <c r="P159" s="226"/>
      <c r="Q159" s="226"/>
      <c r="R159" s="226"/>
      <c r="S159" s="226"/>
      <c r="T159" s="227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28" t="s">
        <v>135</v>
      </c>
      <c r="AU159" s="228" t="s">
        <v>85</v>
      </c>
      <c r="AV159" s="12" t="s">
        <v>83</v>
      </c>
      <c r="AW159" s="12" t="s">
        <v>37</v>
      </c>
      <c r="AX159" s="12" t="s">
        <v>75</v>
      </c>
      <c r="AY159" s="228" t="s">
        <v>126</v>
      </c>
    </row>
    <row r="160" s="13" customFormat="1">
      <c r="A160" s="13"/>
      <c r="B160" s="229"/>
      <c r="C160" s="230"/>
      <c r="D160" s="214" t="s">
        <v>135</v>
      </c>
      <c r="E160" s="231" t="s">
        <v>19</v>
      </c>
      <c r="F160" s="232" t="s">
        <v>343</v>
      </c>
      <c r="G160" s="230"/>
      <c r="H160" s="233">
        <v>111</v>
      </c>
      <c r="I160" s="234"/>
      <c r="J160" s="230"/>
      <c r="K160" s="230"/>
      <c r="L160" s="235"/>
      <c r="M160" s="236"/>
      <c r="N160" s="237"/>
      <c r="O160" s="237"/>
      <c r="P160" s="237"/>
      <c r="Q160" s="237"/>
      <c r="R160" s="237"/>
      <c r="S160" s="237"/>
      <c r="T160" s="23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9" t="s">
        <v>135</v>
      </c>
      <c r="AU160" s="239" t="s">
        <v>85</v>
      </c>
      <c r="AV160" s="13" t="s">
        <v>85</v>
      </c>
      <c r="AW160" s="13" t="s">
        <v>37</v>
      </c>
      <c r="AX160" s="13" t="s">
        <v>75</v>
      </c>
      <c r="AY160" s="239" t="s">
        <v>126</v>
      </c>
    </row>
    <row r="161" s="12" customFormat="1">
      <c r="A161" s="12"/>
      <c r="B161" s="219"/>
      <c r="C161" s="220"/>
      <c r="D161" s="214" t="s">
        <v>135</v>
      </c>
      <c r="E161" s="221" t="s">
        <v>19</v>
      </c>
      <c r="F161" s="222" t="s">
        <v>344</v>
      </c>
      <c r="G161" s="220"/>
      <c r="H161" s="221" t="s">
        <v>19</v>
      </c>
      <c r="I161" s="223"/>
      <c r="J161" s="220"/>
      <c r="K161" s="220"/>
      <c r="L161" s="224"/>
      <c r="M161" s="225"/>
      <c r="N161" s="226"/>
      <c r="O161" s="226"/>
      <c r="P161" s="226"/>
      <c r="Q161" s="226"/>
      <c r="R161" s="226"/>
      <c r="S161" s="226"/>
      <c r="T161" s="227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28" t="s">
        <v>135</v>
      </c>
      <c r="AU161" s="228" t="s">
        <v>85</v>
      </c>
      <c r="AV161" s="12" t="s">
        <v>83</v>
      </c>
      <c r="AW161" s="12" t="s">
        <v>37</v>
      </c>
      <c r="AX161" s="12" t="s">
        <v>75</v>
      </c>
      <c r="AY161" s="228" t="s">
        <v>126</v>
      </c>
    </row>
    <row r="162" s="13" customFormat="1">
      <c r="A162" s="13"/>
      <c r="B162" s="229"/>
      <c r="C162" s="230"/>
      <c r="D162" s="214" t="s">
        <v>135</v>
      </c>
      <c r="E162" s="231" t="s">
        <v>19</v>
      </c>
      <c r="F162" s="232" t="s">
        <v>345</v>
      </c>
      <c r="G162" s="230"/>
      <c r="H162" s="233">
        <v>22.5</v>
      </c>
      <c r="I162" s="234"/>
      <c r="J162" s="230"/>
      <c r="K162" s="230"/>
      <c r="L162" s="235"/>
      <c r="M162" s="236"/>
      <c r="N162" s="237"/>
      <c r="O162" s="237"/>
      <c r="P162" s="237"/>
      <c r="Q162" s="237"/>
      <c r="R162" s="237"/>
      <c r="S162" s="237"/>
      <c r="T162" s="23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9" t="s">
        <v>135</v>
      </c>
      <c r="AU162" s="239" t="s">
        <v>85</v>
      </c>
      <c r="AV162" s="13" t="s">
        <v>85</v>
      </c>
      <c r="AW162" s="13" t="s">
        <v>37</v>
      </c>
      <c r="AX162" s="13" t="s">
        <v>75</v>
      </c>
      <c r="AY162" s="239" t="s">
        <v>126</v>
      </c>
    </row>
    <row r="163" s="15" customFormat="1">
      <c r="A163" s="15"/>
      <c r="B163" s="251"/>
      <c r="C163" s="252"/>
      <c r="D163" s="214" t="s">
        <v>135</v>
      </c>
      <c r="E163" s="253" t="s">
        <v>19</v>
      </c>
      <c r="F163" s="254" t="s">
        <v>304</v>
      </c>
      <c r="G163" s="252"/>
      <c r="H163" s="255">
        <v>150.5</v>
      </c>
      <c r="I163" s="256"/>
      <c r="J163" s="252"/>
      <c r="K163" s="252"/>
      <c r="L163" s="257"/>
      <c r="M163" s="258"/>
      <c r="N163" s="259"/>
      <c r="O163" s="259"/>
      <c r="P163" s="259"/>
      <c r="Q163" s="259"/>
      <c r="R163" s="259"/>
      <c r="S163" s="259"/>
      <c r="T163" s="260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1" t="s">
        <v>135</v>
      </c>
      <c r="AU163" s="261" t="s">
        <v>85</v>
      </c>
      <c r="AV163" s="15" t="s">
        <v>159</v>
      </c>
      <c r="AW163" s="15" t="s">
        <v>37</v>
      </c>
      <c r="AX163" s="15" t="s">
        <v>83</v>
      </c>
      <c r="AY163" s="261" t="s">
        <v>126</v>
      </c>
    </row>
    <row r="164" s="2" customFormat="1" ht="16.5" customHeight="1">
      <c r="A164" s="41"/>
      <c r="B164" s="42"/>
      <c r="C164" s="200" t="s">
        <v>193</v>
      </c>
      <c r="D164" s="200" t="s">
        <v>127</v>
      </c>
      <c r="E164" s="201" t="s">
        <v>346</v>
      </c>
      <c r="F164" s="202" t="s">
        <v>347</v>
      </c>
      <c r="G164" s="203" t="s">
        <v>285</v>
      </c>
      <c r="H164" s="204">
        <v>7.2000000000000002</v>
      </c>
      <c r="I164" s="205"/>
      <c r="J164" s="206">
        <f>ROUND(I164*H164,2)</f>
        <v>0</v>
      </c>
      <c r="K164" s="207"/>
      <c r="L164" s="47"/>
      <c r="M164" s="208" t="s">
        <v>19</v>
      </c>
      <c r="N164" s="209" t="s">
        <v>46</v>
      </c>
      <c r="O164" s="87"/>
      <c r="P164" s="210">
        <f>O164*H164</f>
        <v>0</v>
      </c>
      <c r="Q164" s="210">
        <v>0</v>
      </c>
      <c r="R164" s="210">
        <f>Q164*H164</f>
        <v>0</v>
      </c>
      <c r="S164" s="210">
        <v>0</v>
      </c>
      <c r="T164" s="211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2" t="s">
        <v>159</v>
      </c>
      <c r="AT164" s="212" t="s">
        <v>127</v>
      </c>
      <c r="AU164" s="212" t="s">
        <v>85</v>
      </c>
      <c r="AY164" s="20" t="s">
        <v>126</v>
      </c>
      <c r="BE164" s="213">
        <f>IF(N164="základní",J164,0)</f>
        <v>0</v>
      </c>
      <c r="BF164" s="213">
        <f>IF(N164="snížená",J164,0)</f>
        <v>0</v>
      </c>
      <c r="BG164" s="213">
        <f>IF(N164="zákl. přenesená",J164,0)</f>
        <v>0</v>
      </c>
      <c r="BH164" s="213">
        <f>IF(N164="sníž. přenesená",J164,0)</f>
        <v>0</v>
      </c>
      <c r="BI164" s="213">
        <f>IF(N164="nulová",J164,0)</f>
        <v>0</v>
      </c>
      <c r="BJ164" s="20" t="s">
        <v>83</v>
      </c>
      <c r="BK164" s="213">
        <f>ROUND(I164*H164,2)</f>
        <v>0</v>
      </c>
      <c r="BL164" s="20" t="s">
        <v>159</v>
      </c>
      <c r="BM164" s="212" t="s">
        <v>348</v>
      </c>
    </row>
    <row r="165" s="2" customFormat="1">
      <c r="A165" s="41"/>
      <c r="B165" s="42"/>
      <c r="C165" s="43"/>
      <c r="D165" s="214" t="s">
        <v>133</v>
      </c>
      <c r="E165" s="43"/>
      <c r="F165" s="215" t="s">
        <v>338</v>
      </c>
      <c r="G165" s="43"/>
      <c r="H165" s="43"/>
      <c r="I165" s="216"/>
      <c r="J165" s="43"/>
      <c r="K165" s="43"/>
      <c r="L165" s="47"/>
      <c r="M165" s="217"/>
      <c r="N165" s="218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133</v>
      </c>
      <c r="AU165" s="20" t="s">
        <v>85</v>
      </c>
    </row>
    <row r="166" s="12" customFormat="1">
      <c r="A166" s="12"/>
      <c r="B166" s="219"/>
      <c r="C166" s="220"/>
      <c r="D166" s="214" t="s">
        <v>135</v>
      </c>
      <c r="E166" s="221" t="s">
        <v>19</v>
      </c>
      <c r="F166" s="222" t="s">
        <v>349</v>
      </c>
      <c r="G166" s="220"/>
      <c r="H166" s="221" t="s">
        <v>19</v>
      </c>
      <c r="I166" s="223"/>
      <c r="J166" s="220"/>
      <c r="K166" s="220"/>
      <c r="L166" s="224"/>
      <c r="M166" s="225"/>
      <c r="N166" s="226"/>
      <c r="O166" s="226"/>
      <c r="P166" s="226"/>
      <c r="Q166" s="226"/>
      <c r="R166" s="226"/>
      <c r="S166" s="226"/>
      <c r="T166" s="227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28" t="s">
        <v>135</v>
      </c>
      <c r="AU166" s="228" t="s">
        <v>85</v>
      </c>
      <c r="AV166" s="12" t="s">
        <v>83</v>
      </c>
      <c r="AW166" s="12" t="s">
        <v>37</v>
      </c>
      <c r="AX166" s="12" t="s">
        <v>75</v>
      </c>
      <c r="AY166" s="228" t="s">
        <v>126</v>
      </c>
    </row>
    <row r="167" s="12" customFormat="1">
      <c r="A167" s="12"/>
      <c r="B167" s="219"/>
      <c r="C167" s="220"/>
      <c r="D167" s="214" t="s">
        <v>135</v>
      </c>
      <c r="E167" s="221" t="s">
        <v>19</v>
      </c>
      <c r="F167" s="222" t="s">
        <v>350</v>
      </c>
      <c r="G167" s="220"/>
      <c r="H167" s="221" t="s">
        <v>19</v>
      </c>
      <c r="I167" s="223"/>
      <c r="J167" s="220"/>
      <c r="K167" s="220"/>
      <c r="L167" s="224"/>
      <c r="M167" s="225"/>
      <c r="N167" s="226"/>
      <c r="O167" s="226"/>
      <c r="P167" s="226"/>
      <c r="Q167" s="226"/>
      <c r="R167" s="226"/>
      <c r="S167" s="226"/>
      <c r="T167" s="227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28" t="s">
        <v>135</v>
      </c>
      <c r="AU167" s="228" t="s">
        <v>85</v>
      </c>
      <c r="AV167" s="12" t="s">
        <v>83</v>
      </c>
      <c r="AW167" s="12" t="s">
        <v>37</v>
      </c>
      <c r="AX167" s="12" t="s">
        <v>75</v>
      </c>
      <c r="AY167" s="228" t="s">
        <v>126</v>
      </c>
    </row>
    <row r="168" s="12" customFormat="1">
      <c r="A168" s="12"/>
      <c r="B168" s="219"/>
      <c r="C168" s="220"/>
      <c r="D168" s="214" t="s">
        <v>135</v>
      </c>
      <c r="E168" s="221" t="s">
        <v>19</v>
      </c>
      <c r="F168" s="222" t="s">
        <v>282</v>
      </c>
      <c r="G168" s="220"/>
      <c r="H168" s="221" t="s">
        <v>19</v>
      </c>
      <c r="I168" s="223"/>
      <c r="J168" s="220"/>
      <c r="K168" s="220"/>
      <c r="L168" s="224"/>
      <c r="M168" s="225"/>
      <c r="N168" s="226"/>
      <c r="O168" s="226"/>
      <c r="P168" s="226"/>
      <c r="Q168" s="226"/>
      <c r="R168" s="226"/>
      <c r="S168" s="226"/>
      <c r="T168" s="227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28" t="s">
        <v>135</v>
      </c>
      <c r="AU168" s="228" t="s">
        <v>85</v>
      </c>
      <c r="AV168" s="12" t="s">
        <v>83</v>
      </c>
      <c r="AW168" s="12" t="s">
        <v>37</v>
      </c>
      <c r="AX168" s="12" t="s">
        <v>75</v>
      </c>
      <c r="AY168" s="228" t="s">
        <v>126</v>
      </c>
    </row>
    <row r="169" s="12" customFormat="1">
      <c r="A169" s="12"/>
      <c r="B169" s="219"/>
      <c r="C169" s="220"/>
      <c r="D169" s="214" t="s">
        <v>135</v>
      </c>
      <c r="E169" s="221" t="s">
        <v>19</v>
      </c>
      <c r="F169" s="222" t="s">
        <v>293</v>
      </c>
      <c r="G169" s="220"/>
      <c r="H169" s="221" t="s">
        <v>19</v>
      </c>
      <c r="I169" s="223"/>
      <c r="J169" s="220"/>
      <c r="K169" s="220"/>
      <c r="L169" s="224"/>
      <c r="M169" s="225"/>
      <c r="N169" s="226"/>
      <c r="O169" s="226"/>
      <c r="P169" s="226"/>
      <c r="Q169" s="226"/>
      <c r="R169" s="226"/>
      <c r="S169" s="226"/>
      <c r="T169" s="227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28" t="s">
        <v>135</v>
      </c>
      <c r="AU169" s="228" t="s">
        <v>85</v>
      </c>
      <c r="AV169" s="12" t="s">
        <v>83</v>
      </c>
      <c r="AW169" s="12" t="s">
        <v>37</v>
      </c>
      <c r="AX169" s="12" t="s">
        <v>75</v>
      </c>
      <c r="AY169" s="228" t="s">
        <v>126</v>
      </c>
    </row>
    <row r="170" s="13" customFormat="1">
      <c r="A170" s="13"/>
      <c r="B170" s="229"/>
      <c r="C170" s="230"/>
      <c r="D170" s="214" t="s">
        <v>135</v>
      </c>
      <c r="E170" s="231" t="s">
        <v>19</v>
      </c>
      <c r="F170" s="232" t="s">
        <v>351</v>
      </c>
      <c r="G170" s="230"/>
      <c r="H170" s="233">
        <v>7.2000000000000002</v>
      </c>
      <c r="I170" s="234"/>
      <c r="J170" s="230"/>
      <c r="K170" s="230"/>
      <c r="L170" s="235"/>
      <c r="M170" s="236"/>
      <c r="N170" s="237"/>
      <c r="O170" s="237"/>
      <c r="P170" s="237"/>
      <c r="Q170" s="237"/>
      <c r="R170" s="237"/>
      <c r="S170" s="237"/>
      <c r="T170" s="23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9" t="s">
        <v>135</v>
      </c>
      <c r="AU170" s="239" t="s">
        <v>85</v>
      </c>
      <c r="AV170" s="13" t="s">
        <v>85</v>
      </c>
      <c r="AW170" s="13" t="s">
        <v>37</v>
      </c>
      <c r="AX170" s="13" t="s">
        <v>83</v>
      </c>
      <c r="AY170" s="239" t="s">
        <v>126</v>
      </c>
    </row>
    <row r="171" s="11" customFormat="1" ht="22.8" customHeight="1">
      <c r="A171" s="11"/>
      <c r="B171" s="186"/>
      <c r="C171" s="187"/>
      <c r="D171" s="188" t="s">
        <v>74</v>
      </c>
      <c r="E171" s="249" t="s">
        <v>193</v>
      </c>
      <c r="F171" s="249" t="s">
        <v>352</v>
      </c>
      <c r="G171" s="187"/>
      <c r="H171" s="187"/>
      <c r="I171" s="190"/>
      <c r="J171" s="250">
        <f>BK171</f>
        <v>0</v>
      </c>
      <c r="K171" s="187"/>
      <c r="L171" s="192"/>
      <c r="M171" s="193"/>
      <c r="N171" s="194"/>
      <c r="O171" s="194"/>
      <c r="P171" s="195">
        <f>SUM(P172:P263)</f>
        <v>0</v>
      </c>
      <c r="Q171" s="194"/>
      <c r="R171" s="195">
        <f>SUM(R172:R263)</f>
        <v>0</v>
      </c>
      <c r="S171" s="194"/>
      <c r="T171" s="196">
        <f>SUM(T172:T263)</f>
        <v>0</v>
      </c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R171" s="197" t="s">
        <v>83</v>
      </c>
      <c r="AT171" s="198" t="s">
        <v>74</v>
      </c>
      <c r="AU171" s="198" t="s">
        <v>83</v>
      </c>
      <c r="AY171" s="197" t="s">
        <v>126</v>
      </c>
      <c r="BK171" s="199">
        <f>SUM(BK172:BK263)</f>
        <v>0</v>
      </c>
    </row>
    <row r="172" s="2" customFormat="1" ht="16.5" customHeight="1">
      <c r="A172" s="41"/>
      <c r="B172" s="42"/>
      <c r="C172" s="200" t="s">
        <v>199</v>
      </c>
      <c r="D172" s="200" t="s">
        <v>127</v>
      </c>
      <c r="E172" s="201" t="s">
        <v>353</v>
      </c>
      <c r="F172" s="202" t="s">
        <v>354</v>
      </c>
      <c r="G172" s="203" t="s">
        <v>317</v>
      </c>
      <c r="H172" s="204">
        <v>27</v>
      </c>
      <c r="I172" s="205"/>
      <c r="J172" s="206">
        <f>ROUND(I172*H172,2)</f>
        <v>0</v>
      </c>
      <c r="K172" s="207"/>
      <c r="L172" s="47"/>
      <c r="M172" s="208" t="s">
        <v>19</v>
      </c>
      <c r="N172" s="209" t="s">
        <v>46</v>
      </c>
      <c r="O172" s="87"/>
      <c r="P172" s="210">
        <f>O172*H172</f>
        <v>0</v>
      </c>
      <c r="Q172" s="210">
        <v>0</v>
      </c>
      <c r="R172" s="210">
        <f>Q172*H172</f>
        <v>0</v>
      </c>
      <c r="S172" s="210">
        <v>0</v>
      </c>
      <c r="T172" s="211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12" t="s">
        <v>159</v>
      </c>
      <c r="AT172" s="212" t="s">
        <v>127</v>
      </c>
      <c r="AU172" s="212" t="s">
        <v>85</v>
      </c>
      <c r="AY172" s="20" t="s">
        <v>126</v>
      </c>
      <c r="BE172" s="213">
        <f>IF(N172="základní",J172,0)</f>
        <v>0</v>
      </c>
      <c r="BF172" s="213">
        <f>IF(N172="snížená",J172,0)</f>
        <v>0</v>
      </c>
      <c r="BG172" s="213">
        <f>IF(N172="zákl. přenesená",J172,0)</f>
        <v>0</v>
      </c>
      <c r="BH172" s="213">
        <f>IF(N172="sníž. přenesená",J172,0)</f>
        <v>0</v>
      </c>
      <c r="BI172" s="213">
        <f>IF(N172="nulová",J172,0)</f>
        <v>0</v>
      </c>
      <c r="BJ172" s="20" t="s">
        <v>83</v>
      </c>
      <c r="BK172" s="213">
        <f>ROUND(I172*H172,2)</f>
        <v>0</v>
      </c>
      <c r="BL172" s="20" t="s">
        <v>159</v>
      </c>
      <c r="BM172" s="212" t="s">
        <v>355</v>
      </c>
    </row>
    <row r="173" s="2" customFormat="1">
      <c r="A173" s="41"/>
      <c r="B173" s="42"/>
      <c r="C173" s="43"/>
      <c r="D173" s="214" t="s">
        <v>133</v>
      </c>
      <c r="E173" s="43"/>
      <c r="F173" s="215" t="s">
        <v>356</v>
      </c>
      <c r="G173" s="43"/>
      <c r="H173" s="43"/>
      <c r="I173" s="216"/>
      <c r="J173" s="43"/>
      <c r="K173" s="43"/>
      <c r="L173" s="47"/>
      <c r="M173" s="217"/>
      <c r="N173" s="218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133</v>
      </c>
      <c r="AU173" s="20" t="s">
        <v>85</v>
      </c>
    </row>
    <row r="174" s="12" customFormat="1">
      <c r="A174" s="12"/>
      <c r="B174" s="219"/>
      <c r="C174" s="220"/>
      <c r="D174" s="214" t="s">
        <v>135</v>
      </c>
      <c r="E174" s="221" t="s">
        <v>19</v>
      </c>
      <c r="F174" s="222" t="s">
        <v>289</v>
      </c>
      <c r="G174" s="220"/>
      <c r="H174" s="221" t="s">
        <v>19</v>
      </c>
      <c r="I174" s="223"/>
      <c r="J174" s="220"/>
      <c r="K174" s="220"/>
      <c r="L174" s="224"/>
      <c r="M174" s="225"/>
      <c r="N174" s="226"/>
      <c r="O174" s="226"/>
      <c r="P174" s="226"/>
      <c r="Q174" s="226"/>
      <c r="R174" s="226"/>
      <c r="S174" s="226"/>
      <c r="T174" s="227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28" t="s">
        <v>135</v>
      </c>
      <c r="AU174" s="228" t="s">
        <v>85</v>
      </c>
      <c r="AV174" s="12" t="s">
        <v>83</v>
      </c>
      <c r="AW174" s="12" t="s">
        <v>37</v>
      </c>
      <c r="AX174" s="12" t="s">
        <v>75</v>
      </c>
      <c r="AY174" s="228" t="s">
        <v>126</v>
      </c>
    </row>
    <row r="175" s="12" customFormat="1">
      <c r="A175" s="12"/>
      <c r="B175" s="219"/>
      <c r="C175" s="220"/>
      <c r="D175" s="214" t="s">
        <v>135</v>
      </c>
      <c r="E175" s="221" t="s">
        <v>19</v>
      </c>
      <c r="F175" s="222" t="s">
        <v>357</v>
      </c>
      <c r="G175" s="220"/>
      <c r="H175" s="221" t="s">
        <v>19</v>
      </c>
      <c r="I175" s="223"/>
      <c r="J175" s="220"/>
      <c r="K175" s="220"/>
      <c r="L175" s="224"/>
      <c r="M175" s="225"/>
      <c r="N175" s="226"/>
      <c r="O175" s="226"/>
      <c r="P175" s="226"/>
      <c r="Q175" s="226"/>
      <c r="R175" s="226"/>
      <c r="S175" s="226"/>
      <c r="T175" s="227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28" t="s">
        <v>135</v>
      </c>
      <c r="AU175" s="228" t="s">
        <v>85</v>
      </c>
      <c r="AV175" s="12" t="s">
        <v>83</v>
      </c>
      <c r="AW175" s="12" t="s">
        <v>37</v>
      </c>
      <c r="AX175" s="12" t="s">
        <v>75</v>
      </c>
      <c r="AY175" s="228" t="s">
        <v>126</v>
      </c>
    </row>
    <row r="176" s="12" customFormat="1">
      <c r="A176" s="12"/>
      <c r="B176" s="219"/>
      <c r="C176" s="220"/>
      <c r="D176" s="214" t="s">
        <v>135</v>
      </c>
      <c r="E176" s="221" t="s">
        <v>19</v>
      </c>
      <c r="F176" s="222" t="s">
        <v>325</v>
      </c>
      <c r="G176" s="220"/>
      <c r="H176" s="221" t="s">
        <v>19</v>
      </c>
      <c r="I176" s="223"/>
      <c r="J176" s="220"/>
      <c r="K176" s="220"/>
      <c r="L176" s="224"/>
      <c r="M176" s="225"/>
      <c r="N176" s="226"/>
      <c r="O176" s="226"/>
      <c r="P176" s="226"/>
      <c r="Q176" s="226"/>
      <c r="R176" s="226"/>
      <c r="S176" s="226"/>
      <c r="T176" s="227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28" t="s">
        <v>135</v>
      </c>
      <c r="AU176" s="228" t="s">
        <v>85</v>
      </c>
      <c r="AV176" s="12" t="s">
        <v>83</v>
      </c>
      <c r="AW176" s="12" t="s">
        <v>37</v>
      </c>
      <c r="AX176" s="12" t="s">
        <v>75</v>
      </c>
      <c r="AY176" s="228" t="s">
        <v>126</v>
      </c>
    </row>
    <row r="177" s="12" customFormat="1">
      <c r="A177" s="12"/>
      <c r="B177" s="219"/>
      <c r="C177" s="220"/>
      <c r="D177" s="214" t="s">
        <v>135</v>
      </c>
      <c r="E177" s="221" t="s">
        <v>19</v>
      </c>
      <c r="F177" s="222" t="s">
        <v>311</v>
      </c>
      <c r="G177" s="220"/>
      <c r="H177" s="221" t="s">
        <v>19</v>
      </c>
      <c r="I177" s="223"/>
      <c r="J177" s="220"/>
      <c r="K177" s="220"/>
      <c r="L177" s="224"/>
      <c r="M177" s="225"/>
      <c r="N177" s="226"/>
      <c r="O177" s="226"/>
      <c r="P177" s="226"/>
      <c r="Q177" s="226"/>
      <c r="R177" s="226"/>
      <c r="S177" s="226"/>
      <c r="T177" s="227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28" t="s">
        <v>135</v>
      </c>
      <c r="AU177" s="228" t="s">
        <v>85</v>
      </c>
      <c r="AV177" s="12" t="s">
        <v>83</v>
      </c>
      <c r="AW177" s="12" t="s">
        <v>37</v>
      </c>
      <c r="AX177" s="12" t="s">
        <v>75</v>
      </c>
      <c r="AY177" s="228" t="s">
        <v>126</v>
      </c>
    </row>
    <row r="178" s="13" customFormat="1">
      <c r="A178" s="13"/>
      <c r="B178" s="229"/>
      <c r="C178" s="230"/>
      <c r="D178" s="214" t="s">
        <v>135</v>
      </c>
      <c r="E178" s="231" t="s">
        <v>19</v>
      </c>
      <c r="F178" s="232" t="s">
        <v>358</v>
      </c>
      <c r="G178" s="230"/>
      <c r="H178" s="233">
        <v>27</v>
      </c>
      <c r="I178" s="234"/>
      <c r="J178" s="230"/>
      <c r="K178" s="230"/>
      <c r="L178" s="235"/>
      <c r="M178" s="236"/>
      <c r="N178" s="237"/>
      <c r="O178" s="237"/>
      <c r="P178" s="237"/>
      <c r="Q178" s="237"/>
      <c r="R178" s="237"/>
      <c r="S178" s="237"/>
      <c r="T178" s="23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9" t="s">
        <v>135</v>
      </c>
      <c r="AU178" s="239" t="s">
        <v>85</v>
      </c>
      <c r="AV178" s="13" t="s">
        <v>85</v>
      </c>
      <c r="AW178" s="13" t="s">
        <v>37</v>
      </c>
      <c r="AX178" s="13" t="s">
        <v>83</v>
      </c>
      <c r="AY178" s="239" t="s">
        <v>126</v>
      </c>
    </row>
    <row r="179" s="2" customFormat="1" ht="16.5" customHeight="1">
      <c r="A179" s="41"/>
      <c r="B179" s="42"/>
      <c r="C179" s="200" t="s">
        <v>209</v>
      </c>
      <c r="D179" s="200" t="s">
        <v>127</v>
      </c>
      <c r="E179" s="201" t="s">
        <v>359</v>
      </c>
      <c r="F179" s="202" t="s">
        <v>360</v>
      </c>
      <c r="G179" s="203" t="s">
        <v>277</v>
      </c>
      <c r="H179" s="204">
        <v>6</v>
      </c>
      <c r="I179" s="205"/>
      <c r="J179" s="206">
        <f>ROUND(I179*H179,2)</f>
        <v>0</v>
      </c>
      <c r="K179" s="207"/>
      <c r="L179" s="47"/>
      <c r="M179" s="208" t="s">
        <v>19</v>
      </c>
      <c r="N179" s="209" t="s">
        <v>46</v>
      </c>
      <c r="O179" s="87"/>
      <c r="P179" s="210">
        <f>O179*H179</f>
        <v>0</v>
      </c>
      <c r="Q179" s="210">
        <v>0</v>
      </c>
      <c r="R179" s="210">
        <f>Q179*H179</f>
        <v>0</v>
      </c>
      <c r="S179" s="210">
        <v>0</v>
      </c>
      <c r="T179" s="211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12" t="s">
        <v>159</v>
      </c>
      <c r="AT179" s="212" t="s">
        <v>127</v>
      </c>
      <c r="AU179" s="212" t="s">
        <v>85</v>
      </c>
      <c r="AY179" s="20" t="s">
        <v>126</v>
      </c>
      <c r="BE179" s="213">
        <f>IF(N179="základní",J179,0)</f>
        <v>0</v>
      </c>
      <c r="BF179" s="213">
        <f>IF(N179="snížená",J179,0)</f>
        <v>0</v>
      </c>
      <c r="BG179" s="213">
        <f>IF(N179="zákl. přenesená",J179,0)</f>
        <v>0</v>
      </c>
      <c r="BH179" s="213">
        <f>IF(N179="sníž. přenesená",J179,0)</f>
        <v>0</v>
      </c>
      <c r="BI179" s="213">
        <f>IF(N179="nulová",J179,0)</f>
        <v>0</v>
      </c>
      <c r="BJ179" s="20" t="s">
        <v>83</v>
      </c>
      <c r="BK179" s="213">
        <f>ROUND(I179*H179,2)</f>
        <v>0</v>
      </c>
      <c r="BL179" s="20" t="s">
        <v>159</v>
      </c>
      <c r="BM179" s="212" t="s">
        <v>361</v>
      </c>
    </row>
    <row r="180" s="2" customFormat="1">
      <c r="A180" s="41"/>
      <c r="B180" s="42"/>
      <c r="C180" s="43"/>
      <c r="D180" s="214" t="s">
        <v>133</v>
      </c>
      <c r="E180" s="43"/>
      <c r="F180" s="215" t="s">
        <v>362</v>
      </c>
      <c r="G180" s="43"/>
      <c r="H180" s="43"/>
      <c r="I180" s="216"/>
      <c r="J180" s="43"/>
      <c r="K180" s="43"/>
      <c r="L180" s="47"/>
      <c r="M180" s="217"/>
      <c r="N180" s="218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133</v>
      </c>
      <c r="AU180" s="20" t="s">
        <v>85</v>
      </c>
    </row>
    <row r="181" s="12" customFormat="1">
      <c r="A181" s="12"/>
      <c r="B181" s="219"/>
      <c r="C181" s="220"/>
      <c r="D181" s="214" t="s">
        <v>135</v>
      </c>
      <c r="E181" s="221" t="s">
        <v>19</v>
      </c>
      <c r="F181" s="222" t="s">
        <v>363</v>
      </c>
      <c r="G181" s="220"/>
      <c r="H181" s="221" t="s">
        <v>19</v>
      </c>
      <c r="I181" s="223"/>
      <c r="J181" s="220"/>
      <c r="K181" s="220"/>
      <c r="L181" s="224"/>
      <c r="M181" s="225"/>
      <c r="N181" s="226"/>
      <c r="O181" s="226"/>
      <c r="P181" s="226"/>
      <c r="Q181" s="226"/>
      <c r="R181" s="226"/>
      <c r="S181" s="226"/>
      <c r="T181" s="227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28" t="s">
        <v>135</v>
      </c>
      <c r="AU181" s="228" t="s">
        <v>85</v>
      </c>
      <c r="AV181" s="12" t="s">
        <v>83</v>
      </c>
      <c r="AW181" s="12" t="s">
        <v>37</v>
      </c>
      <c r="AX181" s="12" t="s">
        <v>75</v>
      </c>
      <c r="AY181" s="228" t="s">
        <v>126</v>
      </c>
    </row>
    <row r="182" s="12" customFormat="1">
      <c r="A182" s="12"/>
      <c r="B182" s="219"/>
      <c r="C182" s="220"/>
      <c r="D182" s="214" t="s">
        <v>135</v>
      </c>
      <c r="E182" s="221" t="s">
        <v>19</v>
      </c>
      <c r="F182" s="222" t="s">
        <v>364</v>
      </c>
      <c r="G182" s="220"/>
      <c r="H182" s="221" t="s">
        <v>19</v>
      </c>
      <c r="I182" s="223"/>
      <c r="J182" s="220"/>
      <c r="K182" s="220"/>
      <c r="L182" s="224"/>
      <c r="M182" s="225"/>
      <c r="N182" s="226"/>
      <c r="O182" s="226"/>
      <c r="P182" s="226"/>
      <c r="Q182" s="226"/>
      <c r="R182" s="226"/>
      <c r="S182" s="226"/>
      <c r="T182" s="227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28" t="s">
        <v>135</v>
      </c>
      <c r="AU182" s="228" t="s">
        <v>85</v>
      </c>
      <c r="AV182" s="12" t="s">
        <v>83</v>
      </c>
      <c r="AW182" s="12" t="s">
        <v>37</v>
      </c>
      <c r="AX182" s="12" t="s">
        <v>75</v>
      </c>
      <c r="AY182" s="228" t="s">
        <v>126</v>
      </c>
    </row>
    <row r="183" s="12" customFormat="1">
      <c r="A183" s="12"/>
      <c r="B183" s="219"/>
      <c r="C183" s="220"/>
      <c r="D183" s="214" t="s">
        <v>135</v>
      </c>
      <c r="E183" s="221" t="s">
        <v>19</v>
      </c>
      <c r="F183" s="222" t="s">
        <v>325</v>
      </c>
      <c r="G183" s="220"/>
      <c r="H183" s="221" t="s">
        <v>19</v>
      </c>
      <c r="I183" s="223"/>
      <c r="J183" s="220"/>
      <c r="K183" s="220"/>
      <c r="L183" s="224"/>
      <c r="M183" s="225"/>
      <c r="N183" s="226"/>
      <c r="O183" s="226"/>
      <c r="P183" s="226"/>
      <c r="Q183" s="226"/>
      <c r="R183" s="226"/>
      <c r="S183" s="226"/>
      <c r="T183" s="227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28" t="s">
        <v>135</v>
      </c>
      <c r="AU183" s="228" t="s">
        <v>85</v>
      </c>
      <c r="AV183" s="12" t="s">
        <v>83</v>
      </c>
      <c r="AW183" s="12" t="s">
        <v>37</v>
      </c>
      <c r="AX183" s="12" t="s">
        <v>75</v>
      </c>
      <c r="AY183" s="228" t="s">
        <v>126</v>
      </c>
    </row>
    <row r="184" s="12" customFormat="1">
      <c r="A184" s="12"/>
      <c r="B184" s="219"/>
      <c r="C184" s="220"/>
      <c r="D184" s="214" t="s">
        <v>135</v>
      </c>
      <c r="E184" s="221" t="s">
        <v>19</v>
      </c>
      <c r="F184" s="222" t="s">
        <v>311</v>
      </c>
      <c r="G184" s="220"/>
      <c r="H184" s="221" t="s">
        <v>19</v>
      </c>
      <c r="I184" s="223"/>
      <c r="J184" s="220"/>
      <c r="K184" s="220"/>
      <c r="L184" s="224"/>
      <c r="M184" s="225"/>
      <c r="N184" s="226"/>
      <c r="O184" s="226"/>
      <c r="P184" s="226"/>
      <c r="Q184" s="226"/>
      <c r="R184" s="226"/>
      <c r="S184" s="226"/>
      <c r="T184" s="227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28" t="s">
        <v>135</v>
      </c>
      <c r="AU184" s="228" t="s">
        <v>85</v>
      </c>
      <c r="AV184" s="12" t="s">
        <v>83</v>
      </c>
      <c r="AW184" s="12" t="s">
        <v>37</v>
      </c>
      <c r="AX184" s="12" t="s">
        <v>75</v>
      </c>
      <c r="AY184" s="228" t="s">
        <v>126</v>
      </c>
    </row>
    <row r="185" s="13" customFormat="1">
      <c r="A185" s="13"/>
      <c r="B185" s="229"/>
      <c r="C185" s="230"/>
      <c r="D185" s="214" t="s">
        <v>135</v>
      </c>
      <c r="E185" s="231" t="s">
        <v>19</v>
      </c>
      <c r="F185" s="232" t="s">
        <v>173</v>
      </c>
      <c r="G185" s="230"/>
      <c r="H185" s="233">
        <v>6</v>
      </c>
      <c r="I185" s="234"/>
      <c r="J185" s="230"/>
      <c r="K185" s="230"/>
      <c r="L185" s="235"/>
      <c r="M185" s="236"/>
      <c r="N185" s="237"/>
      <c r="O185" s="237"/>
      <c r="P185" s="237"/>
      <c r="Q185" s="237"/>
      <c r="R185" s="237"/>
      <c r="S185" s="237"/>
      <c r="T185" s="23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9" t="s">
        <v>135</v>
      </c>
      <c r="AU185" s="239" t="s">
        <v>85</v>
      </c>
      <c r="AV185" s="13" t="s">
        <v>85</v>
      </c>
      <c r="AW185" s="13" t="s">
        <v>37</v>
      </c>
      <c r="AX185" s="13" t="s">
        <v>83</v>
      </c>
      <c r="AY185" s="239" t="s">
        <v>126</v>
      </c>
    </row>
    <row r="186" s="2" customFormat="1" ht="16.5" customHeight="1">
      <c r="A186" s="41"/>
      <c r="B186" s="42"/>
      <c r="C186" s="200" t="s">
        <v>216</v>
      </c>
      <c r="D186" s="200" t="s">
        <v>127</v>
      </c>
      <c r="E186" s="201" t="s">
        <v>365</v>
      </c>
      <c r="F186" s="202" t="s">
        <v>366</v>
      </c>
      <c r="G186" s="203" t="s">
        <v>317</v>
      </c>
      <c r="H186" s="204">
        <v>12</v>
      </c>
      <c r="I186" s="205"/>
      <c r="J186" s="206">
        <f>ROUND(I186*H186,2)</f>
        <v>0</v>
      </c>
      <c r="K186" s="207"/>
      <c r="L186" s="47"/>
      <c r="M186" s="208" t="s">
        <v>19</v>
      </c>
      <c r="N186" s="209" t="s">
        <v>46</v>
      </c>
      <c r="O186" s="87"/>
      <c r="P186" s="210">
        <f>O186*H186</f>
        <v>0</v>
      </c>
      <c r="Q186" s="210">
        <v>0</v>
      </c>
      <c r="R186" s="210">
        <f>Q186*H186</f>
        <v>0</v>
      </c>
      <c r="S186" s="210">
        <v>0</v>
      </c>
      <c r="T186" s="211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12" t="s">
        <v>159</v>
      </c>
      <c r="AT186" s="212" t="s">
        <v>127</v>
      </c>
      <c r="AU186" s="212" t="s">
        <v>85</v>
      </c>
      <c r="AY186" s="20" t="s">
        <v>126</v>
      </c>
      <c r="BE186" s="213">
        <f>IF(N186="základní",J186,0)</f>
        <v>0</v>
      </c>
      <c r="BF186" s="213">
        <f>IF(N186="snížená",J186,0)</f>
        <v>0</v>
      </c>
      <c r="BG186" s="213">
        <f>IF(N186="zákl. přenesená",J186,0)</f>
        <v>0</v>
      </c>
      <c r="BH186" s="213">
        <f>IF(N186="sníž. přenesená",J186,0)</f>
        <v>0</v>
      </c>
      <c r="BI186" s="213">
        <f>IF(N186="nulová",J186,0)</f>
        <v>0</v>
      </c>
      <c r="BJ186" s="20" t="s">
        <v>83</v>
      </c>
      <c r="BK186" s="213">
        <f>ROUND(I186*H186,2)</f>
        <v>0</v>
      </c>
      <c r="BL186" s="20" t="s">
        <v>159</v>
      </c>
      <c r="BM186" s="212" t="s">
        <v>367</v>
      </c>
    </row>
    <row r="187" s="2" customFormat="1">
      <c r="A187" s="41"/>
      <c r="B187" s="42"/>
      <c r="C187" s="43"/>
      <c r="D187" s="214" t="s">
        <v>133</v>
      </c>
      <c r="E187" s="43"/>
      <c r="F187" s="215" t="s">
        <v>368</v>
      </c>
      <c r="G187" s="43"/>
      <c r="H187" s="43"/>
      <c r="I187" s="216"/>
      <c r="J187" s="43"/>
      <c r="K187" s="43"/>
      <c r="L187" s="47"/>
      <c r="M187" s="217"/>
      <c r="N187" s="218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133</v>
      </c>
      <c r="AU187" s="20" t="s">
        <v>85</v>
      </c>
    </row>
    <row r="188" s="12" customFormat="1">
      <c r="A188" s="12"/>
      <c r="B188" s="219"/>
      <c r="C188" s="220"/>
      <c r="D188" s="214" t="s">
        <v>135</v>
      </c>
      <c r="E188" s="221" t="s">
        <v>19</v>
      </c>
      <c r="F188" s="222" t="s">
        <v>369</v>
      </c>
      <c r="G188" s="220"/>
      <c r="H188" s="221" t="s">
        <v>19</v>
      </c>
      <c r="I188" s="223"/>
      <c r="J188" s="220"/>
      <c r="K188" s="220"/>
      <c r="L188" s="224"/>
      <c r="M188" s="225"/>
      <c r="N188" s="226"/>
      <c r="O188" s="226"/>
      <c r="P188" s="226"/>
      <c r="Q188" s="226"/>
      <c r="R188" s="226"/>
      <c r="S188" s="226"/>
      <c r="T188" s="227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228" t="s">
        <v>135</v>
      </c>
      <c r="AU188" s="228" t="s">
        <v>85</v>
      </c>
      <c r="AV188" s="12" t="s">
        <v>83</v>
      </c>
      <c r="AW188" s="12" t="s">
        <v>37</v>
      </c>
      <c r="AX188" s="12" t="s">
        <v>75</v>
      </c>
      <c r="AY188" s="228" t="s">
        <v>126</v>
      </c>
    </row>
    <row r="189" s="12" customFormat="1">
      <c r="A189" s="12"/>
      <c r="B189" s="219"/>
      <c r="C189" s="220"/>
      <c r="D189" s="214" t="s">
        <v>135</v>
      </c>
      <c r="E189" s="221" t="s">
        <v>19</v>
      </c>
      <c r="F189" s="222" t="s">
        <v>370</v>
      </c>
      <c r="G189" s="220"/>
      <c r="H189" s="221" t="s">
        <v>19</v>
      </c>
      <c r="I189" s="223"/>
      <c r="J189" s="220"/>
      <c r="K189" s="220"/>
      <c r="L189" s="224"/>
      <c r="M189" s="225"/>
      <c r="N189" s="226"/>
      <c r="O189" s="226"/>
      <c r="P189" s="226"/>
      <c r="Q189" s="226"/>
      <c r="R189" s="226"/>
      <c r="S189" s="226"/>
      <c r="T189" s="227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28" t="s">
        <v>135</v>
      </c>
      <c r="AU189" s="228" t="s">
        <v>85</v>
      </c>
      <c r="AV189" s="12" t="s">
        <v>83</v>
      </c>
      <c r="AW189" s="12" t="s">
        <v>37</v>
      </c>
      <c r="AX189" s="12" t="s">
        <v>75</v>
      </c>
      <c r="AY189" s="228" t="s">
        <v>126</v>
      </c>
    </row>
    <row r="190" s="13" customFormat="1">
      <c r="A190" s="13"/>
      <c r="B190" s="229"/>
      <c r="C190" s="230"/>
      <c r="D190" s="214" t="s">
        <v>135</v>
      </c>
      <c r="E190" s="231" t="s">
        <v>19</v>
      </c>
      <c r="F190" s="232" t="s">
        <v>371</v>
      </c>
      <c r="G190" s="230"/>
      <c r="H190" s="233">
        <v>12</v>
      </c>
      <c r="I190" s="234"/>
      <c r="J190" s="230"/>
      <c r="K190" s="230"/>
      <c r="L190" s="235"/>
      <c r="M190" s="236"/>
      <c r="N190" s="237"/>
      <c r="O190" s="237"/>
      <c r="P190" s="237"/>
      <c r="Q190" s="237"/>
      <c r="R190" s="237"/>
      <c r="S190" s="237"/>
      <c r="T190" s="23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9" t="s">
        <v>135</v>
      </c>
      <c r="AU190" s="239" t="s">
        <v>85</v>
      </c>
      <c r="AV190" s="13" t="s">
        <v>85</v>
      </c>
      <c r="AW190" s="13" t="s">
        <v>37</v>
      </c>
      <c r="AX190" s="13" t="s">
        <v>83</v>
      </c>
      <c r="AY190" s="239" t="s">
        <v>126</v>
      </c>
    </row>
    <row r="191" s="2" customFormat="1" ht="16.5" customHeight="1">
      <c r="A191" s="41"/>
      <c r="B191" s="42"/>
      <c r="C191" s="200" t="s">
        <v>224</v>
      </c>
      <c r="D191" s="200" t="s">
        <v>127</v>
      </c>
      <c r="E191" s="201" t="s">
        <v>372</v>
      </c>
      <c r="F191" s="202" t="s">
        <v>373</v>
      </c>
      <c r="G191" s="203" t="s">
        <v>285</v>
      </c>
      <c r="H191" s="204">
        <v>8.8499999999999996</v>
      </c>
      <c r="I191" s="205"/>
      <c r="J191" s="206">
        <f>ROUND(I191*H191,2)</f>
        <v>0</v>
      </c>
      <c r="K191" s="207"/>
      <c r="L191" s="47"/>
      <c r="M191" s="208" t="s">
        <v>19</v>
      </c>
      <c r="N191" s="209" t="s">
        <v>46</v>
      </c>
      <c r="O191" s="87"/>
      <c r="P191" s="210">
        <f>O191*H191</f>
        <v>0</v>
      </c>
      <c r="Q191" s="210">
        <v>0</v>
      </c>
      <c r="R191" s="210">
        <f>Q191*H191</f>
        <v>0</v>
      </c>
      <c r="S191" s="210">
        <v>0</v>
      </c>
      <c r="T191" s="211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12" t="s">
        <v>159</v>
      </c>
      <c r="AT191" s="212" t="s">
        <v>127</v>
      </c>
      <c r="AU191" s="212" t="s">
        <v>85</v>
      </c>
      <c r="AY191" s="20" t="s">
        <v>126</v>
      </c>
      <c r="BE191" s="213">
        <f>IF(N191="základní",J191,0)</f>
        <v>0</v>
      </c>
      <c r="BF191" s="213">
        <f>IF(N191="snížená",J191,0)</f>
        <v>0</v>
      </c>
      <c r="BG191" s="213">
        <f>IF(N191="zákl. přenesená",J191,0)</f>
        <v>0</v>
      </c>
      <c r="BH191" s="213">
        <f>IF(N191="sníž. přenesená",J191,0)</f>
        <v>0</v>
      </c>
      <c r="BI191" s="213">
        <f>IF(N191="nulová",J191,0)</f>
        <v>0</v>
      </c>
      <c r="BJ191" s="20" t="s">
        <v>83</v>
      </c>
      <c r="BK191" s="213">
        <f>ROUND(I191*H191,2)</f>
        <v>0</v>
      </c>
      <c r="BL191" s="20" t="s">
        <v>159</v>
      </c>
      <c r="BM191" s="212" t="s">
        <v>374</v>
      </c>
    </row>
    <row r="192" s="2" customFormat="1">
      <c r="A192" s="41"/>
      <c r="B192" s="42"/>
      <c r="C192" s="43"/>
      <c r="D192" s="214" t="s">
        <v>133</v>
      </c>
      <c r="E192" s="43"/>
      <c r="F192" s="215" t="s">
        <v>375</v>
      </c>
      <c r="G192" s="43"/>
      <c r="H192" s="43"/>
      <c r="I192" s="216"/>
      <c r="J192" s="43"/>
      <c r="K192" s="43"/>
      <c r="L192" s="47"/>
      <c r="M192" s="217"/>
      <c r="N192" s="218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133</v>
      </c>
      <c r="AU192" s="20" t="s">
        <v>85</v>
      </c>
    </row>
    <row r="193" s="12" customFormat="1">
      <c r="A193" s="12"/>
      <c r="B193" s="219"/>
      <c r="C193" s="220"/>
      <c r="D193" s="214" t="s">
        <v>135</v>
      </c>
      <c r="E193" s="221" t="s">
        <v>19</v>
      </c>
      <c r="F193" s="222" t="s">
        <v>289</v>
      </c>
      <c r="G193" s="220"/>
      <c r="H193" s="221" t="s">
        <v>19</v>
      </c>
      <c r="I193" s="223"/>
      <c r="J193" s="220"/>
      <c r="K193" s="220"/>
      <c r="L193" s="224"/>
      <c r="M193" s="225"/>
      <c r="N193" s="226"/>
      <c r="O193" s="226"/>
      <c r="P193" s="226"/>
      <c r="Q193" s="226"/>
      <c r="R193" s="226"/>
      <c r="S193" s="226"/>
      <c r="T193" s="227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28" t="s">
        <v>135</v>
      </c>
      <c r="AU193" s="228" t="s">
        <v>85</v>
      </c>
      <c r="AV193" s="12" t="s">
        <v>83</v>
      </c>
      <c r="AW193" s="12" t="s">
        <v>37</v>
      </c>
      <c r="AX193" s="12" t="s">
        <v>75</v>
      </c>
      <c r="AY193" s="228" t="s">
        <v>126</v>
      </c>
    </row>
    <row r="194" s="12" customFormat="1">
      <c r="A194" s="12"/>
      <c r="B194" s="219"/>
      <c r="C194" s="220"/>
      <c r="D194" s="214" t="s">
        <v>135</v>
      </c>
      <c r="E194" s="221" t="s">
        <v>19</v>
      </c>
      <c r="F194" s="222" t="s">
        <v>376</v>
      </c>
      <c r="G194" s="220"/>
      <c r="H194" s="221" t="s">
        <v>19</v>
      </c>
      <c r="I194" s="223"/>
      <c r="J194" s="220"/>
      <c r="K194" s="220"/>
      <c r="L194" s="224"/>
      <c r="M194" s="225"/>
      <c r="N194" s="226"/>
      <c r="O194" s="226"/>
      <c r="P194" s="226"/>
      <c r="Q194" s="226"/>
      <c r="R194" s="226"/>
      <c r="S194" s="226"/>
      <c r="T194" s="227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28" t="s">
        <v>135</v>
      </c>
      <c r="AU194" s="228" t="s">
        <v>85</v>
      </c>
      <c r="AV194" s="12" t="s">
        <v>83</v>
      </c>
      <c r="AW194" s="12" t="s">
        <v>37</v>
      </c>
      <c r="AX194" s="12" t="s">
        <v>75</v>
      </c>
      <c r="AY194" s="228" t="s">
        <v>126</v>
      </c>
    </row>
    <row r="195" s="12" customFormat="1">
      <c r="A195" s="12"/>
      <c r="B195" s="219"/>
      <c r="C195" s="220"/>
      <c r="D195" s="214" t="s">
        <v>135</v>
      </c>
      <c r="E195" s="221" t="s">
        <v>19</v>
      </c>
      <c r="F195" s="222" t="s">
        <v>282</v>
      </c>
      <c r="G195" s="220"/>
      <c r="H195" s="221" t="s">
        <v>19</v>
      </c>
      <c r="I195" s="223"/>
      <c r="J195" s="220"/>
      <c r="K195" s="220"/>
      <c r="L195" s="224"/>
      <c r="M195" s="225"/>
      <c r="N195" s="226"/>
      <c r="O195" s="226"/>
      <c r="P195" s="226"/>
      <c r="Q195" s="226"/>
      <c r="R195" s="226"/>
      <c r="S195" s="226"/>
      <c r="T195" s="227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28" t="s">
        <v>135</v>
      </c>
      <c r="AU195" s="228" t="s">
        <v>85</v>
      </c>
      <c r="AV195" s="12" t="s">
        <v>83</v>
      </c>
      <c r="AW195" s="12" t="s">
        <v>37</v>
      </c>
      <c r="AX195" s="12" t="s">
        <v>75</v>
      </c>
      <c r="AY195" s="228" t="s">
        <v>126</v>
      </c>
    </row>
    <row r="196" s="12" customFormat="1">
      <c r="A196" s="12"/>
      <c r="B196" s="219"/>
      <c r="C196" s="220"/>
      <c r="D196" s="214" t="s">
        <v>135</v>
      </c>
      <c r="E196" s="221" t="s">
        <v>19</v>
      </c>
      <c r="F196" s="222" t="s">
        <v>292</v>
      </c>
      <c r="G196" s="220"/>
      <c r="H196" s="221" t="s">
        <v>19</v>
      </c>
      <c r="I196" s="223"/>
      <c r="J196" s="220"/>
      <c r="K196" s="220"/>
      <c r="L196" s="224"/>
      <c r="M196" s="225"/>
      <c r="N196" s="226"/>
      <c r="O196" s="226"/>
      <c r="P196" s="226"/>
      <c r="Q196" s="226"/>
      <c r="R196" s="226"/>
      <c r="S196" s="226"/>
      <c r="T196" s="227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28" t="s">
        <v>135</v>
      </c>
      <c r="AU196" s="228" t="s">
        <v>85</v>
      </c>
      <c r="AV196" s="12" t="s">
        <v>83</v>
      </c>
      <c r="AW196" s="12" t="s">
        <v>37</v>
      </c>
      <c r="AX196" s="12" t="s">
        <v>75</v>
      </c>
      <c r="AY196" s="228" t="s">
        <v>126</v>
      </c>
    </row>
    <row r="197" s="12" customFormat="1">
      <c r="A197" s="12"/>
      <c r="B197" s="219"/>
      <c r="C197" s="220"/>
      <c r="D197" s="214" t="s">
        <v>135</v>
      </c>
      <c r="E197" s="221" t="s">
        <v>19</v>
      </c>
      <c r="F197" s="222" t="s">
        <v>293</v>
      </c>
      <c r="G197" s="220"/>
      <c r="H197" s="221" t="s">
        <v>19</v>
      </c>
      <c r="I197" s="223"/>
      <c r="J197" s="220"/>
      <c r="K197" s="220"/>
      <c r="L197" s="224"/>
      <c r="M197" s="225"/>
      <c r="N197" s="226"/>
      <c r="O197" s="226"/>
      <c r="P197" s="226"/>
      <c r="Q197" s="226"/>
      <c r="R197" s="226"/>
      <c r="S197" s="226"/>
      <c r="T197" s="227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228" t="s">
        <v>135</v>
      </c>
      <c r="AU197" s="228" t="s">
        <v>85</v>
      </c>
      <c r="AV197" s="12" t="s">
        <v>83</v>
      </c>
      <c r="AW197" s="12" t="s">
        <v>37</v>
      </c>
      <c r="AX197" s="12" t="s">
        <v>75</v>
      </c>
      <c r="AY197" s="228" t="s">
        <v>126</v>
      </c>
    </row>
    <row r="198" s="13" customFormat="1">
      <c r="A198" s="13"/>
      <c r="B198" s="229"/>
      <c r="C198" s="230"/>
      <c r="D198" s="214" t="s">
        <v>135</v>
      </c>
      <c r="E198" s="231" t="s">
        <v>19</v>
      </c>
      <c r="F198" s="232" t="s">
        <v>377</v>
      </c>
      <c r="G198" s="230"/>
      <c r="H198" s="233">
        <v>8.8499999999999996</v>
      </c>
      <c r="I198" s="234"/>
      <c r="J198" s="230"/>
      <c r="K198" s="230"/>
      <c r="L198" s="235"/>
      <c r="M198" s="236"/>
      <c r="N198" s="237"/>
      <c r="O198" s="237"/>
      <c r="P198" s="237"/>
      <c r="Q198" s="237"/>
      <c r="R198" s="237"/>
      <c r="S198" s="237"/>
      <c r="T198" s="23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9" t="s">
        <v>135</v>
      </c>
      <c r="AU198" s="239" t="s">
        <v>85</v>
      </c>
      <c r="AV198" s="13" t="s">
        <v>85</v>
      </c>
      <c r="AW198" s="13" t="s">
        <v>37</v>
      </c>
      <c r="AX198" s="13" t="s">
        <v>83</v>
      </c>
      <c r="AY198" s="239" t="s">
        <v>126</v>
      </c>
    </row>
    <row r="199" s="2" customFormat="1" ht="16.5" customHeight="1">
      <c r="A199" s="41"/>
      <c r="B199" s="42"/>
      <c r="C199" s="200" t="s">
        <v>229</v>
      </c>
      <c r="D199" s="200" t="s">
        <v>127</v>
      </c>
      <c r="E199" s="201" t="s">
        <v>378</v>
      </c>
      <c r="F199" s="202" t="s">
        <v>379</v>
      </c>
      <c r="G199" s="203" t="s">
        <v>285</v>
      </c>
      <c r="H199" s="204">
        <v>72</v>
      </c>
      <c r="I199" s="205"/>
      <c r="J199" s="206">
        <f>ROUND(I199*H199,2)</f>
        <v>0</v>
      </c>
      <c r="K199" s="207"/>
      <c r="L199" s="47"/>
      <c r="M199" s="208" t="s">
        <v>19</v>
      </c>
      <c r="N199" s="209" t="s">
        <v>46</v>
      </c>
      <c r="O199" s="87"/>
      <c r="P199" s="210">
        <f>O199*H199</f>
        <v>0</v>
      </c>
      <c r="Q199" s="210">
        <v>0</v>
      </c>
      <c r="R199" s="210">
        <f>Q199*H199</f>
        <v>0</v>
      </c>
      <c r="S199" s="210">
        <v>0</v>
      </c>
      <c r="T199" s="211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12" t="s">
        <v>159</v>
      </c>
      <c r="AT199" s="212" t="s">
        <v>127</v>
      </c>
      <c r="AU199" s="212" t="s">
        <v>85</v>
      </c>
      <c r="AY199" s="20" t="s">
        <v>126</v>
      </c>
      <c r="BE199" s="213">
        <f>IF(N199="základní",J199,0)</f>
        <v>0</v>
      </c>
      <c r="BF199" s="213">
        <f>IF(N199="snížená",J199,0)</f>
        <v>0</v>
      </c>
      <c r="BG199" s="213">
        <f>IF(N199="zákl. přenesená",J199,0)</f>
        <v>0</v>
      </c>
      <c r="BH199" s="213">
        <f>IF(N199="sníž. přenesená",J199,0)</f>
        <v>0</v>
      </c>
      <c r="BI199" s="213">
        <f>IF(N199="nulová",J199,0)</f>
        <v>0</v>
      </c>
      <c r="BJ199" s="20" t="s">
        <v>83</v>
      </c>
      <c r="BK199" s="213">
        <f>ROUND(I199*H199,2)</f>
        <v>0</v>
      </c>
      <c r="BL199" s="20" t="s">
        <v>159</v>
      </c>
      <c r="BM199" s="212" t="s">
        <v>380</v>
      </c>
    </row>
    <row r="200" s="2" customFormat="1">
      <c r="A200" s="41"/>
      <c r="B200" s="42"/>
      <c r="C200" s="43"/>
      <c r="D200" s="214" t="s">
        <v>133</v>
      </c>
      <c r="E200" s="43"/>
      <c r="F200" s="215" t="s">
        <v>375</v>
      </c>
      <c r="G200" s="43"/>
      <c r="H200" s="43"/>
      <c r="I200" s="216"/>
      <c r="J200" s="43"/>
      <c r="K200" s="43"/>
      <c r="L200" s="47"/>
      <c r="M200" s="217"/>
      <c r="N200" s="218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133</v>
      </c>
      <c r="AU200" s="20" t="s">
        <v>85</v>
      </c>
    </row>
    <row r="201" s="12" customFormat="1">
      <c r="A201" s="12"/>
      <c r="B201" s="219"/>
      <c r="C201" s="220"/>
      <c r="D201" s="214" t="s">
        <v>135</v>
      </c>
      <c r="E201" s="221" t="s">
        <v>19</v>
      </c>
      <c r="F201" s="222" t="s">
        <v>289</v>
      </c>
      <c r="G201" s="220"/>
      <c r="H201" s="221" t="s">
        <v>19</v>
      </c>
      <c r="I201" s="223"/>
      <c r="J201" s="220"/>
      <c r="K201" s="220"/>
      <c r="L201" s="224"/>
      <c r="M201" s="225"/>
      <c r="N201" s="226"/>
      <c r="O201" s="226"/>
      <c r="P201" s="226"/>
      <c r="Q201" s="226"/>
      <c r="R201" s="226"/>
      <c r="S201" s="226"/>
      <c r="T201" s="227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T201" s="228" t="s">
        <v>135</v>
      </c>
      <c r="AU201" s="228" t="s">
        <v>85</v>
      </c>
      <c r="AV201" s="12" t="s">
        <v>83</v>
      </c>
      <c r="AW201" s="12" t="s">
        <v>37</v>
      </c>
      <c r="AX201" s="12" t="s">
        <v>75</v>
      </c>
      <c r="AY201" s="228" t="s">
        <v>126</v>
      </c>
    </row>
    <row r="202" s="12" customFormat="1">
      <c r="A202" s="12"/>
      <c r="B202" s="219"/>
      <c r="C202" s="220"/>
      <c r="D202" s="214" t="s">
        <v>135</v>
      </c>
      <c r="E202" s="221" t="s">
        <v>19</v>
      </c>
      <c r="F202" s="222" t="s">
        <v>381</v>
      </c>
      <c r="G202" s="220"/>
      <c r="H202" s="221" t="s">
        <v>19</v>
      </c>
      <c r="I202" s="223"/>
      <c r="J202" s="220"/>
      <c r="K202" s="220"/>
      <c r="L202" s="224"/>
      <c r="M202" s="225"/>
      <c r="N202" s="226"/>
      <c r="O202" s="226"/>
      <c r="P202" s="226"/>
      <c r="Q202" s="226"/>
      <c r="R202" s="226"/>
      <c r="S202" s="226"/>
      <c r="T202" s="227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28" t="s">
        <v>135</v>
      </c>
      <c r="AU202" s="228" t="s">
        <v>85</v>
      </c>
      <c r="AV202" s="12" t="s">
        <v>83</v>
      </c>
      <c r="AW202" s="12" t="s">
        <v>37</v>
      </c>
      <c r="AX202" s="12" t="s">
        <v>75</v>
      </c>
      <c r="AY202" s="228" t="s">
        <v>126</v>
      </c>
    </row>
    <row r="203" s="12" customFormat="1">
      <c r="A203" s="12"/>
      <c r="B203" s="219"/>
      <c r="C203" s="220"/>
      <c r="D203" s="214" t="s">
        <v>135</v>
      </c>
      <c r="E203" s="221" t="s">
        <v>19</v>
      </c>
      <c r="F203" s="222" t="s">
        <v>282</v>
      </c>
      <c r="G203" s="220"/>
      <c r="H203" s="221" t="s">
        <v>19</v>
      </c>
      <c r="I203" s="223"/>
      <c r="J203" s="220"/>
      <c r="K203" s="220"/>
      <c r="L203" s="224"/>
      <c r="M203" s="225"/>
      <c r="N203" s="226"/>
      <c r="O203" s="226"/>
      <c r="P203" s="226"/>
      <c r="Q203" s="226"/>
      <c r="R203" s="226"/>
      <c r="S203" s="226"/>
      <c r="T203" s="227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228" t="s">
        <v>135</v>
      </c>
      <c r="AU203" s="228" t="s">
        <v>85</v>
      </c>
      <c r="AV203" s="12" t="s">
        <v>83</v>
      </c>
      <c r="AW203" s="12" t="s">
        <v>37</v>
      </c>
      <c r="AX203" s="12" t="s">
        <v>75</v>
      </c>
      <c r="AY203" s="228" t="s">
        <v>126</v>
      </c>
    </row>
    <row r="204" s="12" customFormat="1">
      <c r="A204" s="12"/>
      <c r="B204" s="219"/>
      <c r="C204" s="220"/>
      <c r="D204" s="214" t="s">
        <v>135</v>
      </c>
      <c r="E204" s="221" t="s">
        <v>19</v>
      </c>
      <c r="F204" s="222" t="s">
        <v>292</v>
      </c>
      <c r="G204" s="220"/>
      <c r="H204" s="221" t="s">
        <v>19</v>
      </c>
      <c r="I204" s="223"/>
      <c r="J204" s="220"/>
      <c r="K204" s="220"/>
      <c r="L204" s="224"/>
      <c r="M204" s="225"/>
      <c r="N204" s="226"/>
      <c r="O204" s="226"/>
      <c r="P204" s="226"/>
      <c r="Q204" s="226"/>
      <c r="R204" s="226"/>
      <c r="S204" s="226"/>
      <c r="T204" s="227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228" t="s">
        <v>135</v>
      </c>
      <c r="AU204" s="228" t="s">
        <v>85</v>
      </c>
      <c r="AV204" s="12" t="s">
        <v>83</v>
      </c>
      <c r="AW204" s="12" t="s">
        <v>37</v>
      </c>
      <c r="AX204" s="12" t="s">
        <v>75</v>
      </c>
      <c r="AY204" s="228" t="s">
        <v>126</v>
      </c>
    </row>
    <row r="205" s="12" customFormat="1">
      <c r="A205" s="12"/>
      <c r="B205" s="219"/>
      <c r="C205" s="220"/>
      <c r="D205" s="214" t="s">
        <v>135</v>
      </c>
      <c r="E205" s="221" t="s">
        <v>19</v>
      </c>
      <c r="F205" s="222" t="s">
        <v>382</v>
      </c>
      <c r="G205" s="220"/>
      <c r="H205" s="221" t="s">
        <v>19</v>
      </c>
      <c r="I205" s="223"/>
      <c r="J205" s="220"/>
      <c r="K205" s="220"/>
      <c r="L205" s="224"/>
      <c r="M205" s="225"/>
      <c r="N205" s="226"/>
      <c r="O205" s="226"/>
      <c r="P205" s="226"/>
      <c r="Q205" s="226"/>
      <c r="R205" s="226"/>
      <c r="S205" s="226"/>
      <c r="T205" s="227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228" t="s">
        <v>135</v>
      </c>
      <c r="AU205" s="228" t="s">
        <v>85</v>
      </c>
      <c r="AV205" s="12" t="s">
        <v>83</v>
      </c>
      <c r="AW205" s="12" t="s">
        <v>37</v>
      </c>
      <c r="AX205" s="12" t="s">
        <v>75</v>
      </c>
      <c r="AY205" s="228" t="s">
        <v>126</v>
      </c>
    </row>
    <row r="206" s="12" customFormat="1">
      <c r="A206" s="12"/>
      <c r="B206" s="219"/>
      <c r="C206" s="220"/>
      <c r="D206" s="214" t="s">
        <v>135</v>
      </c>
      <c r="E206" s="221" t="s">
        <v>19</v>
      </c>
      <c r="F206" s="222" t="s">
        <v>383</v>
      </c>
      <c r="G206" s="220"/>
      <c r="H206" s="221" t="s">
        <v>19</v>
      </c>
      <c r="I206" s="223"/>
      <c r="J206" s="220"/>
      <c r="K206" s="220"/>
      <c r="L206" s="224"/>
      <c r="M206" s="225"/>
      <c r="N206" s="226"/>
      <c r="O206" s="226"/>
      <c r="P206" s="226"/>
      <c r="Q206" s="226"/>
      <c r="R206" s="226"/>
      <c r="S206" s="226"/>
      <c r="T206" s="227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T206" s="228" t="s">
        <v>135</v>
      </c>
      <c r="AU206" s="228" t="s">
        <v>85</v>
      </c>
      <c r="AV206" s="12" t="s">
        <v>83</v>
      </c>
      <c r="AW206" s="12" t="s">
        <v>37</v>
      </c>
      <c r="AX206" s="12" t="s">
        <v>75</v>
      </c>
      <c r="AY206" s="228" t="s">
        <v>126</v>
      </c>
    </row>
    <row r="207" s="12" customFormat="1">
      <c r="A207" s="12"/>
      <c r="B207" s="219"/>
      <c r="C207" s="220"/>
      <c r="D207" s="214" t="s">
        <v>135</v>
      </c>
      <c r="E207" s="221" t="s">
        <v>19</v>
      </c>
      <c r="F207" s="222" t="s">
        <v>384</v>
      </c>
      <c r="G207" s="220"/>
      <c r="H207" s="221" t="s">
        <v>19</v>
      </c>
      <c r="I207" s="223"/>
      <c r="J207" s="220"/>
      <c r="K207" s="220"/>
      <c r="L207" s="224"/>
      <c r="M207" s="225"/>
      <c r="N207" s="226"/>
      <c r="O207" s="226"/>
      <c r="P207" s="226"/>
      <c r="Q207" s="226"/>
      <c r="R207" s="226"/>
      <c r="S207" s="226"/>
      <c r="T207" s="227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228" t="s">
        <v>135</v>
      </c>
      <c r="AU207" s="228" t="s">
        <v>85</v>
      </c>
      <c r="AV207" s="12" t="s">
        <v>83</v>
      </c>
      <c r="AW207" s="12" t="s">
        <v>37</v>
      </c>
      <c r="AX207" s="12" t="s">
        <v>75</v>
      </c>
      <c r="AY207" s="228" t="s">
        <v>126</v>
      </c>
    </row>
    <row r="208" s="12" customFormat="1">
      <c r="A208" s="12"/>
      <c r="B208" s="219"/>
      <c r="C208" s="220"/>
      <c r="D208" s="214" t="s">
        <v>135</v>
      </c>
      <c r="E208" s="221" t="s">
        <v>19</v>
      </c>
      <c r="F208" s="222" t="s">
        <v>293</v>
      </c>
      <c r="G208" s="220"/>
      <c r="H208" s="221" t="s">
        <v>19</v>
      </c>
      <c r="I208" s="223"/>
      <c r="J208" s="220"/>
      <c r="K208" s="220"/>
      <c r="L208" s="224"/>
      <c r="M208" s="225"/>
      <c r="N208" s="226"/>
      <c r="O208" s="226"/>
      <c r="P208" s="226"/>
      <c r="Q208" s="226"/>
      <c r="R208" s="226"/>
      <c r="S208" s="226"/>
      <c r="T208" s="227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28" t="s">
        <v>135</v>
      </c>
      <c r="AU208" s="228" t="s">
        <v>85</v>
      </c>
      <c r="AV208" s="12" t="s">
        <v>83</v>
      </c>
      <c r="AW208" s="12" t="s">
        <v>37</v>
      </c>
      <c r="AX208" s="12" t="s">
        <v>75</v>
      </c>
      <c r="AY208" s="228" t="s">
        <v>126</v>
      </c>
    </row>
    <row r="209" s="13" customFormat="1">
      <c r="A209" s="13"/>
      <c r="B209" s="229"/>
      <c r="C209" s="230"/>
      <c r="D209" s="214" t="s">
        <v>135</v>
      </c>
      <c r="E209" s="231" t="s">
        <v>19</v>
      </c>
      <c r="F209" s="232" t="s">
        <v>385</v>
      </c>
      <c r="G209" s="230"/>
      <c r="H209" s="233">
        <v>72</v>
      </c>
      <c r="I209" s="234"/>
      <c r="J209" s="230"/>
      <c r="K209" s="230"/>
      <c r="L209" s="235"/>
      <c r="M209" s="236"/>
      <c r="N209" s="237"/>
      <c r="O209" s="237"/>
      <c r="P209" s="237"/>
      <c r="Q209" s="237"/>
      <c r="R209" s="237"/>
      <c r="S209" s="237"/>
      <c r="T209" s="23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9" t="s">
        <v>135</v>
      </c>
      <c r="AU209" s="239" t="s">
        <v>85</v>
      </c>
      <c r="AV209" s="13" t="s">
        <v>85</v>
      </c>
      <c r="AW209" s="13" t="s">
        <v>37</v>
      </c>
      <c r="AX209" s="13" t="s">
        <v>83</v>
      </c>
      <c r="AY209" s="239" t="s">
        <v>126</v>
      </c>
    </row>
    <row r="210" s="12" customFormat="1">
      <c r="A210" s="12"/>
      <c r="B210" s="219"/>
      <c r="C210" s="220"/>
      <c r="D210" s="214" t="s">
        <v>135</v>
      </c>
      <c r="E210" s="221" t="s">
        <v>19</v>
      </c>
      <c r="F210" s="222" t="s">
        <v>386</v>
      </c>
      <c r="G210" s="220"/>
      <c r="H210" s="221" t="s">
        <v>19</v>
      </c>
      <c r="I210" s="223"/>
      <c r="J210" s="220"/>
      <c r="K210" s="220"/>
      <c r="L210" s="224"/>
      <c r="M210" s="225"/>
      <c r="N210" s="226"/>
      <c r="O210" s="226"/>
      <c r="P210" s="226"/>
      <c r="Q210" s="226"/>
      <c r="R210" s="226"/>
      <c r="S210" s="226"/>
      <c r="T210" s="227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228" t="s">
        <v>135</v>
      </c>
      <c r="AU210" s="228" t="s">
        <v>85</v>
      </c>
      <c r="AV210" s="12" t="s">
        <v>83</v>
      </c>
      <c r="AW210" s="12" t="s">
        <v>37</v>
      </c>
      <c r="AX210" s="12" t="s">
        <v>75</v>
      </c>
      <c r="AY210" s="228" t="s">
        <v>126</v>
      </c>
    </row>
    <row r="211" s="12" customFormat="1">
      <c r="A211" s="12"/>
      <c r="B211" s="219"/>
      <c r="C211" s="220"/>
      <c r="D211" s="214" t="s">
        <v>135</v>
      </c>
      <c r="E211" s="221" t="s">
        <v>19</v>
      </c>
      <c r="F211" s="222" t="s">
        <v>387</v>
      </c>
      <c r="G211" s="220"/>
      <c r="H211" s="221" t="s">
        <v>19</v>
      </c>
      <c r="I211" s="223"/>
      <c r="J211" s="220"/>
      <c r="K211" s="220"/>
      <c r="L211" s="224"/>
      <c r="M211" s="225"/>
      <c r="N211" s="226"/>
      <c r="O211" s="226"/>
      <c r="P211" s="226"/>
      <c r="Q211" s="226"/>
      <c r="R211" s="226"/>
      <c r="S211" s="226"/>
      <c r="T211" s="227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228" t="s">
        <v>135</v>
      </c>
      <c r="AU211" s="228" t="s">
        <v>85</v>
      </c>
      <c r="AV211" s="12" t="s">
        <v>83</v>
      </c>
      <c r="AW211" s="12" t="s">
        <v>37</v>
      </c>
      <c r="AX211" s="12" t="s">
        <v>75</v>
      </c>
      <c r="AY211" s="228" t="s">
        <v>126</v>
      </c>
    </row>
    <row r="212" s="2" customFormat="1" ht="16.5" customHeight="1">
      <c r="A212" s="41"/>
      <c r="B212" s="42"/>
      <c r="C212" s="200" t="s">
        <v>8</v>
      </c>
      <c r="D212" s="200" t="s">
        <v>127</v>
      </c>
      <c r="E212" s="201" t="s">
        <v>388</v>
      </c>
      <c r="F212" s="202" t="s">
        <v>389</v>
      </c>
      <c r="G212" s="203" t="s">
        <v>285</v>
      </c>
      <c r="H212" s="204">
        <v>72</v>
      </c>
      <c r="I212" s="205"/>
      <c r="J212" s="206">
        <f>ROUND(I212*H212,2)</f>
        <v>0</v>
      </c>
      <c r="K212" s="207"/>
      <c r="L212" s="47"/>
      <c r="M212" s="208" t="s">
        <v>19</v>
      </c>
      <c r="N212" s="209" t="s">
        <v>46</v>
      </c>
      <c r="O212" s="87"/>
      <c r="P212" s="210">
        <f>O212*H212</f>
        <v>0</v>
      </c>
      <c r="Q212" s="210">
        <v>0</v>
      </c>
      <c r="R212" s="210">
        <f>Q212*H212</f>
        <v>0</v>
      </c>
      <c r="S212" s="210">
        <v>0</v>
      </c>
      <c r="T212" s="211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12" t="s">
        <v>159</v>
      </c>
      <c r="AT212" s="212" t="s">
        <v>127</v>
      </c>
      <c r="AU212" s="212" t="s">
        <v>85</v>
      </c>
      <c r="AY212" s="20" t="s">
        <v>126</v>
      </c>
      <c r="BE212" s="213">
        <f>IF(N212="základní",J212,0)</f>
        <v>0</v>
      </c>
      <c r="BF212" s="213">
        <f>IF(N212="snížená",J212,0)</f>
        <v>0</v>
      </c>
      <c r="BG212" s="213">
        <f>IF(N212="zákl. přenesená",J212,0)</f>
        <v>0</v>
      </c>
      <c r="BH212" s="213">
        <f>IF(N212="sníž. přenesená",J212,0)</f>
        <v>0</v>
      </c>
      <c r="BI212" s="213">
        <f>IF(N212="nulová",J212,0)</f>
        <v>0</v>
      </c>
      <c r="BJ212" s="20" t="s">
        <v>83</v>
      </c>
      <c r="BK212" s="213">
        <f>ROUND(I212*H212,2)</f>
        <v>0</v>
      </c>
      <c r="BL212" s="20" t="s">
        <v>159</v>
      </c>
      <c r="BM212" s="212" t="s">
        <v>390</v>
      </c>
    </row>
    <row r="213" s="2" customFormat="1">
      <c r="A213" s="41"/>
      <c r="B213" s="42"/>
      <c r="C213" s="43"/>
      <c r="D213" s="214" t="s">
        <v>133</v>
      </c>
      <c r="E213" s="43"/>
      <c r="F213" s="215" t="s">
        <v>375</v>
      </c>
      <c r="G213" s="43"/>
      <c r="H213" s="43"/>
      <c r="I213" s="216"/>
      <c r="J213" s="43"/>
      <c r="K213" s="43"/>
      <c r="L213" s="47"/>
      <c r="M213" s="217"/>
      <c r="N213" s="218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133</v>
      </c>
      <c r="AU213" s="20" t="s">
        <v>85</v>
      </c>
    </row>
    <row r="214" s="12" customFormat="1">
      <c r="A214" s="12"/>
      <c r="B214" s="219"/>
      <c r="C214" s="220"/>
      <c r="D214" s="214" t="s">
        <v>135</v>
      </c>
      <c r="E214" s="221" t="s">
        <v>19</v>
      </c>
      <c r="F214" s="222" t="s">
        <v>289</v>
      </c>
      <c r="G214" s="220"/>
      <c r="H214" s="221" t="s">
        <v>19</v>
      </c>
      <c r="I214" s="223"/>
      <c r="J214" s="220"/>
      <c r="K214" s="220"/>
      <c r="L214" s="224"/>
      <c r="M214" s="225"/>
      <c r="N214" s="226"/>
      <c r="O214" s="226"/>
      <c r="P214" s="226"/>
      <c r="Q214" s="226"/>
      <c r="R214" s="226"/>
      <c r="S214" s="226"/>
      <c r="T214" s="227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228" t="s">
        <v>135</v>
      </c>
      <c r="AU214" s="228" t="s">
        <v>85</v>
      </c>
      <c r="AV214" s="12" t="s">
        <v>83</v>
      </c>
      <c r="AW214" s="12" t="s">
        <v>37</v>
      </c>
      <c r="AX214" s="12" t="s">
        <v>75</v>
      </c>
      <c r="AY214" s="228" t="s">
        <v>126</v>
      </c>
    </row>
    <row r="215" s="12" customFormat="1">
      <c r="A215" s="12"/>
      <c r="B215" s="219"/>
      <c r="C215" s="220"/>
      <c r="D215" s="214" t="s">
        <v>135</v>
      </c>
      <c r="E215" s="221" t="s">
        <v>19</v>
      </c>
      <c r="F215" s="222" t="s">
        <v>381</v>
      </c>
      <c r="G215" s="220"/>
      <c r="H215" s="221" t="s">
        <v>19</v>
      </c>
      <c r="I215" s="223"/>
      <c r="J215" s="220"/>
      <c r="K215" s="220"/>
      <c r="L215" s="224"/>
      <c r="M215" s="225"/>
      <c r="N215" s="226"/>
      <c r="O215" s="226"/>
      <c r="P215" s="226"/>
      <c r="Q215" s="226"/>
      <c r="R215" s="226"/>
      <c r="S215" s="226"/>
      <c r="T215" s="227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228" t="s">
        <v>135</v>
      </c>
      <c r="AU215" s="228" t="s">
        <v>85</v>
      </c>
      <c r="AV215" s="12" t="s">
        <v>83</v>
      </c>
      <c r="AW215" s="12" t="s">
        <v>37</v>
      </c>
      <c r="AX215" s="12" t="s">
        <v>75</v>
      </c>
      <c r="AY215" s="228" t="s">
        <v>126</v>
      </c>
    </row>
    <row r="216" s="12" customFormat="1">
      <c r="A216" s="12"/>
      <c r="B216" s="219"/>
      <c r="C216" s="220"/>
      <c r="D216" s="214" t="s">
        <v>135</v>
      </c>
      <c r="E216" s="221" t="s">
        <v>19</v>
      </c>
      <c r="F216" s="222" t="s">
        <v>282</v>
      </c>
      <c r="G216" s="220"/>
      <c r="H216" s="221" t="s">
        <v>19</v>
      </c>
      <c r="I216" s="223"/>
      <c r="J216" s="220"/>
      <c r="K216" s="220"/>
      <c r="L216" s="224"/>
      <c r="M216" s="225"/>
      <c r="N216" s="226"/>
      <c r="O216" s="226"/>
      <c r="P216" s="226"/>
      <c r="Q216" s="226"/>
      <c r="R216" s="226"/>
      <c r="S216" s="226"/>
      <c r="T216" s="227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228" t="s">
        <v>135</v>
      </c>
      <c r="AU216" s="228" t="s">
        <v>85</v>
      </c>
      <c r="AV216" s="12" t="s">
        <v>83</v>
      </c>
      <c r="AW216" s="12" t="s">
        <v>37</v>
      </c>
      <c r="AX216" s="12" t="s">
        <v>75</v>
      </c>
      <c r="AY216" s="228" t="s">
        <v>126</v>
      </c>
    </row>
    <row r="217" s="12" customFormat="1">
      <c r="A217" s="12"/>
      <c r="B217" s="219"/>
      <c r="C217" s="220"/>
      <c r="D217" s="214" t="s">
        <v>135</v>
      </c>
      <c r="E217" s="221" t="s">
        <v>19</v>
      </c>
      <c r="F217" s="222" t="s">
        <v>292</v>
      </c>
      <c r="G217" s="220"/>
      <c r="H217" s="221" t="s">
        <v>19</v>
      </c>
      <c r="I217" s="223"/>
      <c r="J217" s="220"/>
      <c r="K217" s="220"/>
      <c r="L217" s="224"/>
      <c r="M217" s="225"/>
      <c r="N217" s="226"/>
      <c r="O217" s="226"/>
      <c r="P217" s="226"/>
      <c r="Q217" s="226"/>
      <c r="R217" s="226"/>
      <c r="S217" s="226"/>
      <c r="T217" s="227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228" t="s">
        <v>135</v>
      </c>
      <c r="AU217" s="228" t="s">
        <v>85</v>
      </c>
      <c r="AV217" s="12" t="s">
        <v>83</v>
      </c>
      <c r="AW217" s="12" t="s">
        <v>37</v>
      </c>
      <c r="AX217" s="12" t="s">
        <v>75</v>
      </c>
      <c r="AY217" s="228" t="s">
        <v>126</v>
      </c>
    </row>
    <row r="218" s="12" customFormat="1">
      <c r="A218" s="12"/>
      <c r="B218" s="219"/>
      <c r="C218" s="220"/>
      <c r="D218" s="214" t="s">
        <v>135</v>
      </c>
      <c r="E218" s="221" t="s">
        <v>19</v>
      </c>
      <c r="F218" s="222" t="s">
        <v>382</v>
      </c>
      <c r="G218" s="220"/>
      <c r="H218" s="221" t="s">
        <v>19</v>
      </c>
      <c r="I218" s="223"/>
      <c r="J218" s="220"/>
      <c r="K218" s="220"/>
      <c r="L218" s="224"/>
      <c r="M218" s="225"/>
      <c r="N218" s="226"/>
      <c r="O218" s="226"/>
      <c r="P218" s="226"/>
      <c r="Q218" s="226"/>
      <c r="R218" s="226"/>
      <c r="S218" s="226"/>
      <c r="T218" s="227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228" t="s">
        <v>135</v>
      </c>
      <c r="AU218" s="228" t="s">
        <v>85</v>
      </c>
      <c r="AV218" s="12" t="s">
        <v>83</v>
      </c>
      <c r="AW218" s="12" t="s">
        <v>37</v>
      </c>
      <c r="AX218" s="12" t="s">
        <v>75</v>
      </c>
      <c r="AY218" s="228" t="s">
        <v>126</v>
      </c>
    </row>
    <row r="219" s="12" customFormat="1">
      <c r="A219" s="12"/>
      <c r="B219" s="219"/>
      <c r="C219" s="220"/>
      <c r="D219" s="214" t="s">
        <v>135</v>
      </c>
      <c r="E219" s="221" t="s">
        <v>19</v>
      </c>
      <c r="F219" s="222" t="s">
        <v>383</v>
      </c>
      <c r="G219" s="220"/>
      <c r="H219" s="221" t="s">
        <v>19</v>
      </c>
      <c r="I219" s="223"/>
      <c r="J219" s="220"/>
      <c r="K219" s="220"/>
      <c r="L219" s="224"/>
      <c r="M219" s="225"/>
      <c r="N219" s="226"/>
      <c r="O219" s="226"/>
      <c r="P219" s="226"/>
      <c r="Q219" s="226"/>
      <c r="R219" s="226"/>
      <c r="S219" s="226"/>
      <c r="T219" s="227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T219" s="228" t="s">
        <v>135</v>
      </c>
      <c r="AU219" s="228" t="s">
        <v>85</v>
      </c>
      <c r="AV219" s="12" t="s">
        <v>83</v>
      </c>
      <c r="AW219" s="12" t="s">
        <v>37</v>
      </c>
      <c r="AX219" s="12" t="s">
        <v>75</v>
      </c>
      <c r="AY219" s="228" t="s">
        <v>126</v>
      </c>
    </row>
    <row r="220" s="12" customFormat="1">
      <c r="A220" s="12"/>
      <c r="B220" s="219"/>
      <c r="C220" s="220"/>
      <c r="D220" s="214" t="s">
        <v>135</v>
      </c>
      <c r="E220" s="221" t="s">
        <v>19</v>
      </c>
      <c r="F220" s="222" t="s">
        <v>384</v>
      </c>
      <c r="G220" s="220"/>
      <c r="H220" s="221" t="s">
        <v>19</v>
      </c>
      <c r="I220" s="223"/>
      <c r="J220" s="220"/>
      <c r="K220" s="220"/>
      <c r="L220" s="224"/>
      <c r="M220" s="225"/>
      <c r="N220" s="226"/>
      <c r="O220" s="226"/>
      <c r="P220" s="226"/>
      <c r="Q220" s="226"/>
      <c r="R220" s="226"/>
      <c r="S220" s="226"/>
      <c r="T220" s="227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228" t="s">
        <v>135</v>
      </c>
      <c r="AU220" s="228" t="s">
        <v>85</v>
      </c>
      <c r="AV220" s="12" t="s">
        <v>83</v>
      </c>
      <c r="AW220" s="12" t="s">
        <v>37</v>
      </c>
      <c r="AX220" s="12" t="s">
        <v>75</v>
      </c>
      <c r="AY220" s="228" t="s">
        <v>126</v>
      </c>
    </row>
    <row r="221" s="12" customFormat="1">
      <c r="A221" s="12"/>
      <c r="B221" s="219"/>
      <c r="C221" s="220"/>
      <c r="D221" s="214" t="s">
        <v>135</v>
      </c>
      <c r="E221" s="221" t="s">
        <v>19</v>
      </c>
      <c r="F221" s="222" t="s">
        <v>293</v>
      </c>
      <c r="G221" s="220"/>
      <c r="H221" s="221" t="s">
        <v>19</v>
      </c>
      <c r="I221" s="223"/>
      <c r="J221" s="220"/>
      <c r="K221" s="220"/>
      <c r="L221" s="224"/>
      <c r="M221" s="225"/>
      <c r="N221" s="226"/>
      <c r="O221" s="226"/>
      <c r="P221" s="226"/>
      <c r="Q221" s="226"/>
      <c r="R221" s="226"/>
      <c r="S221" s="226"/>
      <c r="T221" s="227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28" t="s">
        <v>135</v>
      </c>
      <c r="AU221" s="228" t="s">
        <v>85</v>
      </c>
      <c r="AV221" s="12" t="s">
        <v>83</v>
      </c>
      <c r="AW221" s="12" t="s">
        <v>37</v>
      </c>
      <c r="AX221" s="12" t="s">
        <v>75</v>
      </c>
      <c r="AY221" s="228" t="s">
        <v>126</v>
      </c>
    </row>
    <row r="222" s="13" customFormat="1">
      <c r="A222" s="13"/>
      <c r="B222" s="229"/>
      <c r="C222" s="230"/>
      <c r="D222" s="214" t="s">
        <v>135</v>
      </c>
      <c r="E222" s="231" t="s">
        <v>19</v>
      </c>
      <c r="F222" s="232" t="s">
        <v>385</v>
      </c>
      <c r="G222" s="230"/>
      <c r="H222" s="233">
        <v>72</v>
      </c>
      <c r="I222" s="234"/>
      <c r="J222" s="230"/>
      <c r="K222" s="230"/>
      <c r="L222" s="235"/>
      <c r="M222" s="236"/>
      <c r="N222" s="237"/>
      <c r="O222" s="237"/>
      <c r="P222" s="237"/>
      <c r="Q222" s="237"/>
      <c r="R222" s="237"/>
      <c r="S222" s="237"/>
      <c r="T222" s="23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9" t="s">
        <v>135</v>
      </c>
      <c r="AU222" s="239" t="s">
        <v>85</v>
      </c>
      <c r="AV222" s="13" t="s">
        <v>85</v>
      </c>
      <c r="AW222" s="13" t="s">
        <v>37</v>
      </c>
      <c r="AX222" s="13" t="s">
        <v>83</v>
      </c>
      <c r="AY222" s="239" t="s">
        <v>126</v>
      </c>
    </row>
    <row r="223" s="12" customFormat="1">
      <c r="A223" s="12"/>
      <c r="B223" s="219"/>
      <c r="C223" s="220"/>
      <c r="D223" s="214" t="s">
        <v>135</v>
      </c>
      <c r="E223" s="221" t="s">
        <v>19</v>
      </c>
      <c r="F223" s="222" t="s">
        <v>386</v>
      </c>
      <c r="G223" s="220"/>
      <c r="H223" s="221" t="s">
        <v>19</v>
      </c>
      <c r="I223" s="223"/>
      <c r="J223" s="220"/>
      <c r="K223" s="220"/>
      <c r="L223" s="224"/>
      <c r="M223" s="225"/>
      <c r="N223" s="226"/>
      <c r="O223" s="226"/>
      <c r="P223" s="226"/>
      <c r="Q223" s="226"/>
      <c r="R223" s="226"/>
      <c r="S223" s="226"/>
      <c r="T223" s="227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T223" s="228" t="s">
        <v>135</v>
      </c>
      <c r="AU223" s="228" t="s">
        <v>85</v>
      </c>
      <c r="AV223" s="12" t="s">
        <v>83</v>
      </c>
      <c r="AW223" s="12" t="s">
        <v>37</v>
      </c>
      <c r="AX223" s="12" t="s">
        <v>75</v>
      </c>
      <c r="AY223" s="228" t="s">
        <v>126</v>
      </c>
    </row>
    <row r="224" s="12" customFormat="1">
      <c r="A224" s="12"/>
      <c r="B224" s="219"/>
      <c r="C224" s="220"/>
      <c r="D224" s="214" t="s">
        <v>135</v>
      </c>
      <c r="E224" s="221" t="s">
        <v>19</v>
      </c>
      <c r="F224" s="222" t="s">
        <v>387</v>
      </c>
      <c r="G224" s="220"/>
      <c r="H224" s="221" t="s">
        <v>19</v>
      </c>
      <c r="I224" s="223"/>
      <c r="J224" s="220"/>
      <c r="K224" s="220"/>
      <c r="L224" s="224"/>
      <c r="M224" s="225"/>
      <c r="N224" s="226"/>
      <c r="O224" s="226"/>
      <c r="P224" s="226"/>
      <c r="Q224" s="226"/>
      <c r="R224" s="226"/>
      <c r="S224" s="226"/>
      <c r="T224" s="227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228" t="s">
        <v>135</v>
      </c>
      <c r="AU224" s="228" t="s">
        <v>85</v>
      </c>
      <c r="AV224" s="12" t="s">
        <v>83</v>
      </c>
      <c r="AW224" s="12" t="s">
        <v>37</v>
      </c>
      <c r="AX224" s="12" t="s">
        <v>75</v>
      </c>
      <c r="AY224" s="228" t="s">
        <v>126</v>
      </c>
    </row>
    <row r="225" s="2" customFormat="1" ht="16.5" customHeight="1">
      <c r="A225" s="41"/>
      <c r="B225" s="42"/>
      <c r="C225" s="200" t="s">
        <v>245</v>
      </c>
      <c r="D225" s="200" t="s">
        <v>127</v>
      </c>
      <c r="E225" s="201" t="s">
        <v>391</v>
      </c>
      <c r="F225" s="202" t="s">
        <v>392</v>
      </c>
      <c r="G225" s="203" t="s">
        <v>285</v>
      </c>
      <c r="H225" s="204">
        <v>8.4000000000000004</v>
      </c>
      <c r="I225" s="205"/>
      <c r="J225" s="206">
        <f>ROUND(I225*H225,2)</f>
        <v>0</v>
      </c>
      <c r="K225" s="207"/>
      <c r="L225" s="47"/>
      <c r="M225" s="208" t="s">
        <v>19</v>
      </c>
      <c r="N225" s="209" t="s">
        <v>46</v>
      </c>
      <c r="O225" s="87"/>
      <c r="P225" s="210">
        <f>O225*H225</f>
        <v>0</v>
      </c>
      <c r="Q225" s="210">
        <v>0</v>
      </c>
      <c r="R225" s="210">
        <f>Q225*H225</f>
        <v>0</v>
      </c>
      <c r="S225" s="210">
        <v>0</v>
      </c>
      <c r="T225" s="211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12" t="s">
        <v>159</v>
      </c>
      <c r="AT225" s="212" t="s">
        <v>127</v>
      </c>
      <c r="AU225" s="212" t="s">
        <v>85</v>
      </c>
      <c r="AY225" s="20" t="s">
        <v>126</v>
      </c>
      <c r="BE225" s="213">
        <f>IF(N225="základní",J225,0)</f>
        <v>0</v>
      </c>
      <c r="BF225" s="213">
        <f>IF(N225="snížená",J225,0)</f>
        <v>0</v>
      </c>
      <c r="BG225" s="213">
        <f>IF(N225="zákl. přenesená",J225,0)</f>
        <v>0</v>
      </c>
      <c r="BH225" s="213">
        <f>IF(N225="sníž. přenesená",J225,0)</f>
        <v>0</v>
      </c>
      <c r="BI225" s="213">
        <f>IF(N225="nulová",J225,0)</f>
        <v>0</v>
      </c>
      <c r="BJ225" s="20" t="s">
        <v>83</v>
      </c>
      <c r="BK225" s="213">
        <f>ROUND(I225*H225,2)</f>
        <v>0</v>
      </c>
      <c r="BL225" s="20" t="s">
        <v>159</v>
      </c>
      <c r="BM225" s="212" t="s">
        <v>393</v>
      </c>
    </row>
    <row r="226" s="2" customFormat="1">
      <c r="A226" s="41"/>
      <c r="B226" s="42"/>
      <c r="C226" s="43"/>
      <c r="D226" s="214" t="s">
        <v>133</v>
      </c>
      <c r="E226" s="43"/>
      <c r="F226" s="215" t="s">
        <v>375</v>
      </c>
      <c r="G226" s="43"/>
      <c r="H226" s="43"/>
      <c r="I226" s="216"/>
      <c r="J226" s="43"/>
      <c r="K226" s="43"/>
      <c r="L226" s="47"/>
      <c r="M226" s="217"/>
      <c r="N226" s="218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133</v>
      </c>
      <c r="AU226" s="20" t="s">
        <v>85</v>
      </c>
    </row>
    <row r="227" s="12" customFormat="1">
      <c r="A227" s="12"/>
      <c r="B227" s="219"/>
      <c r="C227" s="220"/>
      <c r="D227" s="214" t="s">
        <v>135</v>
      </c>
      <c r="E227" s="221" t="s">
        <v>19</v>
      </c>
      <c r="F227" s="222" t="s">
        <v>289</v>
      </c>
      <c r="G227" s="220"/>
      <c r="H227" s="221" t="s">
        <v>19</v>
      </c>
      <c r="I227" s="223"/>
      <c r="J227" s="220"/>
      <c r="K227" s="220"/>
      <c r="L227" s="224"/>
      <c r="M227" s="225"/>
      <c r="N227" s="226"/>
      <c r="O227" s="226"/>
      <c r="P227" s="226"/>
      <c r="Q227" s="226"/>
      <c r="R227" s="226"/>
      <c r="S227" s="226"/>
      <c r="T227" s="227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T227" s="228" t="s">
        <v>135</v>
      </c>
      <c r="AU227" s="228" t="s">
        <v>85</v>
      </c>
      <c r="AV227" s="12" t="s">
        <v>83</v>
      </c>
      <c r="AW227" s="12" t="s">
        <v>37</v>
      </c>
      <c r="AX227" s="12" t="s">
        <v>75</v>
      </c>
      <c r="AY227" s="228" t="s">
        <v>126</v>
      </c>
    </row>
    <row r="228" s="12" customFormat="1">
      <c r="A228" s="12"/>
      <c r="B228" s="219"/>
      <c r="C228" s="220"/>
      <c r="D228" s="214" t="s">
        <v>135</v>
      </c>
      <c r="E228" s="221" t="s">
        <v>19</v>
      </c>
      <c r="F228" s="222" t="s">
        <v>282</v>
      </c>
      <c r="G228" s="220"/>
      <c r="H228" s="221" t="s">
        <v>19</v>
      </c>
      <c r="I228" s="223"/>
      <c r="J228" s="220"/>
      <c r="K228" s="220"/>
      <c r="L228" s="224"/>
      <c r="M228" s="225"/>
      <c r="N228" s="226"/>
      <c r="O228" s="226"/>
      <c r="P228" s="226"/>
      <c r="Q228" s="226"/>
      <c r="R228" s="226"/>
      <c r="S228" s="226"/>
      <c r="T228" s="227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T228" s="228" t="s">
        <v>135</v>
      </c>
      <c r="AU228" s="228" t="s">
        <v>85</v>
      </c>
      <c r="AV228" s="12" t="s">
        <v>83</v>
      </c>
      <c r="AW228" s="12" t="s">
        <v>37</v>
      </c>
      <c r="AX228" s="12" t="s">
        <v>75</v>
      </c>
      <c r="AY228" s="228" t="s">
        <v>126</v>
      </c>
    </row>
    <row r="229" s="12" customFormat="1">
      <c r="A229" s="12"/>
      <c r="B229" s="219"/>
      <c r="C229" s="220"/>
      <c r="D229" s="214" t="s">
        <v>135</v>
      </c>
      <c r="E229" s="221" t="s">
        <v>19</v>
      </c>
      <c r="F229" s="222" t="s">
        <v>292</v>
      </c>
      <c r="G229" s="220"/>
      <c r="H229" s="221" t="s">
        <v>19</v>
      </c>
      <c r="I229" s="223"/>
      <c r="J229" s="220"/>
      <c r="K229" s="220"/>
      <c r="L229" s="224"/>
      <c r="M229" s="225"/>
      <c r="N229" s="226"/>
      <c r="O229" s="226"/>
      <c r="P229" s="226"/>
      <c r="Q229" s="226"/>
      <c r="R229" s="226"/>
      <c r="S229" s="226"/>
      <c r="T229" s="227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T229" s="228" t="s">
        <v>135</v>
      </c>
      <c r="AU229" s="228" t="s">
        <v>85</v>
      </c>
      <c r="AV229" s="12" t="s">
        <v>83</v>
      </c>
      <c r="AW229" s="12" t="s">
        <v>37</v>
      </c>
      <c r="AX229" s="12" t="s">
        <v>75</v>
      </c>
      <c r="AY229" s="228" t="s">
        <v>126</v>
      </c>
    </row>
    <row r="230" s="12" customFormat="1">
      <c r="A230" s="12"/>
      <c r="B230" s="219"/>
      <c r="C230" s="220"/>
      <c r="D230" s="214" t="s">
        <v>135</v>
      </c>
      <c r="E230" s="221" t="s">
        <v>19</v>
      </c>
      <c r="F230" s="222" t="s">
        <v>293</v>
      </c>
      <c r="G230" s="220"/>
      <c r="H230" s="221" t="s">
        <v>19</v>
      </c>
      <c r="I230" s="223"/>
      <c r="J230" s="220"/>
      <c r="K230" s="220"/>
      <c r="L230" s="224"/>
      <c r="M230" s="225"/>
      <c r="N230" s="226"/>
      <c r="O230" s="226"/>
      <c r="P230" s="226"/>
      <c r="Q230" s="226"/>
      <c r="R230" s="226"/>
      <c r="S230" s="226"/>
      <c r="T230" s="227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T230" s="228" t="s">
        <v>135</v>
      </c>
      <c r="AU230" s="228" t="s">
        <v>85</v>
      </c>
      <c r="AV230" s="12" t="s">
        <v>83</v>
      </c>
      <c r="AW230" s="12" t="s">
        <v>37</v>
      </c>
      <c r="AX230" s="12" t="s">
        <v>75</v>
      </c>
      <c r="AY230" s="228" t="s">
        <v>126</v>
      </c>
    </row>
    <row r="231" s="12" customFormat="1">
      <c r="A231" s="12"/>
      <c r="B231" s="219"/>
      <c r="C231" s="220"/>
      <c r="D231" s="214" t="s">
        <v>135</v>
      </c>
      <c r="E231" s="221" t="s">
        <v>19</v>
      </c>
      <c r="F231" s="222" t="s">
        <v>394</v>
      </c>
      <c r="G231" s="220"/>
      <c r="H231" s="221" t="s">
        <v>19</v>
      </c>
      <c r="I231" s="223"/>
      <c r="J231" s="220"/>
      <c r="K231" s="220"/>
      <c r="L231" s="224"/>
      <c r="M231" s="225"/>
      <c r="N231" s="226"/>
      <c r="O231" s="226"/>
      <c r="P231" s="226"/>
      <c r="Q231" s="226"/>
      <c r="R231" s="226"/>
      <c r="S231" s="226"/>
      <c r="T231" s="227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T231" s="228" t="s">
        <v>135</v>
      </c>
      <c r="AU231" s="228" t="s">
        <v>85</v>
      </c>
      <c r="AV231" s="12" t="s">
        <v>83</v>
      </c>
      <c r="AW231" s="12" t="s">
        <v>37</v>
      </c>
      <c r="AX231" s="12" t="s">
        <v>75</v>
      </c>
      <c r="AY231" s="228" t="s">
        <v>126</v>
      </c>
    </row>
    <row r="232" s="13" customFormat="1">
      <c r="A232" s="13"/>
      <c r="B232" s="229"/>
      <c r="C232" s="230"/>
      <c r="D232" s="214" t="s">
        <v>135</v>
      </c>
      <c r="E232" s="231" t="s">
        <v>19</v>
      </c>
      <c r="F232" s="232" t="s">
        <v>395</v>
      </c>
      <c r="G232" s="230"/>
      <c r="H232" s="233">
        <v>6.5999999999999996</v>
      </c>
      <c r="I232" s="234"/>
      <c r="J232" s="230"/>
      <c r="K232" s="230"/>
      <c r="L232" s="235"/>
      <c r="M232" s="236"/>
      <c r="N232" s="237"/>
      <c r="O232" s="237"/>
      <c r="P232" s="237"/>
      <c r="Q232" s="237"/>
      <c r="R232" s="237"/>
      <c r="S232" s="237"/>
      <c r="T232" s="23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9" t="s">
        <v>135</v>
      </c>
      <c r="AU232" s="239" t="s">
        <v>85</v>
      </c>
      <c r="AV232" s="13" t="s">
        <v>85</v>
      </c>
      <c r="AW232" s="13" t="s">
        <v>37</v>
      </c>
      <c r="AX232" s="13" t="s">
        <v>75</v>
      </c>
      <c r="AY232" s="239" t="s">
        <v>126</v>
      </c>
    </row>
    <row r="233" s="12" customFormat="1">
      <c r="A233" s="12"/>
      <c r="B233" s="219"/>
      <c r="C233" s="220"/>
      <c r="D233" s="214" t="s">
        <v>135</v>
      </c>
      <c r="E233" s="221" t="s">
        <v>19</v>
      </c>
      <c r="F233" s="222" t="s">
        <v>396</v>
      </c>
      <c r="G233" s="220"/>
      <c r="H233" s="221" t="s">
        <v>19</v>
      </c>
      <c r="I233" s="223"/>
      <c r="J233" s="220"/>
      <c r="K233" s="220"/>
      <c r="L233" s="224"/>
      <c r="M233" s="225"/>
      <c r="N233" s="226"/>
      <c r="O233" s="226"/>
      <c r="P233" s="226"/>
      <c r="Q233" s="226"/>
      <c r="R233" s="226"/>
      <c r="S233" s="226"/>
      <c r="T233" s="227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T233" s="228" t="s">
        <v>135</v>
      </c>
      <c r="AU233" s="228" t="s">
        <v>85</v>
      </c>
      <c r="AV233" s="12" t="s">
        <v>83</v>
      </c>
      <c r="AW233" s="12" t="s">
        <v>37</v>
      </c>
      <c r="AX233" s="12" t="s">
        <v>75</v>
      </c>
      <c r="AY233" s="228" t="s">
        <v>126</v>
      </c>
    </row>
    <row r="234" s="13" customFormat="1">
      <c r="A234" s="13"/>
      <c r="B234" s="229"/>
      <c r="C234" s="230"/>
      <c r="D234" s="214" t="s">
        <v>135</v>
      </c>
      <c r="E234" s="231" t="s">
        <v>19</v>
      </c>
      <c r="F234" s="232" t="s">
        <v>397</v>
      </c>
      <c r="G234" s="230"/>
      <c r="H234" s="233">
        <v>1.8</v>
      </c>
      <c r="I234" s="234"/>
      <c r="J234" s="230"/>
      <c r="K234" s="230"/>
      <c r="L234" s="235"/>
      <c r="M234" s="236"/>
      <c r="N234" s="237"/>
      <c r="O234" s="237"/>
      <c r="P234" s="237"/>
      <c r="Q234" s="237"/>
      <c r="R234" s="237"/>
      <c r="S234" s="237"/>
      <c r="T234" s="23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9" t="s">
        <v>135</v>
      </c>
      <c r="AU234" s="239" t="s">
        <v>85</v>
      </c>
      <c r="AV234" s="13" t="s">
        <v>85</v>
      </c>
      <c r="AW234" s="13" t="s">
        <v>37</v>
      </c>
      <c r="AX234" s="13" t="s">
        <v>75</v>
      </c>
      <c r="AY234" s="239" t="s">
        <v>126</v>
      </c>
    </row>
    <row r="235" s="15" customFormat="1">
      <c r="A235" s="15"/>
      <c r="B235" s="251"/>
      <c r="C235" s="252"/>
      <c r="D235" s="214" t="s">
        <v>135</v>
      </c>
      <c r="E235" s="253" t="s">
        <v>19</v>
      </c>
      <c r="F235" s="254" t="s">
        <v>304</v>
      </c>
      <c r="G235" s="252"/>
      <c r="H235" s="255">
        <v>8.4000000000000004</v>
      </c>
      <c r="I235" s="256"/>
      <c r="J235" s="252"/>
      <c r="K235" s="252"/>
      <c r="L235" s="257"/>
      <c r="M235" s="258"/>
      <c r="N235" s="259"/>
      <c r="O235" s="259"/>
      <c r="P235" s="259"/>
      <c r="Q235" s="259"/>
      <c r="R235" s="259"/>
      <c r="S235" s="259"/>
      <c r="T235" s="260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1" t="s">
        <v>135</v>
      </c>
      <c r="AU235" s="261" t="s">
        <v>85</v>
      </c>
      <c r="AV235" s="15" t="s">
        <v>159</v>
      </c>
      <c r="AW235" s="15" t="s">
        <v>37</v>
      </c>
      <c r="AX235" s="15" t="s">
        <v>83</v>
      </c>
      <c r="AY235" s="261" t="s">
        <v>126</v>
      </c>
    </row>
    <row r="236" s="2" customFormat="1" ht="16.5" customHeight="1">
      <c r="A236" s="41"/>
      <c r="B236" s="42"/>
      <c r="C236" s="200" t="s">
        <v>254</v>
      </c>
      <c r="D236" s="200" t="s">
        <v>127</v>
      </c>
      <c r="E236" s="201" t="s">
        <v>398</v>
      </c>
      <c r="F236" s="202" t="s">
        <v>399</v>
      </c>
      <c r="G236" s="203" t="s">
        <v>285</v>
      </c>
      <c r="H236" s="204">
        <v>58.799999999999997</v>
      </c>
      <c r="I236" s="205"/>
      <c r="J236" s="206">
        <f>ROUND(I236*H236,2)</f>
        <v>0</v>
      </c>
      <c r="K236" s="207"/>
      <c r="L236" s="47"/>
      <c r="M236" s="208" t="s">
        <v>19</v>
      </c>
      <c r="N236" s="209" t="s">
        <v>46</v>
      </c>
      <c r="O236" s="87"/>
      <c r="P236" s="210">
        <f>O236*H236</f>
        <v>0</v>
      </c>
      <c r="Q236" s="210">
        <v>0</v>
      </c>
      <c r="R236" s="210">
        <f>Q236*H236</f>
        <v>0</v>
      </c>
      <c r="S236" s="210">
        <v>0</v>
      </c>
      <c r="T236" s="211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12" t="s">
        <v>159</v>
      </c>
      <c r="AT236" s="212" t="s">
        <v>127</v>
      </c>
      <c r="AU236" s="212" t="s">
        <v>85</v>
      </c>
      <c r="AY236" s="20" t="s">
        <v>126</v>
      </c>
      <c r="BE236" s="213">
        <f>IF(N236="základní",J236,0)</f>
        <v>0</v>
      </c>
      <c r="BF236" s="213">
        <f>IF(N236="snížená",J236,0)</f>
        <v>0</v>
      </c>
      <c r="BG236" s="213">
        <f>IF(N236="zákl. přenesená",J236,0)</f>
        <v>0</v>
      </c>
      <c r="BH236" s="213">
        <f>IF(N236="sníž. přenesená",J236,0)</f>
        <v>0</v>
      </c>
      <c r="BI236" s="213">
        <f>IF(N236="nulová",J236,0)</f>
        <v>0</v>
      </c>
      <c r="BJ236" s="20" t="s">
        <v>83</v>
      </c>
      <c r="BK236" s="213">
        <f>ROUND(I236*H236,2)</f>
        <v>0</v>
      </c>
      <c r="BL236" s="20" t="s">
        <v>159</v>
      </c>
      <c r="BM236" s="212" t="s">
        <v>400</v>
      </c>
    </row>
    <row r="237" s="2" customFormat="1">
      <c r="A237" s="41"/>
      <c r="B237" s="42"/>
      <c r="C237" s="43"/>
      <c r="D237" s="214" t="s">
        <v>133</v>
      </c>
      <c r="E237" s="43"/>
      <c r="F237" s="215" t="s">
        <v>375</v>
      </c>
      <c r="G237" s="43"/>
      <c r="H237" s="43"/>
      <c r="I237" s="216"/>
      <c r="J237" s="43"/>
      <c r="K237" s="43"/>
      <c r="L237" s="47"/>
      <c r="M237" s="217"/>
      <c r="N237" s="218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133</v>
      </c>
      <c r="AU237" s="20" t="s">
        <v>85</v>
      </c>
    </row>
    <row r="238" s="12" customFormat="1">
      <c r="A238" s="12"/>
      <c r="B238" s="219"/>
      <c r="C238" s="220"/>
      <c r="D238" s="214" t="s">
        <v>135</v>
      </c>
      <c r="E238" s="221" t="s">
        <v>19</v>
      </c>
      <c r="F238" s="222" t="s">
        <v>289</v>
      </c>
      <c r="G238" s="220"/>
      <c r="H238" s="221" t="s">
        <v>19</v>
      </c>
      <c r="I238" s="223"/>
      <c r="J238" s="220"/>
      <c r="K238" s="220"/>
      <c r="L238" s="224"/>
      <c r="M238" s="225"/>
      <c r="N238" s="226"/>
      <c r="O238" s="226"/>
      <c r="P238" s="226"/>
      <c r="Q238" s="226"/>
      <c r="R238" s="226"/>
      <c r="S238" s="226"/>
      <c r="T238" s="227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T238" s="228" t="s">
        <v>135</v>
      </c>
      <c r="AU238" s="228" t="s">
        <v>85</v>
      </c>
      <c r="AV238" s="12" t="s">
        <v>83</v>
      </c>
      <c r="AW238" s="12" t="s">
        <v>37</v>
      </c>
      <c r="AX238" s="12" t="s">
        <v>75</v>
      </c>
      <c r="AY238" s="228" t="s">
        <v>126</v>
      </c>
    </row>
    <row r="239" s="12" customFormat="1">
      <c r="A239" s="12"/>
      <c r="B239" s="219"/>
      <c r="C239" s="220"/>
      <c r="D239" s="214" t="s">
        <v>135</v>
      </c>
      <c r="E239" s="221" t="s">
        <v>19</v>
      </c>
      <c r="F239" s="222" t="s">
        <v>282</v>
      </c>
      <c r="G239" s="220"/>
      <c r="H239" s="221" t="s">
        <v>19</v>
      </c>
      <c r="I239" s="223"/>
      <c r="J239" s="220"/>
      <c r="K239" s="220"/>
      <c r="L239" s="224"/>
      <c r="M239" s="225"/>
      <c r="N239" s="226"/>
      <c r="O239" s="226"/>
      <c r="P239" s="226"/>
      <c r="Q239" s="226"/>
      <c r="R239" s="226"/>
      <c r="S239" s="226"/>
      <c r="T239" s="227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T239" s="228" t="s">
        <v>135</v>
      </c>
      <c r="AU239" s="228" t="s">
        <v>85</v>
      </c>
      <c r="AV239" s="12" t="s">
        <v>83</v>
      </c>
      <c r="AW239" s="12" t="s">
        <v>37</v>
      </c>
      <c r="AX239" s="12" t="s">
        <v>75</v>
      </c>
      <c r="AY239" s="228" t="s">
        <v>126</v>
      </c>
    </row>
    <row r="240" s="12" customFormat="1">
      <c r="A240" s="12"/>
      <c r="B240" s="219"/>
      <c r="C240" s="220"/>
      <c r="D240" s="214" t="s">
        <v>135</v>
      </c>
      <c r="E240" s="221" t="s">
        <v>19</v>
      </c>
      <c r="F240" s="222" t="s">
        <v>292</v>
      </c>
      <c r="G240" s="220"/>
      <c r="H240" s="221" t="s">
        <v>19</v>
      </c>
      <c r="I240" s="223"/>
      <c r="J240" s="220"/>
      <c r="K240" s="220"/>
      <c r="L240" s="224"/>
      <c r="M240" s="225"/>
      <c r="N240" s="226"/>
      <c r="O240" s="226"/>
      <c r="P240" s="226"/>
      <c r="Q240" s="226"/>
      <c r="R240" s="226"/>
      <c r="S240" s="226"/>
      <c r="T240" s="227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T240" s="228" t="s">
        <v>135</v>
      </c>
      <c r="AU240" s="228" t="s">
        <v>85</v>
      </c>
      <c r="AV240" s="12" t="s">
        <v>83</v>
      </c>
      <c r="AW240" s="12" t="s">
        <v>37</v>
      </c>
      <c r="AX240" s="12" t="s">
        <v>75</v>
      </c>
      <c r="AY240" s="228" t="s">
        <v>126</v>
      </c>
    </row>
    <row r="241" s="12" customFormat="1">
      <c r="A241" s="12"/>
      <c r="B241" s="219"/>
      <c r="C241" s="220"/>
      <c r="D241" s="214" t="s">
        <v>135</v>
      </c>
      <c r="E241" s="221" t="s">
        <v>19</v>
      </c>
      <c r="F241" s="222" t="s">
        <v>293</v>
      </c>
      <c r="G241" s="220"/>
      <c r="H241" s="221" t="s">
        <v>19</v>
      </c>
      <c r="I241" s="223"/>
      <c r="J241" s="220"/>
      <c r="K241" s="220"/>
      <c r="L241" s="224"/>
      <c r="M241" s="225"/>
      <c r="N241" s="226"/>
      <c r="O241" s="226"/>
      <c r="P241" s="226"/>
      <c r="Q241" s="226"/>
      <c r="R241" s="226"/>
      <c r="S241" s="226"/>
      <c r="T241" s="227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T241" s="228" t="s">
        <v>135</v>
      </c>
      <c r="AU241" s="228" t="s">
        <v>85</v>
      </c>
      <c r="AV241" s="12" t="s">
        <v>83</v>
      </c>
      <c r="AW241" s="12" t="s">
        <v>37</v>
      </c>
      <c r="AX241" s="12" t="s">
        <v>75</v>
      </c>
      <c r="AY241" s="228" t="s">
        <v>126</v>
      </c>
    </row>
    <row r="242" s="12" customFormat="1">
      <c r="A242" s="12"/>
      <c r="B242" s="219"/>
      <c r="C242" s="220"/>
      <c r="D242" s="214" t="s">
        <v>135</v>
      </c>
      <c r="E242" s="221" t="s">
        <v>19</v>
      </c>
      <c r="F242" s="222" t="s">
        <v>401</v>
      </c>
      <c r="G242" s="220"/>
      <c r="H242" s="221" t="s">
        <v>19</v>
      </c>
      <c r="I242" s="223"/>
      <c r="J242" s="220"/>
      <c r="K242" s="220"/>
      <c r="L242" s="224"/>
      <c r="M242" s="225"/>
      <c r="N242" s="226"/>
      <c r="O242" s="226"/>
      <c r="P242" s="226"/>
      <c r="Q242" s="226"/>
      <c r="R242" s="226"/>
      <c r="S242" s="226"/>
      <c r="T242" s="227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T242" s="228" t="s">
        <v>135</v>
      </c>
      <c r="AU242" s="228" t="s">
        <v>85</v>
      </c>
      <c r="AV242" s="12" t="s">
        <v>83</v>
      </c>
      <c r="AW242" s="12" t="s">
        <v>37</v>
      </c>
      <c r="AX242" s="12" t="s">
        <v>75</v>
      </c>
      <c r="AY242" s="228" t="s">
        <v>126</v>
      </c>
    </row>
    <row r="243" s="13" customFormat="1">
      <c r="A243" s="13"/>
      <c r="B243" s="229"/>
      <c r="C243" s="230"/>
      <c r="D243" s="214" t="s">
        <v>135</v>
      </c>
      <c r="E243" s="231" t="s">
        <v>19</v>
      </c>
      <c r="F243" s="232" t="s">
        <v>402</v>
      </c>
      <c r="G243" s="230"/>
      <c r="H243" s="233">
        <v>58.799999999999997</v>
      </c>
      <c r="I243" s="234"/>
      <c r="J243" s="230"/>
      <c r="K243" s="230"/>
      <c r="L243" s="235"/>
      <c r="M243" s="236"/>
      <c r="N243" s="237"/>
      <c r="O243" s="237"/>
      <c r="P243" s="237"/>
      <c r="Q243" s="237"/>
      <c r="R243" s="237"/>
      <c r="S243" s="237"/>
      <c r="T243" s="23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9" t="s">
        <v>135</v>
      </c>
      <c r="AU243" s="239" t="s">
        <v>85</v>
      </c>
      <c r="AV243" s="13" t="s">
        <v>85</v>
      </c>
      <c r="AW243" s="13" t="s">
        <v>37</v>
      </c>
      <c r="AX243" s="13" t="s">
        <v>83</v>
      </c>
      <c r="AY243" s="239" t="s">
        <v>126</v>
      </c>
    </row>
    <row r="244" s="12" customFormat="1">
      <c r="A244" s="12"/>
      <c r="B244" s="219"/>
      <c r="C244" s="220"/>
      <c r="D244" s="214" t="s">
        <v>135</v>
      </c>
      <c r="E244" s="221" t="s">
        <v>19</v>
      </c>
      <c r="F244" s="222" t="s">
        <v>386</v>
      </c>
      <c r="G244" s="220"/>
      <c r="H244" s="221" t="s">
        <v>19</v>
      </c>
      <c r="I244" s="223"/>
      <c r="J244" s="220"/>
      <c r="K244" s="220"/>
      <c r="L244" s="224"/>
      <c r="M244" s="225"/>
      <c r="N244" s="226"/>
      <c r="O244" s="226"/>
      <c r="P244" s="226"/>
      <c r="Q244" s="226"/>
      <c r="R244" s="226"/>
      <c r="S244" s="226"/>
      <c r="T244" s="227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T244" s="228" t="s">
        <v>135</v>
      </c>
      <c r="AU244" s="228" t="s">
        <v>85</v>
      </c>
      <c r="AV244" s="12" t="s">
        <v>83</v>
      </c>
      <c r="AW244" s="12" t="s">
        <v>37</v>
      </c>
      <c r="AX244" s="12" t="s">
        <v>75</v>
      </c>
      <c r="AY244" s="228" t="s">
        <v>126</v>
      </c>
    </row>
    <row r="245" s="12" customFormat="1">
      <c r="A245" s="12"/>
      <c r="B245" s="219"/>
      <c r="C245" s="220"/>
      <c r="D245" s="214" t="s">
        <v>135</v>
      </c>
      <c r="E245" s="221" t="s">
        <v>19</v>
      </c>
      <c r="F245" s="222" t="s">
        <v>387</v>
      </c>
      <c r="G245" s="220"/>
      <c r="H245" s="221" t="s">
        <v>19</v>
      </c>
      <c r="I245" s="223"/>
      <c r="J245" s="220"/>
      <c r="K245" s="220"/>
      <c r="L245" s="224"/>
      <c r="M245" s="225"/>
      <c r="N245" s="226"/>
      <c r="O245" s="226"/>
      <c r="P245" s="226"/>
      <c r="Q245" s="226"/>
      <c r="R245" s="226"/>
      <c r="S245" s="226"/>
      <c r="T245" s="227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T245" s="228" t="s">
        <v>135</v>
      </c>
      <c r="AU245" s="228" t="s">
        <v>85</v>
      </c>
      <c r="AV245" s="12" t="s">
        <v>83</v>
      </c>
      <c r="AW245" s="12" t="s">
        <v>37</v>
      </c>
      <c r="AX245" s="12" t="s">
        <v>75</v>
      </c>
      <c r="AY245" s="228" t="s">
        <v>126</v>
      </c>
    </row>
    <row r="246" s="2" customFormat="1" ht="16.5" customHeight="1">
      <c r="A246" s="41"/>
      <c r="B246" s="42"/>
      <c r="C246" s="200" t="s">
        <v>259</v>
      </c>
      <c r="D246" s="200" t="s">
        <v>127</v>
      </c>
      <c r="E246" s="201" t="s">
        <v>403</v>
      </c>
      <c r="F246" s="202" t="s">
        <v>404</v>
      </c>
      <c r="G246" s="203" t="s">
        <v>285</v>
      </c>
      <c r="H246" s="204">
        <v>7.9500000000000002</v>
      </c>
      <c r="I246" s="205"/>
      <c r="J246" s="206">
        <f>ROUND(I246*H246,2)</f>
        <v>0</v>
      </c>
      <c r="K246" s="207"/>
      <c r="L246" s="47"/>
      <c r="M246" s="208" t="s">
        <v>19</v>
      </c>
      <c r="N246" s="209" t="s">
        <v>46</v>
      </c>
      <c r="O246" s="87"/>
      <c r="P246" s="210">
        <f>O246*H246</f>
        <v>0</v>
      </c>
      <c r="Q246" s="210">
        <v>0</v>
      </c>
      <c r="R246" s="210">
        <f>Q246*H246</f>
        <v>0</v>
      </c>
      <c r="S246" s="210">
        <v>0</v>
      </c>
      <c r="T246" s="211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12" t="s">
        <v>159</v>
      </c>
      <c r="AT246" s="212" t="s">
        <v>127</v>
      </c>
      <c r="AU246" s="212" t="s">
        <v>85</v>
      </c>
      <c r="AY246" s="20" t="s">
        <v>126</v>
      </c>
      <c r="BE246" s="213">
        <f>IF(N246="základní",J246,0)</f>
        <v>0</v>
      </c>
      <c r="BF246" s="213">
        <f>IF(N246="snížená",J246,0)</f>
        <v>0</v>
      </c>
      <c r="BG246" s="213">
        <f>IF(N246="zákl. přenesená",J246,0)</f>
        <v>0</v>
      </c>
      <c r="BH246" s="213">
        <f>IF(N246="sníž. přenesená",J246,0)</f>
        <v>0</v>
      </c>
      <c r="BI246" s="213">
        <f>IF(N246="nulová",J246,0)</f>
        <v>0</v>
      </c>
      <c r="BJ246" s="20" t="s">
        <v>83</v>
      </c>
      <c r="BK246" s="213">
        <f>ROUND(I246*H246,2)</f>
        <v>0</v>
      </c>
      <c r="BL246" s="20" t="s">
        <v>159</v>
      </c>
      <c r="BM246" s="212" t="s">
        <v>405</v>
      </c>
    </row>
    <row r="247" s="2" customFormat="1">
      <c r="A247" s="41"/>
      <c r="B247" s="42"/>
      <c r="C247" s="43"/>
      <c r="D247" s="214" t="s">
        <v>133</v>
      </c>
      <c r="E247" s="43"/>
      <c r="F247" s="215" t="s">
        <v>375</v>
      </c>
      <c r="G247" s="43"/>
      <c r="H247" s="43"/>
      <c r="I247" s="216"/>
      <c r="J247" s="43"/>
      <c r="K247" s="43"/>
      <c r="L247" s="47"/>
      <c r="M247" s="217"/>
      <c r="N247" s="218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133</v>
      </c>
      <c r="AU247" s="20" t="s">
        <v>85</v>
      </c>
    </row>
    <row r="248" s="12" customFormat="1">
      <c r="A248" s="12"/>
      <c r="B248" s="219"/>
      <c r="C248" s="220"/>
      <c r="D248" s="214" t="s">
        <v>135</v>
      </c>
      <c r="E248" s="221" t="s">
        <v>19</v>
      </c>
      <c r="F248" s="222" t="s">
        <v>406</v>
      </c>
      <c r="G248" s="220"/>
      <c r="H248" s="221" t="s">
        <v>19</v>
      </c>
      <c r="I248" s="223"/>
      <c r="J248" s="220"/>
      <c r="K248" s="220"/>
      <c r="L248" s="224"/>
      <c r="M248" s="225"/>
      <c r="N248" s="226"/>
      <c r="O248" s="226"/>
      <c r="P248" s="226"/>
      <c r="Q248" s="226"/>
      <c r="R248" s="226"/>
      <c r="S248" s="226"/>
      <c r="T248" s="227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T248" s="228" t="s">
        <v>135</v>
      </c>
      <c r="AU248" s="228" t="s">
        <v>85</v>
      </c>
      <c r="AV248" s="12" t="s">
        <v>83</v>
      </c>
      <c r="AW248" s="12" t="s">
        <v>37</v>
      </c>
      <c r="AX248" s="12" t="s">
        <v>75</v>
      </c>
      <c r="AY248" s="228" t="s">
        <v>126</v>
      </c>
    </row>
    <row r="249" s="12" customFormat="1">
      <c r="A249" s="12"/>
      <c r="B249" s="219"/>
      <c r="C249" s="220"/>
      <c r="D249" s="214" t="s">
        <v>135</v>
      </c>
      <c r="E249" s="221" t="s">
        <v>19</v>
      </c>
      <c r="F249" s="222" t="s">
        <v>282</v>
      </c>
      <c r="G249" s="220"/>
      <c r="H249" s="221" t="s">
        <v>19</v>
      </c>
      <c r="I249" s="223"/>
      <c r="J249" s="220"/>
      <c r="K249" s="220"/>
      <c r="L249" s="224"/>
      <c r="M249" s="225"/>
      <c r="N249" s="226"/>
      <c r="O249" s="226"/>
      <c r="P249" s="226"/>
      <c r="Q249" s="226"/>
      <c r="R249" s="226"/>
      <c r="S249" s="226"/>
      <c r="T249" s="227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T249" s="228" t="s">
        <v>135</v>
      </c>
      <c r="AU249" s="228" t="s">
        <v>85</v>
      </c>
      <c r="AV249" s="12" t="s">
        <v>83</v>
      </c>
      <c r="AW249" s="12" t="s">
        <v>37</v>
      </c>
      <c r="AX249" s="12" t="s">
        <v>75</v>
      </c>
      <c r="AY249" s="228" t="s">
        <v>126</v>
      </c>
    </row>
    <row r="250" s="12" customFormat="1">
      <c r="A250" s="12"/>
      <c r="B250" s="219"/>
      <c r="C250" s="220"/>
      <c r="D250" s="214" t="s">
        <v>135</v>
      </c>
      <c r="E250" s="221" t="s">
        <v>19</v>
      </c>
      <c r="F250" s="222" t="s">
        <v>292</v>
      </c>
      <c r="G250" s="220"/>
      <c r="H250" s="221" t="s">
        <v>19</v>
      </c>
      <c r="I250" s="223"/>
      <c r="J250" s="220"/>
      <c r="K250" s="220"/>
      <c r="L250" s="224"/>
      <c r="M250" s="225"/>
      <c r="N250" s="226"/>
      <c r="O250" s="226"/>
      <c r="P250" s="226"/>
      <c r="Q250" s="226"/>
      <c r="R250" s="226"/>
      <c r="S250" s="226"/>
      <c r="T250" s="227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T250" s="228" t="s">
        <v>135</v>
      </c>
      <c r="AU250" s="228" t="s">
        <v>85</v>
      </c>
      <c r="AV250" s="12" t="s">
        <v>83</v>
      </c>
      <c r="AW250" s="12" t="s">
        <v>37</v>
      </c>
      <c r="AX250" s="12" t="s">
        <v>75</v>
      </c>
      <c r="AY250" s="228" t="s">
        <v>126</v>
      </c>
    </row>
    <row r="251" s="12" customFormat="1">
      <c r="A251" s="12"/>
      <c r="B251" s="219"/>
      <c r="C251" s="220"/>
      <c r="D251" s="214" t="s">
        <v>135</v>
      </c>
      <c r="E251" s="221" t="s">
        <v>19</v>
      </c>
      <c r="F251" s="222" t="s">
        <v>293</v>
      </c>
      <c r="G251" s="220"/>
      <c r="H251" s="221" t="s">
        <v>19</v>
      </c>
      <c r="I251" s="223"/>
      <c r="J251" s="220"/>
      <c r="K251" s="220"/>
      <c r="L251" s="224"/>
      <c r="M251" s="225"/>
      <c r="N251" s="226"/>
      <c r="O251" s="226"/>
      <c r="P251" s="226"/>
      <c r="Q251" s="226"/>
      <c r="R251" s="226"/>
      <c r="S251" s="226"/>
      <c r="T251" s="227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T251" s="228" t="s">
        <v>135</v>
      </c>
      <c r="AU251" s="228" t="s">
        <v>85</v>
      </c>
      <c r="AV251" s="12" t="s">
        <v>83</v>
      </c>
      <c r="AW251" s="12" t="s">
        <v>37</v>
      </c>
      <c r="AX251" s="12" t="s">
        <v>75</v>
      </c>
      <c r="AY251" s="228" t="s">
        <v>126</v>
      </c>
    </row>
    <row r="252" s="12" customFormat="1">
      <c r="A252" s="12"/>
      <c r="B252" s="219"/>
      <c r="C252" s="220"/>
      <c r="D252" s="214" t="s">
        <v>135</v>
      </c>
      <c r="E252" s="221" t="s">
        <v>19</v>
      </c>
      <c r="F252" s="222" t="s">
        <v>407</v>
      </c>
      <c r="G252" s="220"/>
      <c r="H252" s="221" t="s">
        <v>19</v>
      </c>
      <c r="I252" s="223"/>
      <c r="J252" s="220"/>
      <c r="K252" s="220"/>
      <c r="L252" s="224"/>
      <c r="M252" s="225"/>
      <c r="N252" s="226"/>
      <c r="O252" s="226"/>
      <c r="P252" s="226"/>
      <c r="Q252" s="226"/>
      <c r="R252" s="226"/>
      <c r="S252" s="226"/>
      <c r="T252" s="227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T252" s="228" t="s">
        <v>135</v>
      </c>
      <c r="AU252" s="228" t="s">
        <v>85</v>
      </c>
      <c r="AV252" s="12" t="s">
        <v>83</v>
      </c>
      <c r="AW252" s="12" t="s">
        <v>37</v>
      </c>
      <c r="AX252" s="12" t="s">
        <v>75</v>
      </c>
      <c r="AY252" s="228" t="s">
        <v>126</v>
      </c>
    </row>
    <row r="253" s="13" customFormat="1">
      <c r="A253" s="13"/>
      <c r="B253" s="229"/>
      <c r="C253" s="230"/>
      <c r="D253" s="214" t="s">
        <v>135</v>
      </c>
      <c r="E253" s="231" t="s">
        <v>19</v>
      </c>
      <c r="F253" s="232" t="s">
        <v>408</v>
      </c>
      <c r="G253" s="230"/>
      <c r="H253" s="233">
        <v>1.2</v>
      </c>
      <c r="I253" s="234"/>
      <c r="J253" s="230"/>
      <c r="K253" s="230"/>
      <c r="L253" s="235"/>
      <c r="M253" s="236"/>
      <c r="N253" s="237"/>
      <c r="O253" s="237"/>
      <c r="P253" s="237"/>
      <c r="Q253" s="237"/>
      <c r="R253" s="237"/>
      <c r="S253" s="237"/>
      <c r="T253" s="23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9" t="s">
        <v>135</v>
      </c>
      <c r="AU253" s="239" t="s">
        <v>85</v>
      </c>
      <c r="AV253" s="13" t="s">
        <v>85</v>
      </c>
      <c r="AW253" s="13" t="s">
        <v>37</v>
      </c>
      <c r="AX253" s="13" t="s">
        <v>75</v>
      </c>
      <c r="AY253" s="239" t="s">
        <v>126</v>
      </c>
    </row>
    <row r="254" s="12" customFormat="1">
      <c r="A254" s="12"/>
      <c r="B254" s="219"/>
      <c r="C254" s="220"/>
      <c r="D254" s="214" t="s">
        <v>135</v>
      </c>
      <c r="E254" s="221" t="s">
        <v>19</v>
      </c>
      <c r="F254" s="222" t="s">
        <v>409</v>
      </c>
      <c r="G254" s="220"/>
      <c r="H254" s="221" t="s">
        <v>19</v>
      </c>
      <c r="I254" s="223"/>
      <c r="J254" s="220"/>
      <c r="K254" s="220"/>
      <c r="L254" s="224"/>
      <c r="M254" s="225"/>
      <c r="N254" s="226"/>
      <c r="O254" s="226"/>
      <c r="P254" s="226"/>
      <c r="Q254" s="226"/>
      <c r="R254" s="226"/>
      <c r="S254" s="226"/>
      <c r="T254" s="227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T254" s="228" t="s">
        <v>135</v>
      </c>
      <c r="AU254" s="228" t="s">
        <v>85</v>
      </c>
      <c r="AV254" s="12" t="s">
        <v>83</v>
      </c>
      <c r="AW254" s="12" t="s">
        <v>37</v>
      </c>
      <c r="AX254" s="12" t="s">
        <v>75</v>
      </c>
      <c r="AY254" s="228" t="s">
        <v>126</v>
      </c>
    </row>
    <row r="255" s="13" customFormat="1">
      <c r="A255" s="13"/>
      <c r="B255" s="229"/>
      <c r="C255" s="230"/>
      <c r="D255" s="214" t="s">
        <v>135</v>
      </c>
      <c r="E255" s="231" t="s">
        <v>19</v>
      </c>
      <c r="F255" s="232" t="s">
        <v>410</v>
      </c>
      <c r="G255" s="230"/>
      <c r="H255" s="233">
        <v>6.75</v>
      </c>
      <c r="I255" s="234"/>
      <c r="J255" s="230"/>
      <c r="K255" s="230"/>
      <c r="L255" s="235"/>
      <c r="M255" s="236"/>
      <c r="N255" s="237"/>
      <c r="O255" s="237"/>
      <c r="P255" s="237"/>
      <c r="Q255" s="237"/>
      <c r="R255" s="237"/>
      <c r="S255" s="237"/>
      <c r="T255" s="23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9" t="s">
        <v>135</v>
      </c>
      <c r="AU255" s="239" t="s">
        <v>85</v>
      </c>
      <c r="AV255" s="13" t="s">
        <v>85</v>
      </c>
      <c r="AW255" s="13" t="s">
        <v>37</v>
      </c>
      <c r="AX255" s="13" t="s">
        <v>75</v>
      </c>
      <c r="AY255" s="239" t="s">
        <v>126</v>
      </c>
    </row>
    <row r="256" s="15" customFormat="1">
      <c r="A256" s="15"/>
      <c r="B256" s="251"/>
      <c r="C256" s="252"/>
      <c r="D256" s="214" t="s">
        <v>135</v>
      </c>
      <c r="E256" s="253" t="s">
        <v>19</v>
      </c>
      <c r="F256" s="254" t="s">
        <v>304</v>
      </c>
      <c r="G256" s="252"/>
      <c r="H256" s="255">
        <v>7.9500000000000002</v>
      </c>
      <c r="I256" s="256"/>
      <c r="J256" s="252"/>
      <c r="K256" s="252"/>
      <c r="L256" s="257"/>
      <c r="M256" s="258"/>
      <c r="N256" s="259"/>
      <c r="O256" s="259"/>
      <c r="P256" s="259"/>
      <c r="Q256" s="259"/>
      <c r="R256" s="259"/>
      <c r="S256" s="259"/>
      <c r="T256" s="260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1" t="s">
        <v>135</v>
      </c>
      <c r="AU256" s="261" t="s">
        <v>85</v>
      </c>
      <c r="AV256" s="15" t="s">
        <v>159</v>
      </c>
      <c r="AW256" s="15" t="s">
        <v>37</v>
      </c>
      <c r="AX256" s="15" t="s">
        <v>83</v>
      </c>
      <c r="AY256" s="261" t="s">
        <v>126</v>
      </c>
    </row>
    <row r="257" s="2" customFormat="1" ht="16.5" customHeight="1">
      <c r="A257" s="41"/>
      <c r="B257" s="42"/>
      <c r="C257" s="200" t="s">
        <v>411</v>
      </c>
      <c r="D257" s="200" t="s">
        <v>127</v>
      </c>
      <c r="E257" s="201" t="s">
        <v>412</v>
      </c>
      <c r="F257" s="202" t="s">
        <v>413</v>
      </c>
      <c r="G257" s="203" t="s">
        <v>414</v>
      </c>
      <c r="H257" s="204">
        <v>110</v>
      </c>
      <c r="I257" s="205"/>
      <c r="J257" s="206">
        <f>ROUND(I257*H257,2)</f>
        <v>0</v>
      </c>
      <c r="K257" s="207"/>
      <c r="L257" s="47"/>
      <c r="M257" s="208" t="s">
        <v>19</v>
      </c>
      <c r="N257" s="209" t="s">
        <v>46</v>
      </c>
      <c r="O257" s="87"/>
      <c r="P257" s="210">
        <f>O257*H257</f>
        <v>0</v>
      </c>
      <c r="Q257" s="210">
        <v>0</v>
      </c>
      <c r="R257" s="210">
        <f>Q257*H257</f>
        <v>0</v>
      </c>
      <c r="S257" s="210">
        <v>0</v>
      </c>
      <c r="T257" s="211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12" t="s">
        <v>159</v>
      </c>
      <c r="AT257" s="212" t="s">
        <v>127</v>
      </c>
      <c r="AU257" s="212" t="s">
        <v>85</v>
      </c>
      <c r="AY257" s="20" t="s">
        <v>126</v>
      </c>
      <c r="BE257" s="213">
        <f>IF(N257="základní",J257,0)</f>
        <v>0</v>
      </c>
      <c r="BF257" s="213">
        <f>IF(N257="snížená",J257,0)</f>
        <v>0</v>
      </c>
      <c r="BG257" s="213">
        <f>IF(N257="zákl. přenesená",J257,0)</f>
        <v>0</v>
      </c>
      <c r="BH257" s="213">
        <f>IF(N257="sníž. přenesená",J257,0)</f>
        <v>0</v>
      </c>
      <c r="BI257" s="213">
        <f>IF(N257="nulová",J257,0)</f>
        <v>0</v>
      </c>
      <c r="BJ257" s="20" t="s">
        <v>83</v>
      </c>
      <c r="BK257" s="213">
        <f>ROUND(I257*H257,2)</f>
        <v>0</v>
      </c>
      <c r="BL257" s="20" t="s">
        <v>159</v>
      </c>
      <c r="BM257" s="212" t="s">
        <v>415</v>
      </c>
    </row>
    <row r="258" s="2" customFormat="1">
      <c r="A258" s="41"/>
      <c r="B258" s="42"/>
      <c r="C258" s="43"/>
      <c r="D258" s="214" t="s">
        <v>133</v>
      </c>
      <c r="E258" s="43"/>
      <c r="F258" s="215" t="s">
        <v>416</v>
      </c>
      <c r="G258" s="43"/>
      <c r="H258" s="43"/>
      <c r="I258" s="216"/>
      <c r="J258" s="43"/>
      <c r="K258" s="43"/>
      <c r="L258" s="47"/>
      <c r="M258" s="217"/>
      <c r="N258" s="218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133</v>
      </c>
      <c r="AU258" s="20" t="s">
        <v>85</v>
      </c>
    </row>
    <row r="259" s="12" customFormat="1">
      <c r="A259" s="12"/>
      <c r="B259" s="219"/>
      <c r="C259" s="220"/>
      <c r="D259" s="214" t="s">
        <v>135</v>
      </c>
      <c r="E259" s="221" t="s">
        <v>19</v>
      </c>
      <c r="F259" s="222" t="s">
        <v>417</v>
      </c>
      <c r="G259" s="220"/>
      <c r="H259" s="221" t="s">
        <v>19</v>
      </c>
      <c r="I259" s="223"/>
      <c r="J259" s="220"/>
      <c r="K259" s="220"/>
      <c r="L259" s="224"/>
      <c r="M259" s="225"/>
      <c r="N259" s="226"/>
      <c r="O259" s="226"/>
      <c r="P259" s="226"/>
      <c r="Q259" s="226"/>
      <c r="R259" s="226"/>
      <c r="S259" s="226"/>
      <c r="T259" s="227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T259" s="228" t="s">
        <v>135</v>
      </c>
      <c r="AU259" s="228" t="s">
        <v>85</v>
      </c>
      <c r="AV259" s="12" t="s">
        <v>83</v>
      </c>
      <c r="AW259" s="12" t="s">
        <v>37</v>
      </c>
      <c r="AX259" s="12" t="s">
        <v>75</v>
      </c>
      <c r="AY259" s="228" t="s">
        <v>126</v>
      </c>
    </row>
    <row r="260" s="12" customFormat="1">
      <c r="A260" s="12"/>
      <c r="B260" s="219"/>
      <c r="C260" s="220"/>
      <c r="D260" s="214" t="s">
        <v>135</v>
      </c>
      <c r="E260" s="221" t="s">
        <v>19</v>
      </c>
      <c r="F260" s="222" t="s">
        <v>418</v>
      </c>
      <c r="G260" s="220"/>
      <c r="H260" s="221" t="s">
        <v>19</v>
      </c>
      <c r="I260" s="223"/>
      <c r="J260" s="220"/>
      <c r="K260" s="220"/>
      <c r="L260" s="224"/>
      <c r="M260" s="225"/>
      <c r="N260" s="226"/>
      <c r="O260" s="226"/>
      <c r="P260" s="226"/>
      <c r="Q260" s="226"/>
      <c r="R260" s="226"/>
      <c r="S260" s="226"/>
      <c r="T260" s="227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T260" s="228" t="s">
        <v>135</v>
      </c>
      <c r="AU260" s="228" t="s">
        <v>85</v>
      </c>
      <c r="AV260" s="12" t="s">
        <v>83</v>
      </c>
      <c r="AW260" s="12" t="s">
        <v>37</v>
      </c>
      <c r="AX260" s="12" t="s">
        <v>75</v>
      </c>
      <c r="AY260" s="228" t="s">
        <v>126</v>
      </c>
    </row>
    <row r="261" s="12" customFormat="1">
      <c r="A261" s="12"/>
      <c r="B261" s="219"/>
      <c r="C261" s="220"/>
      <c r="D261" s="214" t="s">
        <v>135</v>
      </c>
      <c r="E261" s="221" t="s">
        <v>19</v>
      </c>
      <c r="F261" s="222" t="s">
        <v>292</v>
      </c>
      <c r="G261" s="220"/>
      <c r="H261" s="221" t="s">
        <v>19</v>
      </c>
      <c r="I261" s="223"/>
      <c r="J261" s="220"/>
      <c r="K261" s="220"/>
      <c r="L261" s="224"/>
      <c r="M261" s="225"/>
      <c r="N261" s="226"/>
      <c r="O261" s="226"/>
      <c r="P261" s="226"/>
      <c r="Q261" s="226"/>
      <c r="R261" s="226"/>
      <c r="S261" s="226"/>
      <c r="T261" s="227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T261" s="228" t="s">
        <v>135</v>
      </c>
      <c r="AU261" s="228" t="s">
        <v>85</v>
      </c>
      <c r="AV261" s="12" t="s">
        <v>83</v>
      </c>
      <c r="AW261" s="12" t="s">
        <v>37</v>
      </c>
      <c r="AX261" s="12" t="s">
        <v>75</v>
      </c>
      <c r="AY261" s="228" t="s">
        <v>126</v>
      </c>
    </row>
    <row r="262" s="12" customFormat="1">
      <c r="A262" s="12"/>
      <c r="B262" s="219"/>
      <c r="C262" s="220"/>
      <c r="D262" s="214" t="s">
        <v>135</v>
      </c>
      <c r="E262" s="221" t="s">
        <v>19</v>
      </c>
      <c r="F262" s="222" t="s">
        <v>293</v>
      </c>
      <c r="G262" s="220"/>
      <c r="H262" s="221" t="s">
        <v>19</v>
      </c>
      <c r="I262" s="223"/>
      <c r="J262" s="220"/>
      <c r="K262" s="220"/>
      <c r="L262" s="224"/>
      <c r="M262" s="225"/>
      <c r="N262" s="226"/>
      <c r="O262" s="226"/>
      <c r="P262" s="226"/>
      <c r="Q262" s="226"/>
      <c r="R262" s="226"/>
      <c r="S262" s="226"/>
      <c r="T262" s="227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T262" s="228" t="s">
        <v>135</v>
      </c>
      <c r="AU262" s="228" t="s">
        <v>85</v>
      </c>
      <c r="AV262" s="12" t="s">
        <v>83</v>
      </c>
      <c r="AW262" s="12" t="s">
        <v>37</v>
      </c>
      <c r="AX262" s="12" t="s">
        <v>75</v>
      </c>
      <c r="AY262" s="228" t="s">
        <v>126</v>
      </c>
    </row>
    <row r="263" s="13" customFormat="1">
      <c r="A263" s="13"/>
      <c r="B263" s="229"/>
      <c r="C263" s="230"/>
      <c r="D263" s="214" t="s">
        <v>135</v>
      </c>
      <c r="E263" s="231" t="s">
        <v>19</v>
      </c>
      <c r="F263" s="232" t="s">
        <v>419</v>
      </c>
      <c r="G263" s="230"/>
      <c r="H263" s="233">
        <v>110</v>
      </c>
      <c r="I263" s="234"/>
      <c r="J263" s="230"/>
      <c r="K263" s="230"/>
      <c r="L263" s="235"/>
      <c r="M263" s="236"/>
      <c r="N263" s="237"/>
      <c r="O263" s="237"/>
      <c r="P263" s="237"/>
      <c r="Q263" s="237"/>
      <c r="R263" s="237"/>
      <c r="S263" s="237"/>
      <c r="T263" s="23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9" t="s">
        <v>135</v>
      </c>
      <c r="AU263" s="239" t="s">
        <v>85</v>
      </c>
      <c r="AV263" s="13" t="s">
        <v>85</v>
      </c>
      <c r="AW263" s="13" t="s">
        <v>37</v>
      </c>
      <c r="AX263" s="13" t="s">
        <v>83</v>
      </c>
      <c r="AY263" s="239" t="s">
        <v>126</v>
      </c>
    </row>
    <row r="264" s="11" customFormat="1" ht="25.92" customHeight="1">
      <c r="A264" s="11"/>
      <c r="B264" s="186"/>
      <c r="C264" s="187"/>
      <c r="D264" s="188" t="s">
        <v>74</v>
      </c>
      <c r="E264" s="189" t="s">
        <v>420</v>
      </c>
      <c r="F264" s="189" t="s">
        <v>421</v>
      </c>
      <c r="G264" s="187"/>
      <c r="H264" s="187"/>
      <c r="I264" s="190"/>
      <c r="J264" s="191">
        <f>BK264</f>
        <v>0</v>
      </c>
      <c r="K264" s="187"/>
      <c r="L264" s="192"/>
      <c r="M264" s="193"/>
      <c r="N264" s="194"/>
      <c r="O264" s="194"/>
      <c r="P264" s="195">
        <f>SUM(P265:P320)</f>
        <v>0</v>
      </c>
      <c r="Q264" s="194"/>
      <c r="R264" s="195">
        <f>SUM(R265:R320)</f>
        <v>0</v>
      </c>
      <c r="S264" s="194"/>
      <c r="T264" s="196">
        <f>SUM(T265:T320)</f>
        <v>0</v>
      </c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R264" s="197" t="s">
        <v>159</v>
      </c>
      <c r="AT264" s="198" t="s">
        <v>74</v>
      </c>
      <c r="AU264" s="198" t="s">
        <v>75</v>
      </c>
      <c r="AY264" s="197" t="s">
        <v>126</v>
      </c>
      <c r="BK264" s="199">
        <f>SUM(BK265:BK320)</f>
        <v>0</v>
      </c>
    </row>
    <row r="265" s="2" customFormat="1" ht="24.15" customHeight="1">
      <c r="A265" s="41"/>
      <c r="B265" s="42"/>
      <c r="C265" s="200" t="s">
        <v>422</v>
      </c>
      <c r="D265" s="200" t="s">
        <v>127</v>
      </c>
      <c r="E265" s="201" t="s">
        <v>423</v>
      </c>
      <c r="F265" s="202" t="s">
        <v>424</v>
      </c>
      <c r="G265" s="203" t="s">
        <v>425</v>
      </c>
      <c r="H265" s="204">
        <v>320.75999999999999</v>
      </c>
      <c r="I265" s="205"/>
      <c r="J265" s="206">
        <f>ROUND(I265*H265,2)</f>
        <v>0</v>
      </c>
      <c r="K265" s="207"/>
      <c r="L265" s="47"/>
      <c r="M265" s="208" t="s">
        <v>19</v>
      </c>
      <c r="N265" s="209" t="s">
        <v>46</v>
      </c>
      <c r="O265" s="87"/>
      <c r="P265" s="210">
        <f>O265*H265</f>
        <v>0</v>
      </c>
      <c r="Q265" s="210">
        <v>0</v>
      </c>
      <c r="R265" s="210">
        <f>Q265*H265</f>
        <v>0</v>
      </c>
      <c r="S265" s="210">
        <v>0</v>
      </c>
      <c r="T265" s="211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12" t="s">
        <v>131</v>
      </c>
      <c r="AT265" s="212" t="s">
        <v>127</v>
      </c>
      <c r="AU265" s="212" t="s">
        <v>83</v>
      </c>
      <c r="AY265" s="20" t="s">
        <v>126</v>
      </c>
      <c r="BE265" s="213">
        <f>IF(N265="základní",J265,0)</f>
        <v>0</v>
      </c>
      <c r="BF265" s="213">
        <f>IF(N265="snížená",J265,0)</f>
        <v>0</v>
      </c>
      <c r="BG265" s="213">
        <f>IF(N265="zákl. přenesená",J265,0)</f>
        <v>0</v>
      </c>
      <c r="BH265" s="213">
        <f>IF(N265="sníž. přenesená",J265,0)</f>
        <v>0</v>
      </c>
      <c r="BI265" s="213">
        <f>IF(N265="nulová",J265,0)</f>
        <v>0</v>
      </c>
      <c r="BJ265" s="20" t="s">
        <v>83</v>
      </c>
      <c r="BK265" s="213">
        <f>ROUND(I265*H265,2)</f>
        <v>0</v>
      </c>
      <c r="BL265" s="20" t="s">
        <v>131</v>
      </c>
      <c r="BM265" s="212" t="s">
        <v>426</v>
      </c>
    </row>
    <row r="266" s="2" customFormat="1">
      <c r="A266" s="41"/>
      <c r="B266" s="42"/>
      <c r="C266" s="43"/>
      <c r="D266" s="214" t="s">
        <v>133</v>
      </c>
      <c r="E266" s="43"/>
      <c r="F266" s="215" t="s">
        <v>427</v>
      </c>
      <c r="G266" s="43"/>
      <c r="H266" s="43"/>
      <c r="I266" s="216"/>
      <c r="J266" s="43"/>
      <c r="K266" s="43"/>
      <c r="L266" s="47"/>
      <c r="M266" s="217"/>
      <c r="N266" s="218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133</v>
      </c>
      <c r="AU266" s="20" t="s">
        <v>83</v>
      </c>
    </row>
    <row r="267" s="12" customFormat="1">
      <c r="A267" s="12"/>
      <c r="B267" s="219"/>
      <c r="C267" s="220"/>
      <c r="D267" s="214" t="s">
        <v>135</v>
      </c>
      <c r="E267" s="221" t="s">
        <v>19</v>
      </c>
      <c r="F267" s="222" t="s">
        <v>428</v>
      </c>
      <c r="G267" s="220"/>
      <c r="H267" s="221" t="s">
        <v>19</v>
      </c>
      <c r="I267" s="223"/>
      <c r="J267" s="220"/>
      <c r="K267" s="220"/>
      <c r="L267" s="224"/>
      <c r="M267" s="225"/>
      <c r="N267" s="226"/>
      <c r="O267" s="226"/>
      <c r="P267" s="226"/>
      <c r="Q267" s="226"/>
      <c r="R267" s="226"/>
      <c r="S267" s="226"/>
      <c r="T267" s="227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T267" s="228" t="s">
        <v>135</v>
      </c>
      <c r="AU267" s="228" t="s">
        <v>83</v>
      </c>
      <c r="AV267" s="12" t="s">
        <v>83</v>
      </c>
      <c r="AW267" s="12" t="s">
        <v>37</v>
      </c>
      <c r="AX267" s="12" t="s">
        <v>75</v>
      </c>
      <c r="AY267" s="228" t="s">
        <v>126</v>
      </c>
    </row>
    <row r="268" s="12" customFormat="1">
      <c r="A268" s="12"/>
      <c r="B268" s="219"/>
      <c r="C268" s="220"/>
      <c r="D268" s="214" t="s">
        <v>135</v>
      </c>
      <c r="E268" s="221" t="s">
        <v>19</v>
      </c>
      <c r="F268" s="222" t="s">
        <v>293</v>
      </c>
      <c r="G268" s="220"/>
      <c r="H268" s="221" t="s">
        <v>19</v>
      </c>
      <c r="I268" s="223"/>
      <c r="J268" s="220"/>
      <c r="K268" s="220"/>
      <c r="L268" s="224"/>
      <c r="M268" s="225"/>
      <c r="N268" s="226"/>
      <c r="O268" s="226"/>
      <c r="P268" s="226"/>
      <c r="Q268" s="226"/>
      <c r="R268" s="226"/>
      <c r="S268" s="226"/>
      <c r="T268" s="227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T268" s="228" t="s">
        <v>135</v>
      </c>
      <c r="AU268" s="228" t="s">
        <v>83</v>
      </c>
      <c r="AV268" s="12" t="s">
        <v>83</v>
      </c>
      <c r="AW268" s="12" t="s">
        <v>37</v>
      </c>
      <c r="AX268" s="12" t="s">
        <v>75</v>
      </c>
      <c r="AY268" s="228" t="s">
        <v>126</v>
      </c>
    </row>
    <row r="269" s="12" customFormat="1">
      <c r="A269" s="12"/>
      <c r="B269" s="219"/>
      <c r="C269" s="220"/>
      <c r="D269" s="214" t="s">
        <v>135</v>
      </c>
      <c r="E269" s="221" t="s">
        <v>19</v>
      </c>
      <c r="F269" s="222" t="s">
        <v>429</v>
      </c>
      <c r="G269" s="220"/>
      <c r="H269" s="221" t="s">
        <v>19</v>
      </c>
      <c r="I269" s="223"/>
      <c r="J269" s="220"/>
      <c r="K269" s="220"/>
      <c r="L269" s="224"/>
      <c r="M269" s="225"/>
      <c r="N269" s="226"/>
      <c r="O269" s="226"/>
      <c r="P269" s="226"/>
      <c r="Q269" s="226"/>
      <c r="R269" s="226"/>
      <c r="S269" s="226"/>
      <c r="T269" s="227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T269" s="228" t="s">
        <v>135</v>
      </c>
      <c r="AU269" s="228" t="s">
        <v>83</v>
      </c>
      <c r="AV269" s="12" t="s">
        <v>83</v>
      </c>
      <c r="AW269" s="12" t="s">
        <v>37</v>
      </c>
      <c r="AX269" s="12" t="s">
        <v>75</v>
      </c>
      <c r="AY269" s="228" t="s">
        <v>126</v>
      </c>
    </row>
    <row r="270" s="13" customFormat="1">
      <c r="A270" s="13"/>
      <c r="B270" s="229"/>
      <c r="C270" s="230"/>
      <c r="D270" s="214" t="s">
        <v>135</v>
      </c>
      <c r="E270" s="231" t="s">
        <v>19</v>
      </c>
      <c r="F270" s="232" t="s">
        <v>430</v>
      </c>
      <c r="G270" s="230"/>
      <c r="H270" s="233">
        <v>36.899999999999999</v>
      </c>
      <c r="I270" s="234"/>
      <c r="J270" s="230"/>
      <c r="K270" s="230"/>
      <c r="L270" s="235"/>
      <c r="M270" s="236"/>
      <c r="N270" s="237"/>
      <c r="O270" s="237"/>
      <c r="P270" s="237"/>
      <c r="Q270" s="237"/>
      <c r="R270" s="237"/>
      <c r="S270" s="237"/>
      <c r="T270" s="23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9" t="s">
        <v>135</v>
      </c>
      <c r="AU270" s="239" t="s">
        <v>83</v>
      </c>
      <c r="AV270" s="13" t="s">
        <v>85</v>
      </c>
      <c r="AW270" s="13" t="s">
        <v>37</v>
      </c>
      <c r="AX270" s="13" t="s">
        <v>75</v>
      </c>
      <c r="AY270" s="239" t="s">
        <v>126</v>
      </c>
    </row>
    <row r="271" s="12" customFormat="1">
      <c r="A271" s="12"/>
      <c r="B271" s="219"/>
      <c r="C271" s="220"/>
      <c r="D271" s="214" t="s">
        <v>135</v>
      </c>
      <c r="E271" s="221" t="s">
        <v>19</v>
      </c>
      <c r="F271" s="222" t="s">
        <v>431</v>
      </c>
      <c r="G271" s="220"/>
      <c r="H271" s="221" t="s">
        <v>19</v>
      </c>
      <c r="I271" s="223"/>
      <c r="J271" s="220"/>
      <c r="K271" s="220"/>
      <c r="L271" s="224"/>
      <c r="M271" s="225"/>
      <c r="N271" s="226"/>
      <c r="O271" s="226"/>
      <c r="P271" s="226"/>
      <c r="Q271" s="226"/>
      <c r="R271" s="226"/>
      <c r="S271" s="226"/>
      <c r="T271" s="227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T271" s="228" t="s">
        <v>135</v>
      </c>
      <c r="AU271" s="228" t="s">
        <v>83</v>
      </c>
      <c r="AV271" s="12" t="s">
        <v>83</v>
      </c>
      <c r="AW271" s="12" t="s">
        <v>37</v>
      </c>
      <c r="AX271" s="12" t="s">
        <v>75</v>
      </c>
      <c r="AY271" s="228" t="s">
        <v>126</v>
      </c>
    </row>
    <row r="272" s="13" customFormat="1">
      <c r="A272" s="13"/>
      <c r="B272" s="229"/>
      <c r="C272" s="230"/>
      <c r="D272" s="214" t="s">
        <v>135</v>
      </c>
      <c r="E272" s="231" t="s">
        <v>19</v>
      </c>
      <c r="F272" s="232" t="s">
        <v>432</v>
      </c>
      <c r="G272" s="230"/>
      <c r="H272" s="233">
        <v>270.89999999999998</v>
      </c>
      <c r="I272" s="234"/>
      <c r="J272" s="230"/>
      <c r="K272" s="230"/>
      <c r="L272" s="235"/>
      <c r="M272" s="236"/>
      <c r="N272" s="237"/>
      <c r="O272" s="237"/>
      <c r="P272" s="237"/>
      <c r="Q272" s="237"/>
      <c r="R272" s="237"/>
      <c r="S272" s="237"/>
      <c r="T272" s="23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9" t="s">
        <v>135</v>
      </c>
      <c r="AU272" s="239" t="s">
        <v>83</v>
      </c>
      <c r="AV272" s="13" t="s">
        <v>85</v>
      </c>
      <c r="AW272" s="13" t="s">
        <v>37</v>
      </c>
      <c r="AX272" s="13" t="s">
        <v>75</v>
      </c>
      <c r="AY272" s="239" t="s">
        <v>126</v>
      </c>
    </row>
    <row r="273" s="12" customFormat="1">
      <c r="A273" s="12"/>
      <c r="B273" s="219"/>
      <c r="C273" s="220"/>
      <c r="D273" s="214" t="s">
        <v>135</v>
      </c>
      <c r="E273" s="221" t="s">
        <v>19</v>
      </c>
      <c r="F273" s="222" t="s">
        <v>433</v>
      </c>
      <c r="G273" s="220"/>
      <c r="H273" s="221" t="s">
        <v>19</v>
      </c>
      <c r="I273" s="223"/>
      <c r="J273" s="220"/>
      <c r="K273" s="220"/>
      <c r="L273" s="224"/>
      <c r="M273" s="225"/>
      <c r="N273" s="226"/>
      <c r="O273" s="226"/>
      <c r="P273" s="226"/>
      <c r="Q273" s="226"/>
      <c r="R273" s="226"/>
      <c r="S273" s="226"/>
      <c r="T273" s="227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T273" s="228" t="s">
        <v>135</v>
      </c>
      <c r="AU273" s="228" t="s">
        <v>83</v>
      </c>
      <c r="AV273" s="12" t="s">
        <v>83</v>
      </c>
      <c r="AW273" s="12" t="s">
        <v>37</v>
      </c>
      <c r="AX273" s="12" t="s">
        <v>75</v>
      </c>
      <c r="AY273" s="228" t="s">
        <v>126</v>
      </c>
    </row>
    <row r="274" s="13" customFormat="1">
      <c r="A274" s="13"/>
      <c r="B274" s="229"/>
      <c r="C274" s="230"/>
      <c r="D274" s="214" t="s">
        <v>135</v>
      </c>
      <c r="E274" s="231" t="s">
        <v>19</v>
      </c>
      <c r="F274" s="232" t="s">
        <v>434</v>
      </c>
      <c r="G274" s="230"/>
      <c r="H274" s="233">
        <v>12.960000000000001</v>
      </c>
      <c r="I274" s="234"/>
      <c r="J274" s="230"/>
      <c r="K274" s="230"/>
      <c r="L274" s="235"/>
      <c r="M274" s="236"/>
      <c r="N274" s="237"/>
      <c r="O274" s="237"/>
      <c r="P274" s="237"/>
      <c r="Q274" s="237"/>
      <c r="R274" s="237"/>
      <c r="S274" s="237"/>
      <c r="T274" s="23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9" t="s">
        <v>135</v>
      </c>
      <c r="AU274" s="239" t="s">
        <v>83</v>
      </c>
      <c r="AV274" s="13" t="s">
        <v>85</v>
      </c>
      <c r="AW274" s="13" t="s">
        <v>37</v>
      </c>
      <c r="AX274" s="13" t="s">
        <v>75</v>
      </c>
      <c r="AY274" s="239" t="s">
        <v>126</v>
      </c>
    </row>
    <row r="275" s="15" customFormat="1">
      <c r="A275" s="15"/>
      <c r="B275" s="251"/>
      <c r="C275" s="252"/>
      <c r="D275" s="214" t="s">
        <v>135</v>
      </c>
      <c r="E275" s="253" t="s">
        <v>19</v>
      </c>
      <c r="F275" s="254" t="s">
        <v>304</v>
      </c>
      <c r="G275" s="252"/>
      <c r="H275" s="255">
        <v>320.75999999999993</v>
      </c>
      <c r="I275" s="256"/>
      <c r="J275" s="252"/>
      <c r="K275" s="252"/>
      <c r="L275" s="257"/>
      <c r="M275" s="258"/>
      <c r="N275" s="259"/>
      <c r="O275" s="259"/>
      <c r="P275" s="259"/>
      <c r="Q275" s="259"/>
      <c r="R275" s="259"/>
      <c r="S275" s="259"/>
      <c r="T275" s="260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61" t="s">
        <v>135</v>
      </c>
      <c r="AU275" s="261" t="s">
        <v>83</v>
      </c>
      <c r="AV275" s="15" t="s">
        <v>159</v>
      </c>
      <c r="AW275" s="15" t="s">
        <v>37</v>
      </c>
      <c r="AX275" s="15" t="s">
        <v>83</v>
      </c>
      <c r="AY275" s="261" t="s">
        <v>126</v>
      </c>
    </row>
    <row r="276" s="2" customFormat="1" ht="21.75" customHeight="1">
      <c r="A276" s="41"/>
      <c r="B276" s="42"/>
      <c r="C276" s="200" t="s">
        <v>7</v>
      </c>
      <c r="D276" s="200" t="s">
        <v>127</v>
      </c>
      <c r="E276" s="201" t="s">
        <v>435</v>
      </c>
      <c r="F276" s="202" t="s">
        <v>436</v>
      </c>
      <c r="G276" s="203" t="s">
        <v>425</v>
      </c>
      <c r="H276" s="204">
        <v>99.959999999999994</v>
      </c>
      <c r="I276" s="205"/>
      <c r="J276" s="206">
        <f>ROUND(I276*H276,2)</f>
        <v>0</v>
      </c>
      <c r="K276" s="207"/>
      <c r="L276" s="47"/>
      <c r="M276" s="208" t="s">
        <v>19</v>
      </c>
      <c r="N276" s="209" t="s">
        <v>46</v>
      </c>
      <c r="O276" s="87"/>
      <c r="P276" s="210">
        <f>O276*H276</f>
        <v>0</v>
      </c>
      <c r="Q276" s="210">
        <v>0</v>
      </c>
      <c r="R276" s="210">
        <f>Q276*H276</f>
        <v>0</v>
      </c>
      <c r="S276" s="210">
        <v>0</v>
      </c>
      <c r="T276" s="211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12" t="s">
        <v>131</v>
      </c>
      <c r="AT276" s="212" t="s">
        <v>127</v>
      </c>
      <c r="AU276" s="212" t="s">
        <v>83</v>
      </c>
      <c r="AY276" s="20" t="s">
        <v>126</v>
      </c>
      <c r="BE276" s="213">
        <f>IF(N276="základní",J276,0)</f>
        <v>0</v>
      </c>
      <c r="BF276" s="213">
        <f>IF(N276="snížená",J276,0)</f>
        <v>0</v>
      </c>
      <c r="BG276" s="213">
        <f>IF(N276="zákl. přenesená",J276,0)</f>
        <v>0</v>
      </c>
      <c r="BH276" s="213">
        <f>IF(N276="sníž. přenesená",J276,0)</f>
        <v>0</v>
      </c>
      <c r="BI276" s="213">
        <f>IF(N276="nulová",J276,0)</f>
        <v>0</v>
      </c>
      <c r="BJ276" s="20" t="s">
        <v>83</v>
      </c>
      <c r="BK276" s="213">
        <f>ROUND(I276*H276,2)</f>
        <v>0</v>
      </c>
      <c r="BL276" s="20" t="s">
        <v>131</v>
      </c>
      <c r="BM276" s="212" t="s">
        <v>437</v>
      </c>
    </row>
    <row r="277" s="2" customFormat="1">
      <c r="A277" s="41"/>
      <c r="B277" s="42"/>
      <c r="C277" s="43"/>
      <c r="D277" s="214" t="s">
        <v>133</v>
      </c>
      <c r="E277" s="43"/>
      <c r="F277" s="215" t="s">
        <v>427</v>
      </c>
      <c r="G277" s="43"/>
      <c r="H277" s="43"/>
      <c r="I277" s="216"/>
      <c r="J277" s="43"/>
      <c r="K277" s="43"/>
      <c r="L277" s="47"/>
      <c r="M277" s="217"/>
      <c r="N277" s="218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133</v>
      </c>
      <c r="AU277" s="20" t="s">
        <v>83</v>
      </c>
    </row>
    <row r="278" s="12" customFormat="1">
      <c r="A278" s="12"/>
      <c r="B278" s="219"/>
      <c r="C278" s="220"/>
      <c r="D278" s="214" t="s">
        <v>135</v>
      </c>
      <c r="E278" s="221" t="s">
        <v>19</v>
      </c>
      <c r="F278" s="222" t="s">
        <v>292</v>
      </c>
      <c r="G278" s="220"/>
      <c r="H278" s="221" t="s">
        <v>19</v>
      </c>
      <c r="I278" s="223"/>
      <c r="J278" s="220"/>
      <c r="K278" s="220"/>
      <c r="L278" s="224"/>
      <c r="M278" s="225"/>
      <c r="N278" s="226"/>
      <c r="O278" s="226"/>
      <c r="P278" s="226"/>
      <c r="Q278" s="226"/>
      <c r="R278" s="226"/>
      <c r="S278" s="226"/>
      <c r="T278" s="227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T278" s="228" t="s">
        <v>135</v>
      </c>
      <c r="AU278" s="228" t="s">
        <v>83</v>
      </c>
      <c r="AV278" s="12" t="s">
        <v>83</v>
      </c>
      <c r="AW278" s="12" t="s">
        <v>37</v>
      </c>
      <c r="AX278" s="12" t="s">
        <v>75</v>
      </c>
      <c r="AY278" s="228" t="s">
        <v>126</v>
      </c>
    </row>
    <row r="279" s="12" customFormat="1">
      <c r="A279" s="12"/>
      <c r="B279" s="219"/>
      <c r="C279" s="220"/>
      <c r="D279" s="214" t="s">
        <v>135</v>
      </c>
      <c r="E279" s="221" t="s">
        <v>19</v>
      </c>
      <c r="F279" s="222" t="s">
        <v>293</v>
      </c>
      <c r="G279" s="220"/>
      <c r="H279" s="221" t="s">
        <v>19</v>
      </c>
      <c r="I279" s="223"/>
      <c r="J279" s="220"/>
      <c r="K279" s="220"/>
      <c r="L279" s="224"/>
      <c r="M279" s="225"/>
      <c r="N279" s="226"/>
      <c r="O279" s="226"/>
      <c r="P279" s="226"/>
      <c r="Q279" s="226"/>
      <c r="R279" s="226"/>
      <c r="S279" s="226"/>
      <c r="T279" s="227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T279" s="228" t="s">
        <v>135</v>
      </c>
      <c r="AU279" s="228" t="s">
        <v>83</v>
      </c>
      <c r="AV279" s="12" t="s">
        <v>83</v>
      </c>
      <c r="AW279" s="12" t="s">
        <v>37</v>
      </c>
      <c r="AX279" s="12" t="s">
        <v>75</v>
      </c>
      <c r="AY279" s="228" t="s">
        <v>126</v>
      </c>
    </row>
    <row r="280" s="12" customFormat="1">
      <c r="A280" s="12"/>
      <c r="B280" s="219"/>
      <c r="C280" s="220"/>
      <c r="D280" s="214" t="s">
        <v>135</v>
      </c>
      <c r="E280" s="221" t="s">
        <v>19</v>
      </c>
      <c r="F280" s="222" t="s">
        <v>438</v>
      </c>
      <c r="G280" s="220"/>
      <c r="H280" s="221" t="s">
        <v>19</v>
      </c>
      <c r="I280" s="223"/>
      <c r="J280" s="220"/>
      <c r="K280" s="220"/>
      <c r="L280" s="224"/>
      <c r="M280" s="225"/>
      <c r="N280" s="226"/>
      <c r="O280" s="226"/>
      <c r="P280" s="226"/>
      <c r="Q280" s="226"/>
      <c r="R280" s="226"/>
      <c r="S280" s="226"/>
      <c r="T280" s="227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T280" s="228" t="s">
        <v>135</v>
      </c>
      <c r="AU280" s="228" t="s">
        <v>83</v>
      </c>
      <c r="AV280" s="12" t="s">
        <v>83</v>
      </c>
      <c r="AW280" s="12" t="s">
        <v>37</v>
      </c>
      <c r="AX280" s="12" t="s">
        <v>75</v>
      </c>
      <c r="AY280" s="228" t="s">
        <v>126</v>
      </c>
    </row>
    <row r="281" s="13" customFormat="1">
      <c r="A281" s="13"/>
      <c r="B281" s="229"/>
      <c r="C281" s="230"/>
      <c r="D281" s="214" t="s">
        <v>135</v>
      </c>
      <c r="E281" s="231" t="s">
        <v>19</v>
      </c>
      <c r="F281" s="232" t="s">
        <v>439</v>
      </c>
      <c r="G281" s="230"/>
      <c r="H281" s="233">
        <v>99.959999999999994</v>
      </c>
      <c r="I281" s="234"/>
      <c r="J281" s="230"/>
      <c r="K281" s="230"/>
      <c r="L281" s="235"/>
      <c r="M281" s="236"/>
      <c r="N281" s="237"/>
      <c r="O281" s="237"/>
      <c r="P281" s="237"/>
      <c r="Q281" s="237"/>
      <c r="R281" s="237"/>
      <c r="S281" s="237"/>
      <c r="T281" s="23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9" t="s">
        <v>135</v>
      </c>
      <c r="AU281" s="239" t="s">
        <v>83</v>
      </c>
      <c r="AV281" s="13" t="s">
        <v>85</v>
      </c>
      <c r="AW281" s="13" t="s">
        <v>37</v>
      </c>
      <c r="AX281" s="13" t="s">
        <v>83</v>
      </c>
      <c r="AY281" s="239" t="s">
        <v>126</v>
      </c>
    </row>
    <row r="282" s="2" customFormat="1" ht="24.15" customHeight="1">
      <c r="A282" s="41"/>
      <c r="B282" s="42"/>
      <c r="C282" s="200" t="s">
        <v>440</v>
      </c>
      <c r="D282" s="200" t="s">
        <v>127</v>
      </c>
      <c r="E282" s="201" t="s">
        <v>441</v>
      </c>
      <c r="F282" s="202" t="s">
        <v>442</v>
      </c>
      <c r="G282" s="203" t="s">
        <v>425</v>
      </c>
      <c r="H282" s="204">
        <v>84.903000000000006</v>
      </c>
      <c r="I282" s="205"/>
      <c r="J282" s="206">
        <f>ROUND(I282*H282,2)</f>
        <v>0</v>
      </c>
      <c r="K282" s="207"/>
      <c r="L282" s="47"/>
      <c r="M282" s="208" t="s">
        <v>19</v>
      </c>
      <c r="N282" s="209" t="s">
        <v>46</v>
      </c>
      <c r="O282" s="87"/>
      <c r="P282" s="210">
        <f>O282*H282</f>
        <v>0</v>
      </c>
      <c r="Q282" s="210">
        <v>0</v>
      </c>
      <c r="R282" s="210">
        <f>Q282*H282</f>
        <v>0</v>
      </c>
      <c r="S282" s="210">
        <v>0</v>
      </c>
      <c r="T282" s="211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12" t="s">
        <v>131</v>
      </c>
      <c r="AT282" s="212" t="s">
        <v>127</v>
      </c>
      <c r="AU282" s="212" t="s">
        <v>83</v>
      </c>
      <c r="AY282" s="20" t="s">
        <v>126</v>
      </c>
      <c r="BE282" s="213">
        <f>IF(N282="základní",J282,0)</f>
        <v>0</v>
      </c>
      <c r="BF282" s="213">
        <f>IF(N282="snížená",J282,0)</f>
        <v>0</v>
      </c>
      <c r="BG282" s="213">
        <f>IF(N282="zákl. přenesená",J282,0)</f>
        <v>0</v>
      </c>
      <c r="BH282" s="213">
        <f>IF(N282="sníž. přenesená",J282,0)</f>
        <v>0</v>
      </c>
      <c r="BI282" s="213">
        <f>IF(N282="nulová",J282,0)</f>
        <v>0</v>
      </c>
      <c r="BJ282" s="20" t="s">
        <v>83</v>
      </c>
      <c r="BK282" s="213">
        <f>ROUND(I282*H282,2)</f>
        <v>0</v>
      </c>
      <c r="BL282" s="20" t="s">
        <v>131</v>
      </c>
      <c r="BM282" s="212" t="s">
        <v>443</v>
      </c>
    </row>
    <row r="283" s="2" customFormat="1">
      <c r="A283" s="41"/>
      <c r="B283" s="42"/>
      <c r="C283" s="43"/>
      <c r="D283" s="214" t="s">
        <v>133</v>
      </c>
      <c r="E283" s="43"/>
      <c r="F283" s="215" t="s">
        <v>427</v>
      </c>
      <c r="G283" s="43"/>
      <c r="H283" s="43"/>
      <c r="I283" s="216"/>
      <c r="J283" s="43"/>
      <c r="K283" s="43"/>
      <c r="L283" s="47"/>
      <c r="M283" s="217"/>
      <c r="N283" s="218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133</v>
      </c>
      <c r="AU283" s="20" t="s">
        <v>83</v>
      </c>
    </row>
    <row r="284" s="12" customFormat="1">
      <c r="A284" s="12"/>
      <c r="B284" s="219"/>
      <c r="C284" s="220"/>
      <c r="D284" s="214" t="s">
        <v>135</v>
      </c>
      <c r="E284" s="221" t="s">
        <v>19</v>
      </c>
      <c r="F284" s="222" t="s">
        <v>292</v>
      </c>
      <c r="G284" s="220"/>
      <c r="H284" s="221" t="s">
        <v>19</v>
      </c>
      <c r="I284" s="223"/>
      <c r="J284" s="220"/>
      <c r="K284" s="220"/>
      <c r="L284" s="224"/>
      <c r="M284" s="225"/>
      <c r="N284" s="226"/>
      <c r="O284" s="226"/>
      <c r="P284" s="226"/>
      <c r="Q284" s="226"/>
      <c r="R284" s="226"/>
      <c r="S284" s="226"/>
      <c r="T284" s="227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T284" s="228" t="s">
        <v>135</v>
      </c>
      <c r="AU284" s="228" t="s">
        <v>83</v>
      </c>
      <c r="AV284" s="12" t="s">
        <v>83</v>
      </c>
      <c r="AW284" s="12" t="s">
        <v>37</v>
      </c>
      <c r="AX284" s="12" t="s">
        <v>75</v>
      </c>
      <c r="AY284" s="228" t="s">
        <v>126</v>
      </c>
    </row>
    <row r="285" s="12" customFormat="1">
      <c r="A285" s="12"/>
      <c r="B285" s="219"/>
      <c r="C285" s="220"/>
      <c r="D285" s="214" t="s">
        <v>135</v>
      </c>
      <c r="E285" s="221" t="s">
        <v>19</v>
      </c>
      <c r="F285" s="222" t="s">
        <v>293</v>
      </c>
      <c r="G285" s="220"/>
      <c r="H285" s="221" t="s">
        <v>19</v>
      </c>
      <c r="I285" s="223"/>
      <c r="J285" s="220"/>
      <c r="K285" s="220"/>
      <c r="L285" s="224"/>
      <c r="M285" s="225"/>
      <c r="N285" s="226"/>
      <c r="O285" s="226"/>
      <c r="P285" s="226"/>
      <c r="Q285" s="226"/>
      <c r="R285" s="226"/>
      <c r="S285" s="226"/>
      <c r="T285" s="227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T285" s="228" t="s">
        <v>135</v>
      </c>
      <c r="AU285" s="228" t="s">
        <v>83</v>
      </c>
      <c r="AV285" s="12" t="s">
        <v>83</v>
      </c>
      <c r="AW285" s="12" t="s">
        <v>37</v>
      </c>
      <c r="AX285" s="12" t="s">
        <v>75</v>
      </c>
      <c r="AY285" s="228" t="s">
        <v>126</v>
      </c>
    </row>
    <row r="286" s="12" customFormat="1">
      <c r="A286" s="12"/>
      <c r="B286" s="219"/>
      <c r="C286" s="220"/>
      <c r="D286" s="214" t="s">
        <v>135</v>
      </c>
      <c r="E286" s="221" t="s">
        <v>19</v>
      </c>
      <c r="F286" s="222" t="s">
        <v>444</v>
      </c>
      <c r="G286" s="220"/>
      <c r="H286" s="221" t="s">
        <v>19</v>
      </c>
      <c r="I286" s="223"/>
      <c r="J286" s="220"/>
      <c r="K286" s="220"/>
      <c r="L286" s="224"/>
      <c r="M286" s="225"/>
      <c r="N286" s="226"/>
      <c r="O286" s="226"/>
      <c r="P286" s="226"/>
      <c r="Q286" s="226"/>
      <c r="R286" s="226"/>
      <c r="S286" s="226"/>
      <c r="T286" s="227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T286" s="228" t="s">
        <v>135</v>
      </c>
      <c r="AU286" s="228" t="s">
        <v>83</v>
      </c>
      <c r="AV286" s="12" t="s">
        <v>83</v>
      </c>
      <c r="AW286" s="12" t="s">
        <v>37</v>
      </c>
      <c r="AX286" s="12" t="s">
        <v>75</v>
      </c>
      <c r="AY286" s="228" t="s">
        <v>126</v>
      </c>
    </row>
    <row r="287" s="13" customFormat="1">
      <c r="A287" s="13"/>
      <c r="B287" s="229"/>
      <c r="C287" s="230"/>
      <c r="D287" s="214" t="s">
        <v>135</v>
      </c>
      <c r="E287" s="231" t="s">
        <v>19</v>
      </c>
      <c r="F287" s="232" t="s">
        <v>445</v>
      </c>
      <c r="G287" s="230"/>
      <c r="H287" s="233">
        <v>8.3520000000000003</v>
      </c>
      <c r="I287" s="234"/>
      <c r="J287" s="230"/>
      <c r="K287" s="230"/>
      <c r="L287" s="235"/>
      <c r="M287" s="236"/>
      <c r="N287" s="237"/>
      <c r="O287" s="237"/>
      <c r="P287" s="237"/>
      <c r="Q287" s="237"/>
      <c r="R287" s="237"/>
      <c r="S287" s="237"/>
      <c r="T287" s="23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9" t="s">
        <v>135</v>
      </c>
      <c r="AU287" s="239" t="s">
        <v>83</v>
      </c>
      <c r="AV287" s="13" t="s">
        <v>85</v>
      </c>
      <c r="AW287" s="13" t="s">
        <v>37</v>
      </c>
      <c r="AX287" s="13" t="s">
        <v>75</v>
      </c>
      <c r="AY287" s="239" t="s">
        <v>126</v>
      </c>
    </row>
    <row r="288" s="12" customFormat="1">
      <c r="A288" s="12"/>
      <c r="B288" s="219"/>
      <c r="C288" s="220"/>
      <c r="D288" s="214" t="s">
        <v>135</v>
      </c>
      <c r="E288" s="221" t="s">
        <v>19</v>
      </c>
      <c r="F288" s="222" t="s">
        <v>446</v>
      </c>
      <c r="G288" s="220"/>
      <c r="H288" s="221" t="s">
        <v>19</v>
      </c>
      <c r="I288" s="223"/>
      <c r="J288" s="220"/>
      <c r="K288" s="220"/>
      <c r="L288" s="224"/>
      <c r="M288" s="225"/>
      <c r="N288" s="226"/>
      <c r="O288" s="226"/>
      <c r="P288" s="226"/>
      <c r="Q288" s="226"/>
      <c r="R288" s="226"/>
      <c r="S288" s="226"/>
      <c r="T288" s="227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T288" s="228" t="s">
        <v>135</v>
      </c>
      <c r="AU288" s="228" t="s">
        <v>83</v>
      </c>
      <c r="AV288" s="12" t="s">
        <v>83</v>
      </c>
      <c r="AW288" s="12" t="s">
        <v>37</v>
      </c>
      <c r="AX288" s="12" t="s">
        <v>75</v>
      </c>
      <c r="AY288" s="228" t="s">
        <v>126</v>
      </c>
    </row>
    <row r="289" s="13" customFormat="1">
      <c r="A289" s="13"/>
      <c r="B289" s="229"/>
      <c r="C289" s="230"/>
      <c r="D289" s="214" t="s">
        <v>135</v>
      </c>
      <c r="E289" s="231" t="s">
        <v>19</v>
      </c>
      <c r="F289" s="232" t="s">
        <v>447</v>
      </c>
      <c r="G289" s="230"/>
      <c r="H289" s="233">
        <v>3.9060000000000001</v>
      </c>
      <c r="I289" s="234"/>
      <c r="J289" s="230"/>
      <c r="K289" s="230"/>
      <c r="L289" s="235"/>
      <c r="M289" s="236"/>
      <c r="N289" s="237"/>
      <c r="O289" s="237"/>
      <c r="P289" s="237"/>
      <c r="Q289" s="237"/>
      <c r="R289" s="237"/>
      <c r="S289" s="237"/>
      <c r="T289" s="23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9" t="s">
        <v>135</v>
      </c>
      <c r="AU289" s="239" t="s">
        <v>83</v>
      </c>
      <c r="AV289" s="13" t="s">
        <v>85</v>
      </c>
      <c r="AW289" s="13" t="s">
        <v>37</v>
      </c>
      <c r="AX289" s="13" t="s">
        <v>75</v>
      </c>
      <c r="AY289" s="239" t="s">
        <v>126</v>
      </c>
    </row>
    <row r="290" s="12" customFormat="1">
      <c r="A290" s="12"/>
      <c r="B290" s="219"/>
      <c r="C290" s="220"/>
      <c r="D290" s="214" t="s">
        <v>135</v>
      </c>
      <c r="E290" s="221" t="s">
        <v>19</v>
      </c>
      <c r="F290" s="222" t="s">
        <v>448</v>
      </c>
      <c r="G290" s="220"/>
      <c r="H290" s="221" t="s">
        <v>19</v>
      </c>
      <c r="I290" s="223"/>
      <c r="J290" s="220"/>
      <c r="K290" s="220"/>
      <c r="L290" s="224"/>
      <c r="M290" s="225"/>
      <c r="N290" s="226"/>
      <c r="O290" s="226"/>
      <c r="P290" s="226"/>
      <c r="Q290" s="226"/>
      <c r="R290" s="226"/>
      <c r="S290" s="226"/>
      <c r="T290" s="227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T290" s="228" t="s">
        <v>135</v>
      </c>
      <c r="AU290" s="228" t="s">
        <v>83</v>
      </c>
      <c r="AV290" s="12" t="s">
        <v>83</v>
      </c>
      <c r="AW290" s="12" t="s">
        <v>37</v>
      </c>
      <c r="AX290" s="12" t="s">
        <v>75</v>
      </c>
      <c r="AY290" s="228" t="s">
        <v>126</v>
      </c>
    </row>
    <row r="291" s="13" customFormat="1">
      <c r="A291" s="13"/>
      <c r="B291" s="229"/>
      <c r="C291" s="230"/>
      <c r="D291" s="214" t="s">
        <v>135</v>
      </c>
      <c r="E291" s="231" t="s">
        <v>19</v>
      </c>
      <c r="F291" s="232" t="s">
        <v>449</v>
      </c>
      <c r="G291" s="230"/>
      <c r="H291" s="233">
        <v>9.5999999999999996</v>
      </c>
      <c r="I291" s="234"/>
      <c r="J291" s="230"/>
      <c r="K291" s="230"/>
      <c r="L291" s="235"/>
      <c r="M291" s="236"/>
      <c r="N291" s="237"/>
      <c r="O291" s="237"/>
      <c r="P291" s="237"/>
      <c r="Q291" s="237"/>
      <c r="R291" s="237"/>
      <c r="S291" s="237"/>
      <c r="T291" s="23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9" t="s">
        <v>135</v>
      </c>
      <c r="AU291" s="239" t="s">
        <v>83</v>
      </c>
      <c r="AV291" s="13" t="s">
        <v>85</v>
      </c>
      <c r="AW291" s="13" t="s">
        <v>37</v>
      </c>
      <c r="AX291" s="13" t="s">
        <v>75</v>
      </c>
      <c r="AY291" s="239" t="s">
        <v>126</v>
      </c>
    </row>
    <row r="292" s="12" customFormat="1">
      <c r="A292" s="12"/>
      <c r="B292" s="219"/>
      <c r="C292" s="220"/>
      <c r="D292" s="214" t="s">
        <v>135</v>
      </c>
      <c r="E292" s="221" t="s">
        <v>19</v>
      </c>
      <c r="F292" s="222" t="s">
        <v>450</v>
      </c>
      <c r="G292" s="220"/>
      <c r="H292" s="221" t="s">
        <v>19</v>
      </c>
      <c r="I292" s="223"/>
      <c r="J292" s="220"/>
      <c r="K292" s="220"/>
      <c r="L292" s="224"/>
      <c r="M292" s="225"/>
      <c r="N292" s="226"/>
      <c r="O292" s="226"/>
      <c r="P292" s="226"/>
      <c r="Q292" s="226"/>
      <c r="R292" s="226"/>
      <c r="S292" s="226"/>
      <c r="T292" s="227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T292" s="228" t="s">
        <v>135</v>
      </c>
      <c r="AU292" s="228" t="s">
        <v>83</v>
      </c>
      <c r="AV292" s="12" t="s">
        <v>83</v>
      </c>
      <c r="AW292" s="12" t="s">
        <v>37</v>
      </c>
      <c r="AX292" s="12" t="s">
        <v>75</v>
      </c>
      <c r="AY292" s="228" t="s">
        <v>126</v>
      </c>
    </row>
    <row r="293" s="13" customFormat="1">
      <c r="A293" s="13"/>
      <c r="B293" s="229"/>
      <c r="C293" s="230"/>
      <c r="D293" s="214" t="s">
        <v>135</v>
      </c>
      <c r="E293" s="231" t="s">
        <v>19</v>
      </c>
      <c r="F293" s="232" t="s">
        <v>451</v>
      </c>
      <c r="G293" s="230"/>
      <c r="H293" s="233">
        <v>23.010000000000002</v>
      </c>
      <c r="I293" s="234"/>
      <c r="J293" s="230"/>
      <c r="K293" s="230"/>
      <c r="L293" s="235"/>
      <c r="M293" s="236"/>
      <c r="N293" s="237"/>
      <c r="O293" s="237"/>
      <c r="P293" s="237"/>
      <c r="Q293" s="237"/>
      <c r="R293" s="237"/>
      <c r="S293" s="237"/>
      <c r="T293" s="23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9" t="s">
        <v>135</v>
      </c>
      <c r="AU293" s="239" t="s">
        <v>83</v>
      </c>
      <c r="AV293" s="13" t="s">
        <v>85</v>
      </c>
      <c r="AW293" s="13" t="s">
        <v>37</v>
      </c>
      <c r="AX293" s="13" t="s">
        <v>75</v>
      </c>
      <c r="AY293" s="239" t="s">
        <v>126</v>
      </c>
    </row>
    <row r="294" s="12" customFormat="1">
      <c r="A294" s="12"/>
      <c r="B294" s="219"/>
      <c r="C294" s="220"/>
      <c r="D294" s="214" t="s">
        <v>135</v>
      </c>
      <c r="E294" s="221" t="s">
        <v>19</v>
      </c>
      <c r="F294" s="222" t="s">
        <v>452</v>
      </c>
      <c r="G294" s="220"/>
      <c r="H294" s="221" t="s">
        <v>19</v>
      </c>
      <c r="I294" s="223"/>
      <c r="J294" s="220"/>
      <c r="K294" s="220"/>
      <c r="L294" s="224"/>
      <c r="M294" s="225"/>
      <c r="N294" s="226"/>
      <c r="O294" s="226"/>
      <c r="P294" s="226"/>
      <c r="Q294" s="226"/>
      <c r="R294" s="226"/>
      <c r="S294" s="226"/>
      <c r="T294" s="227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T294" s="228" t="s">
        <v>135</v>
      </c>
      <c r="AU294" s="228" t="s">
        <v>83</v>
      </c>
      <c r="AV294" s="12" t="s">
        <v>83</v>
      </c>
      <c r="AW294" s="12" t="s">
        <v>37</v>
      </c>
      <c r="AX294" s="12" t="s">
        <v>75</v>
      </c>
      <c r="AY294" s="228" t="s">
        <v>126</v>
      </c>
    </row>
    <row r="295" s="13" customFormat="1">
      <c r="A295" s="13"/>
      <c r="B295" s="229"/>
      <c r="C295" s="230"/>
      <c r="D295" s="214" t="s">
        <v>135</v>
      </c>
      <c r="E295" s="231" t="s">
        <v>19</v>
      </c>
      <c r="F295" s="232" t="s">
        <v>453</v>
      </c>
      <c r="G295" s="230"/>
      <c r="H295" s="233">
        <v>20.16</v>
      </c>
      <c r="I295" s="234"/>
      <c r="J295" s="230"/>
      <c r="K295" s="230"/>
      <c r="L295" s="235"/>
      <c r="M295" s="236"/>
      <c r="N295" s="237"/>
      <c r="O295" s="237"/>
      <c r="P295" s="237"/>
      <c r="Q295" s="237"/>
      <c r="R295" s="237"/>
      <c r="S295" s="237"/>
      <c r="T295" s="23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9" t="s">
        <v>135</v>
      </c>
      <c r="AU295" s="239" t="s">
        <v>83</v>
      </c>
      <c r="AV295" s="13" t="s">
        <v>85</v>
      </c>
      <c r="AW295" s="13" t="s">
        <v>37</v>
      </c>
      <c r="AX295" s="13" t="s">
        <v>75</v>
      </c>
      <c r="AY295" s="239" t="s">
        <v>126</v>
      </c>
    </row>
    <row r="296" s="12" customFormat="1">
      <c r="A296" s="12"/>
      <c r="B296" s="219"/>
      <c r="C296" s="220"/>
      <c r="D296" s="214" t="s">
        <v>135</v>
      </c>
      <c r="E296" s="221" t="s">
        <v>19</v>
      </c>
      <c r="F296" s="222" t="s">
        <v>454</v>
      </c>
      <c r="G296" s="220"/>
      <c r="H296" s="221" t="s">
        <v>19</v>
      </c>
      <c r="I296" s="223"/>
      <c r="J296" s="220"/>
      <c r="K296" s="220"/>
      <c r="L296" s="224"/>
      <c r="M296" s="225"/>
      <c r="N296" s="226"/>
      <c r="O296" s="226"/>
      <c r="P296" s="226"/>
      <c r="Q296" s="226"/>
      <c r="R296" s="226"/>
      <c r="S296" s="226"/>
      <c r="T296" s="227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T296" s="228" t="s">
        <v>135</v>
      </c>
      <c r="AU296" s="228" t="s">
        <v>83</v>
      </c>
      <c r="AV296" s="12" t="s">
        <v>83</v>
      </c>
      <c r="AW296" s="12" t="s">
        <v>37</v>
      </c>
      <c r="AX296" s="12" t="s">
        <v>75</v>
      </c>
      <c r="AY296" s="228" t="s">
        <v>126</v>
      </c>
    </row>
    <row r="297" s="13" customFormat="1">
      <c r="A297" s="13"/>
      <c r="B297" s="229"/>
      <c r="C297" s="230"/>
      <c r="D297" s="214" t="s">
        <v>135</v>
      </c>
      <c r="E297" s="231" t="s">
        <v>19</v>
      </c>
      <c r="F297" s="232" t="s">
        <v>455</v>
      </c>
      <c r="G297" s="230"/>
      <c r="H297" s="233">
        <v>19.875</v>
      </c>
      <c r="I297" s="234"/>
      <c r="J297" s="230"/>
      <c r="K297" s="230"/>
      <c r="L297" s="235"/>
      <c r="M297" s="236"/>
      <c r="N297" s="237"/>
      <c r="O297" s="237"/>
      <c r="P297" s="237"/>
      <c r="Q297" s="237"/>
      <c r="R297" s="237"/>
      <c r="S297" s="237"/>
      <c r="T297" s="23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9" t="s">
        <v>135</v>
      </c>
      <c r="AU297" s="239" t="s">
        <v>83</v>
      </c>
      <c r="AV297" s="13" t="s">
        <v>85</v>
      </c>
      <c r="AW297" s="13" t="s">
        <v>37</v>
      </c>
      <c r="AX297" s="13" t="s">
        <v>75</v>
      </c>
      <c r="AY297" s="239" t="s">
        <v>126</v>
      </c>
    </row>
    <row r="298" s="15" customFormat="1">
      <c r="A298" s="15"/>
      <c r="B298" s="251"/>
      <c r="C298" s="252"/>
      <c r="D298" s="214" t="s">
        <v>135</v>
      </c>
      <c r="E298" s="253" t="s">
        <v>19</v>
      </c>
      <c r="F298" s="254" t="s">
        <v>304</v>
      </c>
      <c r="G298" s="252"/>
      <c r="H298" s="255">
        <v>84.903000000000006</v>
      </c>
      <c r="I298" s="256"/>
      <c r="J298" s="252"/>
      <c r="K298" s="252"/>
      <c r="L298" s="257"/>
      <c r="M298" s="258"/>
      <c r="N298" s="259"/>
      <c r="O298" s="259"/>
      <c r="P298" s="259"/>
      <c r="Q298" s="259"/>
      <c r="R298" s="259"/>
      <c r="S298" s="259"/>
      <c r="T298" s="260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61" t="s">
        <v>135</v>
      </c>
      <c r="AU298" s="261" t="s">
        <v>83</v>
      </c>
      <c r="AV298" s="15" t="s">
        <v>159</v>
      </c>
      <c r="AW298" s="15" t="s">
        <v>37</v>
      </c>
      <c r="AX298" s="15" t="s">
        <v>83</v>
      </c>
      <c r="AY298" s="261" t="s">
        <v>126</v>
      </c>
    </row>
    <row r="299" s="2" customFormat="1" ht="16.5" customHeight="1">
      <c r="A299" s="41"/>
      <c r="B299" s="42"/>
      <c r="C299" s="200" t="s">
        <v>456</v>
      </c>
      <c r="D299" s="200" t="s">
        <v>127</v>
      </c>
      <c r="E299" s="201" t="s">
        <v>457</v>
      </c>
      <c r="F299" s="202" t="s">
        <v>458</v>
      </c>
      <c r="G299" s="203" t="s">
        <v>425</v>
      </c>
      <c r="H299" s="204">
        <v>433.92000000000002</v>
      </c>
      <c r="I299" s="205"/>
      <c r="J299" s="206">
        <f>ROUND(I299*H299,2)</f>
        <v>0</v>
      </c>
      <c r="K299" s="207"/>
      <c r="L299" s="47"/>
      <c r="M299" s="208" t="s">
        <v>19</v>
      </c>
      <c r="N299" s="209" t="s">
        <v>46</v>
      </c>
      <c r="O299" s="87"/>
      <c r="P299" s="210">
        <f>O299*H299</f>
        <v>0</v>
      </c>
      <c r="Q299" s="210">
        <v>0</v>
      </c>
      <c r="R299" s="210">
        <f>Q299*H299</f>
        <v>0</v>
      </c>
      <c r="S299" s="210">
        <v>0</v>
      </c>
      <c r="T299" s="211">
        <f>S299*H299</f>
        <v>0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12" t="s">
        <v>131</v>
      </c>
      <c r="AT299" s="212" t="s">
        <v>127</v>
      </c>
      <c r="AU299" s="212" t="s">
        <v>83</v>
      </c>
      <c r="AY299" s="20" t="s">
        <v>126</v>
      </c>
      <c r="BE299" s="213">
        <f>IF(N299="základní",J299,0)</f>
        <v>0</v>
      </c>
      <c r="BF299" s="213">
        <f>IF(N299="snížená",J299,0)</f>
        <v>0</v>
      </c>
      <c r="BG299" s="213">
        <f>IF(N299="zákl. přenesená",J299,0)</f>
        <v>0</v>
      </c>
      <c r="BH299" s="213">
        <f>IF(N299="sníž. přenesená",J299,0)</f>
        <v>0</v>
      </c>
      <c r="BI299" s="213">
        <f>IF(N299="nulová",J299,0)</f>
        <v>0</v>
      </c>
      <c r="BJ299" s="20" t="s">
        <v>83</v>
      </c>
      <c r="BK299" s="213">
        <f>ROUND(I299*H299,2)</f>
        <v>0</v>
      </c>
      <c r="BL299" s="20" t="s">
        <v>131</v>
      </c>
      <c r="BM299" s="212" t="s">
        <v>459</v>
      </c>
    </row>
    <row r="300" s="2" customFormat="1">
      <c r="A300" s="41"/>
      <c r="B300" s="42"/>
      <c r="C300" s="43"/>
      <c r="D300" s="214" t="s">
        <v>133</v>
      </c>
      <c r="E300" s="43"/>
      <c r="F300" s="215" t="s">
        <v>427</v>
      </c>
      <c r="G300" s="43"/>
      <c r="H300" s="43"/>
      <c r="I300" s="216"/>
      <c r="J300" s="43"/>
      <c r="K300" s="43"/>
      <c r="L300" s="47"/>
      <c r="M300" s="217"/>
      <c r="N300" s="218"/>
      <c r="O300" s="87"/>
      <c r="P300" s="87"/>
      <c r="Q300" s="87"/>
      <c r="R300" s="87"/>
      <c r="S300" s="87"/>
      <c r="T300" s="88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T300" s="20" t="s">
        <v>133</v>
      </c>
      <c r="AU300" s="20" t="s">
        <v>83</v>
      </c>
    </row>
    <row r="301" s="12" customFormat="1">
      <c r="A301" s="12"/>
      <c r="B301" s="219"/>
      <c r="C301" s="220"/>
      <c r="D301" s="214" t="s">
        <v>135</v>
      </c>
      <c r="E301" s="221" t="s">
        <v>19</v>
      </c>
      <c r="F301" s="222" t="s">
        <v>292</v>
      </c>
      <c r="G301" s="220"/>
      <c r="H301" s="221" t="s">
        <v>19</v>
      </c>
      <c r="I301" s="223"/>
      <c r="J301" s="220"/>
      <c r="K301" s="220"/>
      <c r="L301" s="224"/>
      <c r="M301" s="225"/>
      <c r="N301" s="226"/>
      <c r="O301" s="226"/>
      <c r="P301" s="226"/>
      <c r="Q301" s="226"/>
      <c r="R301" s="226"/>
      <c r="S301" s="226"/>
      <c r="T301" s="227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T301" s="228" t="s">
        <v>135</v>
      </c>
      <c r="AU301" s="228" t="s">
        <v>83</v>
      </c>
      <c r="AV301" s="12" t="s">
        <v>83</v>
      </c>
      <c r="AW301" s="12" t="s">
        <v>37</v>
      </c>
      <c r="AX301" s="12" t="s">
        <v>75</v>
      </c>
      <c r="AY301" s="228" t="s">
        <v>126</v>
      </c>
    </row>
    <row r="302" s="12" customFormat="1">
      <c r="A302" s="12"/>
      <c r="B302" s="219"/>
      <c r="C302" s="220"/>
      <c r="D302" s="214" t="s">
        <v>135</v>
      </c>
      <c r="E302" s="221" t="s">
        <v>19</v>
      </c>
      <c r="F302" s="222" t="s">
        <v>293</v>
      </c>
      <c r="G302" s="220"/>
      <c r="H302" s="221" t="s">
        <v>19</v>
      </c>
      <c r="I302" s="223"/>
      <c r="J302" s="220"/>
      <c r="K302" s="220"/>
      <c r="L302" s="224"/>
      <c r="M302" s="225"/>
      <c r="N302" s="226"/>
      <c r="O302" s="226"/>
      <c r="P302" s="226"/>
      <c r="Q302" s="226"/>
      <c r="R302" s="226"/>
      <c r="S302" s="226"/>
      <c r="T302" s="227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T302" s="228" t="s">
        <v>135</v>
      </c>
      <c r="AU302" s="228" t="s">
        <v>83</v>
      </c>
      <c r="AV302" s="12" t="s">
        <v>83</v>
      </c>
      <c r="AW302" s="12" t="s">
        <v>37</v>
      </c>
      <c r="AX302" s="12" t="s">
        <v>75</v>
      </c>
      <c r="AY302" s="228" t="s">
        <v>126</v>
      </c>
    </row>
    <row r="303" s="12" customFormat="1">
      <c r="A303" s="12"/>
      <c r="B303" s="219"/>
      <c r="C303" s="220"/>
      <c r="D303" s="214" t="s">
        <v>135</v>
      </c>
      <c r="E303" s="221" t="s">
        <v>19</v>
      </c>
      <c r="F303" s="222" t="s">
        <v>460</v>
      </c>
      <c r="G303" s="220"/>
      <c r="H303" s="221" t="s">
        <v>19</v>
      </c>
      <c r="I303" s="223"/>
      <c r="J303" s="220"/>
      <c r="K303" s="220"/>
      <c r="L303" s="224"/>
      <c r="M303" s="225"/>
      <c r="N303" s="226"/>
      <c r="O303" s="226"/>
      <c r="P303" s="226"/>
      <c r="Q303" s="226"/>
      <c r="R303" s="226"/>
      <c r="S303" s="226"/>
      <c r="T303" s="227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T303" s="228" t="s">
        <v>135</v>
      </c>
      <c r="AU303" s="228" t="s">
        <v>83</v>
      </c>
      <c r="AV303" s="12" t="s">
        <v>83</v>
      </c>
      <c r="AW303" s="12" t="s">
        <v>37</v>
      </c>
      <c r="AX303" s="12" t="s">
        <v>75</v>
      </c>
      <c r="AY303" s="228" t="s">
        <v>126</v>
      </c>
    </row>
    <row r="304" s="13" customFormat="1">
      <c r="A304" s="13"/>
      <c r="B304" s="229"/>
      <c r="C304" s="230"/>
      <c r="D304" s="214" t="s">
        <v>135</v>
      </c>
      <c r="E304" s="231" t="s">
        <v>19</v>
      </c>
      <c r="F304" s="232" t="s">
        <v>461</v>
      </c>
      <c r="G304" s="230"/>
      <c r="H304" s="233">
        <v>73.920000000000002</v>
      </c>
      <c r="I304" s="234"/>
      <c r="J304" s="230"/>
      <c r="K304" s="230"/>
      <c r="L304" s="235"/>
      <c r="M304" s="236"/>
      <c r="N304" s="237"/>
      <c r="O304" s="237"/>
      <c r="P304" s="237"/>
      <c r="Q304" s="237"/>
      <c r="R304" s="237"/>
      <c r="S304" s="237"/>
      <c r="T304" s="23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9" t="s">
        <v>135</v>
      </c>
      <c r="AU304" s="239" t="s">
        <v>83</v>
      </c>
      <c r="AV304" s="13" t="s">
        <v>85</v>
      </c>
      <c r="AW304" s="13" t="s">
        <v>37</v>
      </c>
      <c r="AX304" s="13" t="s">
        <v>75</v>
      </c>
      <c r="AY304" s="239" t="s">
        <v>126</v>
      </c>
    </row>
    <row r="305" s="12" customFormat="1">
      <c r="A305" s="12"/>
      <c r="B305" s="219"/>
      <c r="C305" s="220"/>
      <c r="D305" s="214" t="s">
        <v>135</v>
      </c>
      <c r="E305" s="221" t="s">
        <v>19</v>
      </c>
      <c r="F305" s="222" t="s">
        <v>462</v>
      </c>
      <c r="G305" s="220"/>
      <c r="H305" s="221" t="s">
        <v>19</v>
      </c>
      <c r="I305" s="223"/>
      <c r="J305" s="220"/>
      <c r="K305" s="220"/>
      <c r="L305" s="224"/>
      <c r="M305" s="225"/>
      <c r="N305" s="226"/>
      <c r="O305" s="226"/>
      <c r="P305" s="226"/>
      <c r="Q305" s="226"/>
      <c r="R305" s="226"/>
      <c r="S305" s="226"/>
      <c r="T305" s="227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T305" s="228" t="s">
        <v>135</v>
      </c>
      <c r="AU305" s="228" t="s">
        <v>83</v>
      </c>
      <c r="AV305" s="12" t="s">
        <v>83</v>
      </c>
      <c r="AW305" s="12" t="s">
        <v>37</v>
      </c>
      <c r="AX305" s="12" t="s">
        <v>75</v>
      </c>
      <c r="AY305" s="228" t="s">
        <v>126</v>
      </c>
    </row>
    <row r="306" s="13" customFormat="1">
      <c r="A306" s="13"/>
      <c r="B306" s="229"/>
      <c r="C306" s="230"/>
      <c r="D306" s="214" t="s">
        <v>135</v>
      </c>
      <c r="E306" s="231" t="s">
        <v>19</v>
      </c>
      <c r="F306" s="232" t="s">
        <v>463</v>
      </c>
      <c r="G306" s="230"/>
      <c r="H306" s="233">
        <v>360</v>
      </c>
      <c r="I306" s="234"/>
      <c r="J306" s="230"/>
      <c r="K306" s="230"/>
      <c r="L306" s="235"/>
      <c r="M306" s="236"/>
      <c r="N306" s="237"/>
      <c r="O306" s="237"/>
      <c r="P306" s="237"/>
      <c r="Q306" s="237"/>
      <c r="R306" s="237"/>
      <c r="S306" s="237"/>
      <c r="T306" s="23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9" t="s">
        <v>135</v>
      </c>
      <c r="AU306" s="239" t="s">
        <v>83</v>
      </c>
      <c r="AV306" s="13" t="s">
        <v>85</v>
      </c>
      <c r="AW306" s="13" t="s">
        <v>37</v>
      </c>
      <c r="AX306" s="13" t="s">
        <v>75</v>
      </c>
      <c r="AY306" s="239" t="s">
        <v>126</v>
      </c>
    </row>
    <row r="307" s="15" customFormat="1">
      <c r="A307" s="15"/>
      <c r="B307" s="251"/>
      <c r="C307" s="252"/>
      <c r="D307" s="214" t="s">
        <v>135</v>
      </c>
      <c r="E307" s="253" t="s">
        <v>19</v>
      </c>
      <c r="F307" s="254" t="s">
        <v>304</v>
      </c>
      <c r="G307" s="252"/>
      <c r="H307" s="255">
        <v>433.92000000000002</v>
      </c>
      <c r="I307" s="256"/>
      <c r="J307" s="252"/>
      <c r="K307" s="252"/>
      <c r="L307" s="257"/>
      <c r="M307" s="258"/>
      <c r="N307" s="259"/>
      <c r="O307" s="259"/>
      <c r="P307" s="259"/>
      <c r="Q307" s="259"/>
      <c r="R307" s="259"/>
      <c r="S307" s="259"/>
      <c r="T307" s="260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1" t="s">
        <v>135</v>
      </c>
      <c r="AU307" s="261" t="s">
        <v>83</v>
      </c>
      <c r="AV307" s="15" t="s">
        <v>159</v>
      </c>
      <c r="AW307" s="15" t="s">
        <v>37</v>
      </c>
      <c r="AX307" s="15" t="s">
        <v>83</v>
      </c>
      <c r="AY307" s="261" t="s">
        <v>126</v>
      </c>
    </row>
    <row r="308" s="2" customFormat="1" ht="16.5" customHeight="1">
      <c r="A308" s="41"/>
      <c r="B308" s="42"/>
      <c r="C308" s="200" t="s">
        <v>464</v>
      </c>
      <c r="D308" s="200" t="s">
        <v>127</v>
      </c>
      <c r="E308" s="201" t="s">
        <v>465</v>
      </c>
      <c r="F308" s="202" t="s">
        <v>466</v>
      </c>
      <c r="G308" s="203" t="s">
        <v>425</v>
      </c>
      <c r="H308" s="204">
        <v>0.5</v>
      </c>
      <c r="I308" s="205"/>
      <c r="J308" s="206">
        <f>ROUND(I308*H308,2)</f>
        <v>0</v>
      </c>
      <c r="K308" s="207"/>
      <c r="L308" s="47"/>
      <c r="M308" s="208" t="s">
        <v>19</v>
      </c>
      <c r="N308" s="209" t="s">
        <v>46</v>
      </c>
      <c r="O308" s="87"/>
      <c r="P308" s="210">
        <f>O308*H308</f>
        <v>0</v>
      </c>
      <c r="Q308" s="210">
        <v>0</v>
      </c>
      <c r="R308" s="210">
        <f>Q308*H308</f>
        <v>0</v>
      </c>
      <c r="S308" s="210">
        <v>0</v>
      </c>
      <c r="T308" s="211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12" t="s">
        <v>131</v>
      </c>
      <c r="AT308" s="212" t="s">
        <v>127</v>
      </c>
      <c r="AU308" s="212" t="s">
        <v>83</v>
      </c>
      <c r="AY308" s="20" t="s">
        <v>126</v>
      </c>
      <c r="BE308" s="213">
        <f>IF(N308="základní",J308,0)</f>
        <v>0</v>
      </c>
      <c r="BF308" s="213">
        <f>IF(N308="snížená",J308,0)</f>
        <v>0</v>
      </c>
      <c r="BG308" s="213">
        <f>IF(N308="zákl. přenesená",J308,0)</f>
        <v>0</v>
      </c>
      <c r="BH308" s="213">
        <f>IF(N308="sníž. přenesená",J308,0)</f>
        <v>0</v>
      </c>
      <c r="BI308" s="213">
        <f>IF(N308="nulová",J308,0)</f>
        <v>0</v>
      </c>
      <c r="BJ308" s="20" t="s">
        <v>83</v>
      </c>
      <c r="BK308" s="213">
        <f>ROUND(I308*H308,2)</f>
        <v>0</v>
      </c>
      <c r="BL308" s="20" t="s">
        <v>131</v>
      </c>
      <c r="BM308" s="212" t="s">
        <v>467</v>
      </c>
    </row>
    <row r="309" s="2" customFormat="1">
      <c r="A309" s="41"/>
      <c r="B309" s="42"/>
      <c r="C309" s="43"/>
      <c r="D309" s="214" t="s">
        <v>133</v>
      </c>
      <c r="E309" s="43"/>
      <c r="F309" s="215" t="s">
        <v>427</v>
      </c>
      <c r="G309" s="43"/>
      <c r="H309" s="43"/>
      <c r="I309" s="216"/>
      <c r="J309" s="43"/>
      <c r="K309" s="43"/>
      <c r="L309" s="47"/>
      <c r="M309" s="217"/>
      <c r="N309" s="218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133</v>
      </c>
      <c r="AU309" s="20" t="s">
        <v>83</v>
      </c>
    </row>
    <row r="310" s="12" customFormat="1">
      <c r="A310" s="12"/>
      <c r="B310" s="219"/>
      <c r="C310" s="220"/>
      <c r="D310" s="214" t="s">
        <v>135</v>
      </c>
      <c r="E310" s="221" t="s">
        <v>19</v>
      </c>
      <c r="F310" s="222" t="s">
        <v>468</v>
      </c>
      <c r="G310" s="220"/>
      <c r="H310" s="221" t="s">
        <v>19</v>
      </c>
      <c r="I310" s="223"/>
      <c r="J310" s="220"/>
      <c r="K310" s="220"/>
      <c r="L310" s="224"/>
      <c r="M310" s="225"/>
      <c r="N310" s="226"/>
      <c r="O310" s="226"/>
      <c r="P310" s="226"/>
      <c r="Q310" s="226"/>
      <c r="R310" s="226"/>
      <c r="S310" s="226"/>
      <c r="T310" s="227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T310" s="228" t="s">
        <v>135</v>
      </c>
      <c r="AU310" s="228" t="s">
        <v>83</v>
      </c>
      <c r="AV310" s="12" t="s">
        <v>83</v>
      </c>
      <c r="AW310" s="12" t="s">
        <v>37</v>
      </c>
      <c r="AX310" s="12" t="s">
        <v>75</v>
      </c>
      <c r="AY310" s="228" t="s">
        <v>126</v>
      </c>
    </row>
    <row r="311" s="12" customFormat="1">
      <c r="A311" s="12"/>
      <c r="B311" s="219"/>
      <c r="C311" s="220"/>
      <c r="D311" s="214" t="s">
        <v>135</v>
      </c>
      <c r="E311" s="221" t="s">
        <v>19</v>
      </c>
      <c r="F311" s="222" t="s">
        <v>469</v>
      </c>
      <c r="G311" s="220"/>
      <c r="H311" s="221" t="s">
        <v>19</v>
      </c>
      <c r="I311" s="223"/>
      <c r="J311" s="220"/>
      <c r="K311" s="220"/>
      <c r="L311" s="224"/>
      <c r="M311" s="225"/>
      <c r="N311" s="226"/>
      <c r="O311" s="226"/>
      <c r="P311" s="226"/>
      <c r="Q311" s="226"/>
      <c r="R311" s="226"/>
      <c r="S311" s="226"/>
      <c r="T311" s="227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T311" s="228" t="s">
        <v>135</v>
      </c>
      <c r="AU311" s="228" t="s">
        <v>83</v>
      </c>
      <c r="AV311" s="12" t="s">
        <v>83</v>
      </c>
      <c r="AW311" s="12" t="s">
        <v>37</v>
      </c>
      <c r="AX311" s="12" t="s">
        <v>75</v>
      </c>
      <c r="AY311" s="228" t="s">
        <v>126</v>
      </c>
    </row>
    <row r="312" s="12" customFormat="1">
      <c r="A312" s="12"/>
      <c r="B312" s="219"/>
      <c r="C312" s="220"/>
      <c r="D312" s="214" t="s">
        <v>135</v>
      </c>
      <c r="E312" s="221" t="s">
        <v>19</v>
      </c>
      <c r="F312" s="222" t="s">
        <v>293</v>
      </c>
      <c r="G312" s="220"/>
      <c r="H312" s="221" t="s">
        <v>19</v>
      </c>
      <c r="I312" s="223"/>
      <c r="J312" s="220"/>
      <c r="K312" s="220"/>
      <c r="L312" s="224"/>
      <c r="M312" s="225"/>
      <c r="N312" s="226"/>
      <c r="O312" s="226"/>
      <c r="P312" s="226"/>
      <c r="Q312" s="226"/>
      <c r="R312" s="226"/>
      <c r="S312" s="226"/>
      <c r="T312" s="227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T312" s="228" t="s">
        <v>135</v>
      </c>
      <c r="AU312" s="228" t="s">
        <v>83</v>
      </c>
      <c r="AV312" s="12" t="s">
        <v>83</v>
      </c>
      <c r="AW312" s="12" t="s">
        <v>37</v>
      </c>
      <c r="AX312" s="12" t="s">
        <v>75</v>
      </c>
      <c r="AY312" s="228" t="s">
        <v>126</v>
      </c>
    </row>
    <row r="313" s="13" customFormat="1">
      <c r="A313" s="13"/>
      <c r="B313" s="229"/>
      <c r="C313" s="230"/>
      <c r="D313" s="214" t="s">
        <v>135</v>
      </c>
      <c r="E313" s="231" t="s">
        <v>19</v>
      </c>
      <c r="F313" s="232" t="s">
        <v>470</v>
      </c>
      <c r="G313" s="230"/>
      <c r="H313" s="233">
        <v>0.5</v>
      </c>
      <c r="I313" s="234"/>
      <c r="J313" s="230"/>
      <c r="K313" s="230"/>
      <c r="L313" s="235"/>
      <c r="M313" s="236"/>
      <c r="N313" s="237"/>
      <c r="O313" s="237"/>
      <c r="P313" s="237"/>
      <c r="Q313" s="237"/>
      <c r="R313" s="237"/>
      <c r="S313" s="237"/>
      <c r="T313" s="23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9" t="s">
        <v>135</v>
      </c>
      <c r="AU313" s="239" t="s">
        <v>83</v>
      </c>
      <c r="AV313" s="13" t="s">
        <v>85</v>
      </c>
      <c r="AW313" s="13" t="s">
        <v>37</v>
      </c>
      <c r="AX313" s="13" t="s">
        <v>83</v>
      </c>
      <c r="AY313" s="239" t="s">
        <v>126</v>
      </c>
    </row>
    <row r="314" s="2" customFormat="1" ht="21.75" customHeight="1">
      <c r="A314" s="41"/>
      <c r="B314" s="42"/>
      <c r="C314" s="200" t="s">
        <v>471</v>
      </c>
      <c r="D314" s="200" t="s">
        <v>127</v>
      </c>
      <c r="E314" s="201" t="s">
        <v>472</v>
      </c>
      <c r="F314" s="202" t="s">
        <v>473</v>
      </c>
      <c r="G314" s="203" t="s">
        <v>425</v>
      </c>
      <c r="H314" s="204">
        <v>2.2000000000000002</v>
      </c>
      <c r="I314" s="205"/>
      <c r="J314" s="206">
        <f>ROUND(I314*H314,2)</f>
        <v>0</v>
      </c>
      <c r="K314" s="207"/>
      <c r="L314" s="47"/>
      <c r="M314" s="208" t="s">
        <v>19</v>
      </c>
      <c r="N314" s="209" t="s">
        <v>46</v>
      </c>
      <c r="O314" s="87"/>
      <c r="P314" s="210">
        <f>O314*H314</f>
        <v>0</v>
      </c>
      <c r="Q314" s="210">
        <v>0</v>
      </c>
      <c r="R314" s="210">
        <f>Q314*H314</f>
        <v>0</v>
      </c>
      <c r="S314" s="210">
        <v>0</v>
      </c>
      <c r="T314" s="211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12" t="s">
        <v>131</v>
      </c>
      <c r="AT314" s="212" t="s">
        <v>127</v>
      </c>
      <c r="AU314" s="212" t="s">
        <v>83</v>
      </c>
      <c r="AY314" s="20" t="s">
        <v>126</v>
      </c>
      <c r="BE314" s="213">
        <f>IF(N314="základní",J314,0)</f>
        <v>0</v>
      </c>
      <c r="BF314" s="213">
        <f>IF(N314="snížená",J314,0)</f>
        <v>0</v>
      </c>
      <c r="BG314" s="213">
        <f>IF(N314="zákl. přenesená",J314,0)</f>
        <v>0</v>
      </c>
      <c r="BH314" s="213">
        <f>IF(N314="sníž. přenesená",J314,0)</f>
        <v>0</v>
      </c>
      <c r="BI314" s="213">
        <f>IF(N314="nulová",J314,0)</f>
        <v>0</v>
      </c>
      <c r="BJ314" s="20" t="s">
        <v>83</v>
      </c>
      <c r="BK314" s="213">
        <f>ROUND(I314*H314,2)</f>
        <v>0</v>
      </c>
      <c r="BL314" s="20" t="s">
        <v>131</v>
      </c>
      <c r="BM314" s="212" t="s">
        <v>474</v>
      </c>
    </row>
    <row r="315" s="2" customFormat="1">
      <c r="A315" s="41"/>
      <c r="B315" s="42"/>
      <c r="C315" s="43"/>
      <c r="D315" s="214" t="s">
        <v>133</v>
      </c>
      <c r="E315" s="43"/>
      <c r="F315" s="215" t="s">
        <v>475</v>
      </c>
      <c r="G315" s="43"/>
      <c r="H315" s="43"/>
      <c r="I315" s="216"/>
      <c r="J315" s="43"/>
      <c r="K315" s="43"/>
      <c r="L315" s="47"/>
      <c r="M315" s="217"/>
      <c r="N315" s="218"/>
      <c r="O315" s="87"/>
      <c r="P315" s="87"/>
      <c r="Q315" s="87"/>
      <c r="R315" s="87"/>
      <c r="S315" s="87"/>
      <c r="T315" s="88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T315" s="20" t="s">
        <v>133</v>
      </c>
      <c r="AU315" s="20" t="s">
        <v>83</v>
      </c>
    </row>
    <row r="316" s="12" customFormat="1">
      <c r="A316" s="12"/>
      <c r="B316" s="219"/>
      <c r="C316" s="220"/>
      <c r="D316" s="214" t="s">
        <v>135</v>
      </c>
      <c r="E316" s="221" t="s">
        <v>19</v>
      </c>
      <c r="F316" s="222" t="s">
        <v>292</v>
      </c>
      <c r="G316" s="220"/>
      <c r="H316" s="221" t="s">
        <v>19</v>
      </c>
      <c r="I316" s="223"/>
      <c r="J316" s="220"/>
      <c r="K316" s="220"/>
      <c r="L316" s="224"/>
      <c r="M316" s="225"/>
      <c r="N316" s="226"/>
      <c r="O316" s="226"/>
      <c r="P316" s="226"/>
      <c r="Q316" s="226"/>
      <c r="R316" s="226"/>
      <c r="S316" s="226"/>
      <c r="T316" s="227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T316" s="228" t="s">
        <v>135</v>
      </c>
      <c r="AU316" s="228" t="s">
        <v>83</v>
      </c>
      <c r="AV316" s="12" t="s">
        <v>83</v>
      </c>
      <c r="AW316" s="12" t="s">
        <v>37</v>
      </c>
      <c r="AX316" s="12" t="s">
        <v>75</v>
      </c>
      <c r="AY316" s="228" t="s">
        <v>126</v>
      </c>
    </row>
    <row r="317" s="12" customFormat="1">
      <c r="A317" s="12"/>
      <c r="B317" s="219"/>
      <c r="C317" s="220"/>
      <c r="D317" s="214" t="s">
        <v>135</v>
      </c>
      <c r="E317" s="221" t="s">
        <v>19</v>
      </c>
      <c r="F317" s="222" t="s">
        <v>293</v>
      </c>
      <c r="G317" s="220"/>
      <c r="H317" s="221" t="s">
        <v>19</v>
      </c>
      <c r="I317" s="223"/>
      <c r="J317" s="220"/>
      <c r="K317" s="220"/>
      <c r="L317" s="224"/>
      <c r="M317" s="225"/>
      <c r="N317" s="226"/>
      <c r="O317" s="226"/>
      <c r="P317" s="226"/>
      <c r="Q317" s="226"/>
      <c r="R317" s="226"/>
      <c r="S317" s="226"/>
      <c r="T317" s="227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T317" s="228" t="s">
        <v>135</v>
      </c>
      <c r="AU317" s="228" t="s">
        <v>83</v>
      </c>
      <c r="AV317" s="12" t="s">
        <v>83</v>
      </c>
      <c r="AW317" s="12" t="s">
        <v>37</v>
      </c>
      <c r="AX317" s="12" t="s">
        <v>75</v>
      </c>
      <c r="AY317" s="228" t="s">
        <v>126</v>
      </c>
    </row>
    <row r="318" s="12" customFormat="1">
      <c r="A318" s="12"/>
      <c r="B318" s="219"/>
      <c r="C318" s="220"/>
      <c r="D318" s="214" t="s">
        <v>135</v>
      </c>
      <c r="E318" s="221" t="s">
        <v>19</v>
      </c>
      <c r="F318" s="222" t="s">
        <v>476</v>
      </c>
      <c r="G318" s="220"/>
      <c r="H318" s="221" t="s">
        <v>19</v>
      </c>
      <c r="I318" s="223"/>
      <c r="J318" s="220"/>
      <c r="K318" s="220"/>
      <c r="L318" s="224"/>
      <c r="M318" s="225"/>
      <c r="N318" s="226"/>
      <c r="O318" s="226"/>
      <c r="P318" s="226"/>
      <c r="Q318" s="226"/>
      <c r="R318" s="226"/>
      <c r="S318" s="226"/>
      <c r="T318" s="227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T318" s="228" t="s">
        <v>135</v>
      </c>
      <c r="AU318" s="228" t="s">
        <v>83</v>
      </c>
      <c r="AV318" s="12" t="s">
        <v>83</v>
      </c>
      <c r="AW318" s="12" t="s">
        <v>37</v>
      </c>
      <c r="AX318" s="12" t="s">
        <v>75</v>
      </c>
      <c r="AY318" s="228" t="s">
        <v>126</v>
      </c>
    </row>
    <row r="319" s="13" customFormat="1">
      <c r="A319" s="13"/>
      <c r="B319" s="229"/>
      <c r="C319" s="230"/>
      <c r="D319" s="214" t="s">
        <v>135</v>
      </c>
      <c r="E319" s="231" t="s">
        <v>19</v>
      </c>
      <c r="F319" s="232" t="s">
        <v>477</v>
      </c>
      <c r="G319" s="230"/>
      <c r="H319" s="233">
        <v>2.2000000000000002</v>
      </c>
      <c r="I319" s="234"/>
      <c r="J319" s="230"/>
      <c r="K319" s="230"/>
      <c r="L319" s="235"/>
      <c r="M319" s="236"/>
      <c r="N319" s="237"/>
      <c r="O319" s="237"/>
      <c r="P319" s="237"/>
      <c r="Q319" s="237"/>
      <c r="R319" s="237"/>
      <c r="S319" s="237"/>
      <c r="T319" s="23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9" t="s">
        <v>135</v>
      </c>
      <c r="AU319" s="239" t="s">
        <v>83</v>
      </c>
      <c r="AV319" s="13" t="s">
        <v>85</v>
      </c>
      <c r="AW319" s="13" t="s">
        <v>37</v>
      </c>
      <c r="AX319" s="13" t="s">
        <v>75</v>
      </c>
      <c r="AY319" s="239" t="s">
        <v>126</v>
      </c>
    </row>
    <row r="320" s="15" customFormat="1">
      <c r="A320" s="15"/>
      <c r="B320" s="251"/>
      <c r="C320" s="252"/>
      <c r="D320" s="214" t="s">
        <v>135</v>
      </c>
      <c r="E320" s="253" t="s">
        <v>19</v>
      </c>
      <c r="F320" s="254" t="s">
        <v>304</v>
      </c>
      <c r="G320" s="252"/>
      <c r="H320" s="255">
        <v>2.2000000000000002</v>
      </c>
      <c r="I320" s="256"/>
      <c r="J320" s="252"/>
      <c r="K320" s="252"/>
      <c r="L320" s="257"/>
      <c r="M320" s="262"/>
      <c r="N320" s="263"/>
      <c r="O320" s="263"/>
      <c r="P320" s="263"/>
      <c r="Q320" s="263"/>
      <c r="R320" s="263"/>
      <c r="S320" s="263"/>
      <c r="T320" s="264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61" t="s">
        <v>135</v>
      </c>
      <c r="AU320" s="261" t="s">
        <v>83</v>
      </c>
      <c r="AV320" s="15" t="s">
        <v>159</v>
      </c>
      <c r="AW320" s="15" t="s">
        <v>37</v>
      </c>
      <c r="AX320" s="15" t="s">
        <v>83</v>
      </c>
      <c r="AY320" s="261" t="s">
        <v>126</v>
      </c>
    </row>
    <row r="321" s="2" customFormat="1" ht="6.96" customHeight="1">
      <c r="A321" s="41"/>
      <c r="B321" s="62"/>
      <c r="C321" s="63"/>
      <c r="D321" s="63"/>
      <c r="E321" s="63"/>
      <c r="F321" s="63"/>
      <c r="G321" s="63"/>
      <c r="H321" s="63"/>
      <c r="I321" s="63"/>
      <c r="J321" s="63"/>
      <c r="K321" s="63"/>
      <c r="L321" s="47"/>
      <c r="M321" s="41"/>
      <c r="O321" s="41"/>
      <c r="P321" s="41"/>
      <c r="Q321" s="41"/>
      <c r="R321" s="41"/>
      <c r="S321" s="41"/>
      <c r="T321" s="41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</row>
  </sheetData>
  <sheetProtection sheet="1" autoFilter="0" formatColumns="0" formatRows="0" objects="1" scenarios="1" spinCount="100000" saltValue="g2ah2Kshktztss8/RW2KjSQ63B5cKW+nGYQDvhiApSpuD/TspnFP8cxrF9rr5eMUCVsmlI2NLiDMR2TDZRUTaA==" hashValue="VRffxYA438DAHppoxQSLo9s2jcekp+iwVlYfPn2/ZooUqeMEmRrPKnKyTEDpV65YTdB0SHAeo082fKO3kqyKLQ==" algorithmName="SHA-512" password="CC35"/>
  <autoFilter ref="C82:K320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92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85</v>
      </c>
    </row>
    <row r="4" s="1" customFormat="1" ht="24.96" customHeight="1">
      <c r="B4" s="23"/>
      <c r="D4" s="133" t="s">
        <v>102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III/3456 Golčův Jeníkov - most ev. č. 3456-1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103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478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30. 9. 2024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">
        <v>34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35</v>
      </c>
      <c r="F24" s="41"/>
      <c r="G24" s="41"/>
      <c r="H24" s="41"/>
      <c r="I24" s="135" t="s">
        <v>29</v>
      </c>
      <c r="J24" s="139" t="s">
        <v>36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39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35.25" customHeight="1">
      <c r="A27" s="141"/>
      <c r="B27" s="142"/>
      <c r="C27" s="141"/>
      <c r="D27" s="141"/>
      <c r="E27" s="143" t="s">
        <v>40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41</v>
      </c>
      <c r="E30" s="41"/>
      <c r="F30" s="41"/>
      <c r="G30" s="41"/>
      <c r="H30" s="41"/>
      <c r="I30" s="41"/>
      <c r="J30" s="147">
        <f>ROUND(J82,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43</v>
      </c>
      <c r="G32" s="41"/>
      <c r="H32" s="41"/>
      <c r="I32" s="148" t="s">
        <v>42</v>
      </c>
      <c r="J32" s="148" t="s">
        <v>44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45</v>
      </c>
      <c r="E33" s="135" t="s">
        <v>46</v>
      </c>
      <c r="F33" s="150">
        <f>ROUND((SUM(BE82:BE104)),  2)</f>
        <v>0</v>
      </c>
      <c r="G33" s="41"/>
      <c r="H33" s="41"/>
      <c r="I33" s="151">
        <v>0.20999999999999999</v>
      </c>
      <c r="J33" s="150">
        <f>ROUND(((SUM(BE82:BE104))*I33),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47</v>
      </c>
      <c r="F34" s="150">
        <f>ROUND((SUM(BF82:BF104)),  2)</f>
        <v>0</v>
      </c>
      <c r="G34" s="41"/>
      <c r="H34" s="41"/>
      <c r="I34" s="151">
        <v>0.14999999999999999</v>
      </c>
      <c r="J34" s="150">
        <f>ROUND(((SUM(BF82:BF104))*I34),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48</v>
      </c>
      <c r="F35" s="150">
        <f>ROUND((SUM(BG82:BG104)),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49</v>
      </c>
      <c r="F36" s="150">
        <f>ROUND((SUM(BH82:BH104)),  2)</f>
        <v>0</v>
      </c>
      <c r="G36" s="41"/>
      <c r="H36" s="41"/>
      <c r="I36" s="151">
        <v>0.14999999999999999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50</v>
      </c>
      <c r="F37" s="150">
        <f>ROUND((SUM(BI82:BI104)),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51</v>
      </c>
      <c r="E39" s="154"/>
      <c r="F39" s="154"/>
      <c r="G39" s="155" t="s">
        <v>52</v>
      </c>
      <c r="H39" s="156" t="s">
        <v>53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105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III/3456 Golčův Jeníkov - most ev. č. 3456-1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103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110 - Dopravně inženýrská opatření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Golčův Jeníkov</v>
      </c>
      <c r="G52" s="43"/>
      <c r="H52" s="43"/>
      <c r="I52" s="35" t="s">
        <v>23</v>
      </c>
      <c r="J52" s="75" t="str">
        <f>IF(J12="","",J12)</f>
        <v>30. 9. 2024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Krajská správa a údržba silnic Vysočiny</v>
      </c>
      <c r="G54" s="43"/>
      <c r="H54" s="43"/>
      <c r="I54" s="35" t="s">
        <v>33</v>
      </c>
      <c r="J54" s="39" t="str">
        <f>E21</f>
        <v>Ing. Petr Šedivý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Ing. Petr Šedivý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106</v>
      </c>
      <c r="D57" s="165"/>
      <c r="E57" s="165"/>
      <c r="F57" s="165"/>
      <c r="G57" s="165"/>
      <c r="H57" s="165"/>
      <c r="I57" s="165"/>
      <c r="J57" s="166" t="s">
        <v>107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73</v>
      </c>
      <c r="D59" s="43"/>
      <c r="E59" s="43"/>
      <c r="F59" s="43"/>
      <c r="G59" s="43"/>
      <c r="H59" s="43"/>
      <c r="I59" s="43"/>
      <c r="J59" s="105">
        <f>J82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108</v>
      </c>
    </row>
    <row r="60" s="9" customFormat="1" ht="24.96" customHeight="1">
      <c r="A60" s="9"/>
      <c r="B60" s="168"/>
      <c r="C60" s="169"/>
      <c r="D60" s="170" t="s">
        <v>268</v>
      </c>
      <c r="E60" s="171"/>
      <c r="F60" s="171"/>
      <c r="G60" s="171"/>
      <c r="H60" s="171"/>
      <c r="I60" s="171"/>
      <c r="J60" s="172">
        <f>J83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4" customFormat="1" ht="19.92" customHeight="1">
      <c r="A61" s="14"/>
      <c r="B61" s="243"/>
      <c r="C61" s="244"/>
      <c r="D61" s="245" t="s">
        <v>479</v>
      </c>
      <c r="E61" s="246"/>
      <c r="F61" s="246"/>
      <c r="G61" s="246"/>
      <c r="H61" s="246"/>
      <c r="I61" s="246"/>
      <c r="J61" s="247">
        <f>J84</f>
        <v>0</v>
      </c>
      <c r="K61" s="244"/>
      <c r="L61" s="248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s="9" customFormat="1" ht="24.96" customHeight="1">
      <c r="A62" s="9"/>
      <c r="B62" s="168"/>
      <c r="C62" s="169"/>
      <c r="D62" s="170" t="s">
        <v>480</v>
      </c>
      <c r="E62" s="171"/>
      <c r="F62" s="171"/>
      <c r="G62" s="171"/>
      <c r="H62" s="171"/>
      <c r="I62" s="171"/>
      <c r="J62" s="172">
        <f>J92</f>
        <v>0</v>
      </c>
      <c r="K62" s="169"/>
      <c r="L62" s="173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41"/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13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6.96" customHeight="1">
      <c r="A64" s="41"/>
      <c r="B64" s="62"/>
      <c r="C64" s="63"/>
      <c r="D64" s="63"/>
      <c r="E64" s="63"/>
      <c r="F64" s="63"/>
      <c r="G64" s="63"/>
      <c r="H64" s="63"/>
      <c r="I64" s="63"/>
      <c r="J64" s="63"/>
      <c r="K64" s="63"/>
      <c r="L64" s="137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8" s="2" customFormat="1" ht="6.96" customHeight="1">
      <c r="A68" s="41"/>
      <c r="B68" s="64"/>
      <c r="C68" s="65"/>
      <c r="D68" s="65"/>
      <c r="E68" s="65"/>
      <c r="F68" s="65"/>
      <c r="G68" s="65"/>
      <c r="H68" s="65"/>
      <c r="I68" s="65"/>
      <c r="J68" s="65"/>
      <c r="K68" s="65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24.96" customHeight="1">
      <c r="A69" s="41"/>
      <c r="B69" s="42"/>
      <c r="C69" s="26" t="s">
        <v>110</v>
      </c>
      <c r="D69" s="43"/>
      <c r="E69" s="43"/>
      <c r="F69" s="43"/>
      <c r="G69" s="43"/>
      <c r="H69" s="43"/>
      <c r="I69" s="43"/>
      <c r="J69" s="43"/>
      <c r="K69" s="4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5" t="s">
        <v>16</v>
      </c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163" t="str">
        <f>E7</f>
        <v>III/3456 Golčův Jeníkov - most ev. č. 3456-1</v>
      </c>
      <c r="F72" s="35"/>
      <c r="G72" s="35"/>
      <c r="H72" s="35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5" t="s">
        <v>103</v>
      </c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72" t="str">
        <f>E9</f>
        <v>SO 110 - Dopravně inženýrská opatření</v>
      </c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21</v>
      </c>
      <c r="D76" s="43"/>
      <c r="E76" s="43"/>
      <c r="F76" s="30" t="str">
        <f>F12</f>
        <v>Golčův Jeníkov</v>
      </c>
      <c r="G76" s="43"/>
      <c r="H76" s="43"/>
      <c r="I76" s="35" t="s">
        <v>23</v>
      </c>
      <c r="J76" s="75" t="str">
        <f>IF(J12="","",J12)</f>
        <v>30. 9. 2024</v>
      </c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5.15" customHeight="1">
      <c r="A78" s="41"/>
      <c r="B78" s="42"/>
      <c r="C78" s="35" t="s">
        <v>25</v>
      </c>
      <c r="D78" s="43"/>
      <c r="E78" s="43"/>
      <c r="F78" s="30" t="str">
        <f>E15</f>
        <v>Krajská správa a údržba silnic Vysočiny</v>
      </c>
      <c r="G78" s="43"/>
      <c r="H78" s="43"/>
      <c r="I78" s="35" t="s">
        <v>33</v>
      </c>
      <c r="J78" s="39" t="str">
        <f>E21</f>
        <v>Ing. Petr Šedivý</v>
      </c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5.15" customHeight="1">
      <c r="A79" s="41"/>
      <c r="B79" s="42"/>
      <c r="C79" s="35" t="s">
        <v>31</v>
      </c>
      <c r="D79" s="43"/>
      <c r="E79" s="43"/>
      <c r="F79" s="30" t="str">
        <f>IF(E18="","",E18)</f>
        <v>Vyplň údaj</v>
      </c>
      <c r="G79" s="43"/>
      <c r="H79" s="43"/>
      <c r="I79" s="35" t="s">
        <v>38</v>
      </c>
      <c r="J79" s="39" t="str">
        <f>E24</f>
        <v>Ing. Petr Šedivý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0.32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10" customFormat="1" ht="29.28" customHeight="1">
      <c r="A81" s="174"/>
      <c r="B81" s="175"/>
      <c r="C81" s="176" t="s">
        <v>111</v>
      </c>
      <c r="D81" s="177" t="s">
        <v>60</v>
      </c>
      <c r="E81" s="177" t="s">
        <v>56</v>
      </c>
      <c r="F81" s="177" t="s">
        <v>57</v>
      </c>
      <c r="G81" s="177" t="s">
        <v>112</v>
      </c>
      <c r="H81" s="177" t="s">
        <v>113</v>
      </c>
      <c r="I81" s="177" t="s">
        <v>114</v>
      </c>
      <c r="J81" s="178" t="s">
        <v>107</v>
      </c>
      <c r="K81" s="179" t="s">
        <v>115</v>
      </c>
      <c r="L81" s="180"/>
      <c r="M81" s="95" t="s">
        <v>19</v>
      </c>
      <c r="N81" s="96" t="s">
        <v>45</v>
      </c>
      <c r="O81" s="96" t="s">
        <v>116</v>
      </c>
      <c r="P81" s="96" t="s">
        <v>117</v>
      </c>
      <c r="Q81" s="96" t="s">
        <v>118</v>
      </c>
      <c r="R81" s="96" t="s">
        <v>119</v>
      </c>
      <c r="S81" s="96" t="s">
        <v>120</v>
      </c>
      <c r="T81" s="97" t="s">
        <v>121</v>
      </c>
      <c r="U81" s="174"/>
      <c r="V81" s="174"/>
      <c r="W81" s="174"/>
      <c r="X81" s="174"/>
      <c r="Y81" s="174"/>
      <c r="Z81" s="174"/>
      <c r="AA81" s="174"/>
      <c r="AB81" s="174"/>
      <c r="AC81" s="174"/>
      <c r="AD81" s="174"/>
      <c r="AE81" s="174"/>
    </row>
    <row r="82" s="2" customFormat="1" ht="22.8" customHeight="1">
      <c r="A82" s="41"/>
      <c r="B82" s="42"/>
      <c r="C82" s="102" t="s">
        <v>122</v>
      </c>
      <c r="D82" s="43"/>
      <c r="E82" s="43"/>
      <c r="F82" s="43"/>
      <c r="G82" s="43"/>
      <c r="H82" s="43"/>
      <c r="I82" s="43"/>
      <c r="J82" s="181">
        <f>BK82</f>
        <v>0</v>
      </c>
      <c r="K82" s="43"/>
      <c r="L82" s="47"/>
      <c r="M82" s="98"/>
      <c r="N82" s="182"/>
      <c r="O82" s="99"/>
      <c r="P82" s="183">
        <f>P83+P92</f>
        <v>0</v>
      </c>
      <c r="Q82" s="99"/>
      <c r="R82" s="183">
        <f>R83+R92</f>
        <v>0</v>
      </c>
      <c r="S82" s="99"/>
      <c r="T82" s="184">
        <f>T83+T92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T82" s="20" t="s">
        <v>74</v>
      </c>
      <c r="AU82" s="20" t="s">
        <v>108</v>
      </c>
      <c r="BK82" s="185">
        <f>BK83+BK92</f>
        <v>0</v>
      </c>
    </row>
    <row r="83" s="11" customFormat="1" ht="25.92" customHeight="1">
      <c r="A83" s="11"/>
      <c r="B83" s="186"/>
      <c r="C83" s="187"/>
      <c r="D83" s="188" t="s">
        <v>74</v>
      </c>
      <c r="E83" s="189" t="s">
        <v>272</v>
      </c>
      <c r="F83" s="189" t="s">
        <v>273</v>
      </c>
      <c r="G83" s="187"/>
      <c r="H83" s="187"/>
      <c r="I83" s="190"/>
      <c r="J83" s="191">
        <f>BK83</f>
        <v>0</v>
      </c>
      <c r="K83" s="187"/>
      <c r="L83" s="192"/>
      <c r="M83" s="193"/>
      <c r="N83" s="194"/>
      <c r="O83" s="194"/>
      <c r="P83" s="195">
        <f>P84</f>
        <v>0</v>
      </c>
      <c r="Q83" s="194"/>
      <c r="R83" s="195">
        <f>R84</f>
        <v>0</v>
      </c>
      <c r="S83" s="194"/>
      <c r="T83" s="196">
        <f>T84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7" t="s">
        <v>83</v>
      </c>
      <c r="AT83" s="198" t="s">
        <v>74</v>
      </c>
      <c r="AU83" s="198" t="s">
        <v>75</v>
      </c>
      <c r="AY83" s="197" t="s">
        <v>126</v>
      </c>
      <c r="BK83" s="199">
        <f>BK84</f>
        <v>0</v>
      </c>
    </row>
    <row r="84" s="11" customFormat="1" ht="22.8" customHeight="1">
      <c r="A84" s="11"/>
      <c r="B84" s="186"/>
      <c r="C84" s="187"/>
      <c r="D84" s="188" t="s">
        <v>74</v>
      </c>
      <c r="E84" s="249" t="s">
        <v>125</v>
      </c>
      <c r="F84" s="249" t="s">
        <v>481</v>
      </c>
      <c r="G84" s="187"/>
      <c r="H84" s="187"/>
      <c r="I84" s="190"/>
      <c r="J84" s="250">
        <f>BK84</f>
        <v>0</v>
      </c>
      <c r="K84" s="187"/>
      <c r="L84" s="192"/>
      <c r="M84" s="193"/>
      <c r="N84" s="194"/>
      <c r="O84" s="194"/>
      <c r="P84" s="195">
        <f>SUM(P85:P91)</f>
        <v>0</v>
      </c>
      <c r="Q84" s="194"/>
      <c r="R84" s="195">
        <f>SUM(R85:R91)</f>
        <v>0</v>
      </c>
      <c r="S84" s="194"/>
      <c r="T84" s="196">
        <f>SUM(T85:T91)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7" t="s">
        <v>83</v>
      </c>
      <c r="AT84" s="198" t="s">
        <v>74</v>
      </c>
      <c r="AU84" s="198" t="s">
        <v>83</v>
      </c>
      <c r="AY84" s="197" t="s">
        <v>126</v>
      </c>
      <c r="BK84" s="199">
        <f>SUM(BK85:BK91)</f>
        <v>0</v>
      </c>
    </row>
    <row r="85" s="2" customFormat="1" ht="16.5" customHeight="1">
      <c r="A85" s="41"/>
      <c r="B85" s="42"/>
      <c r="C85" s="200" t="s">
        <v>83</v>
      </c>
      <c r="D85" s="200" t="s">
        <v>127</v>
      </c>
      <c r="E85" s="201" t="s">
        <v>482</v>
      </c>
      <c r="F85" s="202" t="s">
        <v>483</v>
      </c>
      <c r="G85" s="203" t="s">
        <v>130</v>
      </c>
      <c r="H85" s="204">
        <v>1</v>
      </c>
      <c r="I85" s="205"/>
      <c r="J85" s="206">
        <f>ROUND(I85*H85,2)</f>
        <v>0</v>
      </c>
      <c r="K85" s="207"/>
      <c r="L85" s="47"/>
      <c r="M85" s="208" t="s">
        <v>19</v>
      </c>
      <c r="N85" s="209" t="s">
        <v>46</v>
      </c>
      <c r="O85" s="87"/>
      <c r="P85" s="210">
        <f>O85*H85</f>
        <v>0</v>
      </c>
      <c r="Q85" s="210">
        <v>0</v>
      </c>
      <c r="R85" s="210">
        <f>Q85*H85</f>
        <v>0</v>
      </c>
      <c r="S85" s="210">
        <v>0</v>
      </c>
      <c r="T85" s="211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12" t="s">
        <v>159</v>
      </c>
      <c r="AT85" s="212" t="s">
        <v>127</v>
      </c>
      <c r="AU85" s="212" t="s">
        <v>85</v>
      </c>
      <c r="AY85" s="20" t="s">
        <v>126</v>
      </c>
      <c r="BE85" s="213">
        <f>IF(N85="základní",J85,0)</f>
        <v>0</v>
      </c>
      <c r="BF85" s="213">
        <f>IF(N85="snížená",J85,0)</f>
        <v>0</v>
      </c>
      <c r="BG85" s="213">
        <f>IF(N85="zákl. přenesená",J85,0)</f>
        <v>0</v>
      </c>
      <c r="BH85" s="213">
        <f>IF(N85="sníž. přenesená",J85,0)</f>
        <v>0</v>
      </c>
      <c r="BI85" s="213">
        <f>IF(N85="nulová",J85,0)</f>
        <v>0</v>
      </c>
      <c r="BJ85" s="20" t="s">
        <v>83</v>
      </c>
      <c r="BK85" s="213">
        <f>ROUND(I85*H85,2)</f>
        <v>0</v>
      </c>
      <c r="BL85" s="20" t="s">
        <v>159</v>
      </c>
      <c r="BM85" s="212" t="s">
        <v>484</v>
      </c>
    </row>
    <row r="86" s="2" customFormat="1">
      <c r="A86" s="41"/>
      <c r="B86" s="42"/>
      <c r="C86" s="43"/>
      <c r="D86" s="214" t="s">
        <v>133</v>
      </c>
      <c r="E86" s="43"/>
      <c r="F86" s="215" t="s">
        <v>485</v>
      </c>
      <c r="G86" s="43"/>
      <c r="H86" s="43"/>
      <c r="I86" s="216"/>
      <c r="J86" s="43"/>
      <c r="K86" s="43"/>
      <c r="L86" s="47"/>
      <c r="M86" s="217"/>
      <c r="N86" s="218"/>
      <c r="O86" s="87"/>
      <c r="P86" s="87"/>
      <c r="Q86" s="87"/>
      <c r="R86" s="87"/>
      <c r="S86" s="87"/>
      <c r="T86" s="88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20" t="s">
        <v>133</v>
      </c>
      <c r="AU86" s="20" t="s">
        <v>85</v>
      </c>
    </row>
    <row r="87" s="12" customFormat="1">
      <c r="A87" s="12"/>
      <c r="B87" s="219"/>
      <c r="C87" s="220"/>
      <c r="D87" s="214" t="s">
        <v>135</v>
      </c>
      <c r="E87" s="221" t="s">
        <v>19</v>
      </c>
      <c r="F87" s="222" t="s">
        <v>486</v>
      </c>
      <c r="G87" s="220"/>
      <c r="H87" s="221" t="s">
        <v>19</v>
      </c>
      <c r="I87" s="223"/>
      <c r="J87" s="220"/>
      <c r="K87" s="220"/>
      <c r="L87" s="224"/>
      <c r="M87" s="225"/>
      <c r="N87" s="226"/>
      <c r="O87" s="226"/>
      <c r="P87" s="226"/>
      <c r="Q87" s="226"/>
      <c r="R87" s="226"/>
      <c r="S87" s="226"/>
      <c r="T87" s="227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T87" s="228" t="s">
        <v>135</v>
      </c>
      <c r="AU87" s="228" t="s">
        <v>85</v>
      </c>
      <c r="AV87" s="12" t="s">
        <v>83</v>
      </c>
      <c r="AW87" s="12" t="s">
        <v>37</v>
      </c>
      <c r="AX87" s="12" t="s">
        <v>75</v>
      </c>
      <c r="AY87" s="228" t="s">
        <v>126</v>
      </c>
    </row>
    <row r="88" s="12" customFormat="1">
      <c r="A88" s="12"/>
      <c r="B88" s="219"/>
      <c r="C88" s="220"/>
      <c r="D88" s="214" t="s">
        <v>135</v>
      </c>
      <c r="E88" s="221" t="s">
        <v>19</v>
      </c>
      <c r="F88" s="222" t="s">
        <v>487</v>
      </c>
      <c r="G88" s="220"/>
      <c r="H88" s="221" t="s">
        <v>19</v>
      </c>
      <c r="I88" s="223"/>
      <c r="J88" s="220"/>
      <c r="K88" s="220"/>
      <c r="L88" s="224"/>
      <c r="M88" s="225"/>
      <c r="N88" s="226"/>
      <c r="O88" s="226"/>
      <c r="P88" s="226"/>
      <c r="Q88" s="226"/>
      <c r="R88" s="226"/>
      <c r="S88" s="226"/>
      <c r="T88" s="227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T88" s="228" t="s">
        <v>135</v>
      </c>
      <c r="AU88" s="228" t="s">
        <v>85</v>
      </c>
      <c r="AV88" s="12" t="s">
        <v>83</v>
      </c>
      <c r="AW88" s="12" t="s">
        <v>37</v>
      </c>
      <c r="AX88" s="12" t="s">
        <v>75</v>
      </c>
      <c r="AY88" s="228" t="s">
        <v>126</v>
      </c>
    </row>
    <row r="89" s="12" customFormat="1">
      <c r="A89" s="12"/>
      <c r="B89" s="219"/>
      <c r="C89" s="220"/>
      <c r="D89" s="214" t="s">
        <v>135</v>
      </c>
      <c r="E89" s="221" t="s">
        <v>19</v>
      </c>
      <c r="F89" s="222" t="s">
        <v>488</v>
      </c>
      <c r="G89" s="220"/>
      <c r="H89" s="221" t="s">
        <v>19</v>
      </c>
      <c r="I89" s="223"/>
      <c r="J89" s="220"/>
      <c r="K89" s="220"/>
      <c r="L89" s="224"/>
      <c r="M89" s="225"/>
      <c r="N89" s="226"/>
      <c r="O89" s="226"/>
      <c r="P89" s="226"/>
      <c r="Q89" s="226"/>
      <c r="R89" s="226"/>
      <c r="S89" s="226"/>
      <c r="T89" s="227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T89" s="228" t="s">
        <v>135</v>
      </c>
      <c r="AU89" s="228" t="s">
        <v>85</v>
      </c>
      <c r="AV89" s="12" t="s">
        <v>83</v>
      </c>
      <c r="AW89" s="12" t="s">
        <v>37</v>
      </c>
      <c r="AX89" s="12" t="s">
        <v>75</v>
      </c>
      <c r="AY89" s="228" t="s">
        <v>126</v>
      </c>
    </row>
    <row r="90" s="12" customFormat="1">
      <c r="A90" s="12"/>
      <c r="B90" s="219"/>
      <c r="C90" s="220"/>
      <c r="D90" s="214" t="s">
        <v>135</v>
      </c>
      <c r="E90" s="221" t="s">
        <v>19</v>
      </c>
      <c r="F90" s="222" t="s">
        <v>238</v>
      </c>
      <c r="G90" s="220"/>
      <c r="H90" s="221" t="s">
        <v>19</v>
      </c>
      <c r="I90" s="223"/>
      <c r="J90" s="220"/>
      <c r="K90" s="220"/>
      <c r="L90" s="224"/>
      <c r="M90" s="225"/>
      <c r="N90" s="226"/>
      <c r="O90" s="226"/>
      <c r="P90" s="226"/>
      <c r="Q90" s="226"/>
      <c r="R90" s="226"/>
      <c r="S90" s="226"/>
      <c r="T90" s="227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T90" s="228" t="s">
        <v>135</v>
      </c>
      <c r="AU90" s="228" t="s">
        <v>85</v>
      </c>
      <c r="AV90" s="12" t="s">
        <v>83</v>
      </c>
      <c r="AW90" s="12" t="s">
        <v>37</v>
      </c>
      <c r="AX90" s="12" t="s">
        <v>75</v>
      </c>
      <c r="AY90" s="228" t="s">
        <v>126</v>
      </c>
    </row>
    <row r="91" s="13" customFormat="1">
      <c r="A91" s="13"/>
      <c r="B91" s="229"/>
      <c r="C91" s="230"/>
      <c r="D91" s="214" t="s">
        <v>135</v>
      </c>
      <c r="E91" s="231" t="s">
        <v>19</v>
      </c>
      <c r="F91" s="232" t="s">
        <v>83</v>
      </c>
      <c r="G91" s="230"/>
      <c r="H91" s="233">
        <v>1</v>
      </c>
      <c r="I91" s="234"/>
      <c r="J91" s="230"/>
      <c r="K91" s="230"/>
      <c r="L91" s="235"/>
      <c r="M91" s="236"/>
      <c r="N91" s="237"/>
      <c r="O91" s="237"/>
      <c r="P91" s="237"/>
      <c r="Q91" s="237"/>
      <c r="R91" s="237"/>
      <c r="S91" s="237"/>
      <c r="T91" s="238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9" t="s">
        <v>135</v>
      </c>
      <c r="AU91" s="239" t="s">
        <v>85</v>
      </c>
      <c r="AV91" s="13" t="s">
        <v>85</v>
      </c>
      <c r="AW91" s="13" t="s">
        <v>37</v>
      </c>
      <c r="AX91" s="13" t="s">
        <v>83</v>
      </c>
      <c r="AY91" s="239" t="s">
        <v>126</v>
      </c>
    </row>
    <row r="92" s="11" customFormat="1" ht="25.92" customHeight="1">
      <c r="A92" s="11"/>
      <c r="B92" s="186"/>
      <c r="C92" s="187"/>
      <c r="D92" s="188" t="s">
        <v>74</v>
      </c>
      <c r="E92" s="189" t="s">
        <v>420</v>
      </c>
      <c r="F92" s="189" t="s">
        <v>489</v>
      </c>
      <c r="G92" s="187"/>
      <c r="H92" s="187"/>
      <c r="I92" s="190"/>
      <c r="J92" s="191">
        <f>BK92</f>
        <v>0</v>
      </c>
      <c r="K92" s="187"/>
      <c r="L92" s="192"/>
      <c r="M92" s="193"/>
      <c r="N92" s="194"/>
      <c r="O92" s="194"/>
      <c r="P92" s="195">
        <f>SUM(P93:P104)</f>
        <v>0</v>
      </c>
      <c r="Q92" s="194"/>
      <c r="R92" s="195">
        <f>SUM(R93:R104)</f>
        <v>0</v>
      </c>
      <c r="S92" s="194"/>
      <c r="T92" s="196">
        <f>SUM(T93:T104)</f>
        <v>0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R92" s="197" t="s">
        <v>159</v>
      </c>
      <c r="AT92" s="198" t="s">
        <v>74</v>
      </c>
      <c r="AU92" s="198" t="s">
        <v>75</v>
      </c>
      <c r="AY92" s="197" t="s">
        <v>126</v>
      </c>
      <c r="BK92" s="199">
        <f>SUM(BK93:BK104)</f>
        <v>0</v>
      </c>
    </row>
    <row r="93" s="2" customFormat="1" ht="21.75" customHeight="1">
      <c r="A93" s="41"/>
      <c r="B93" s="42"/>
      <c r="C93" s="200" t="s">
        <v>85</v>
      </c>
      <c r="D93" s="200" t="s">
        <v>127</v>
      </c>
      <c r="E93" s="201" t="s">
        <v>490</v>
      </c>
      <c r="F93" s="202" t="s">
        <v>491</v>
      </c>
      <c r="G93" s="203" t="s">
        <v>130</v>
      </c>
      <c r="H93" s="204">
        <v>1</v>
      </c>
      <c r="I93" s="205"/>
      <c r="J93" s="206">
        <f>ROUND(I93*H93,2)</f>
        <v>0</v>
      </c>
      <c r="K93" s="207"/>
      <c r="L93" s="47"/>
      <c r="M93" s="208" t="s">
        <v>19</v>
      </c>
      <c r="N93" s="209" t="s">
        <v>46</v>
      </c>
      <c r="O93" s="87"/>
      <c r="P93" s="210">
        <f>O93*H93</f>
        <v>0</v>
      </c>
      <c r="Q93" s="210">
        <v>0</v>
      </c>
      <c r="R93" s="210">
        <f>Q93*H93</f>
        <v>0</v>
      </c>
      <c r="S93" s="210">
        <v>0</v>
      </c>
      <c r="T93" s="211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2" t="s">
        <v>131</v>
      </c>
      <c r="AT93" s="212" t="s">
        <v>127</v>
      </c>
      <c r="AU93" s="212" t="s">
        <v>83</v>
      </c>
      <c r="AY93" s="20" t="s">
        <v>126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20" t="s">
        <v>83</v>
      </c>
      <c r="BK93" s="213">
        <f>ROUND(I93*H93,2)</f>
        <v>0</v>
      </c>
      <c r="BL93" s="20" t="s">
        <v>131</v>
      </c>
      <c r="BM93" s="212" t="s">
        <v>492</v>
      </c>
    </row>
    <row r="94" s="2" customFormat="1">
      <c r="A94" s="41"/>
      <c r="B94" s="42"/>
      <c r="C94" s="43"/>
      <c r="D94" s="214" t="s">
        <v>133</v>
      </c>
      <c r="E94" s="43"/>
      <c r="F94" s="215" t="s">
        <v>493</v>
      </c>
      <c r="G94" s="43"/>
      <c r="H94" s="43"/>
      <c r="I94" s="216"/>
      <c r="J94" s="43"/>
      <c r="K94" s="43"/>
      <c r="L94" s="47"/>
      <c r="M94" s="217"/>
      <c r="N94" s="218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133</v>
      </c>
      <c r="AU94" s="20" t="s">
        <v>83</v>
      </c>
    </row>
    <row r="95" s="12" customFormat="1">
      <c r="A95" s="12"/>
      <c r="B95" s="219"/>
      <c r="C95" s="220"/>
      <c r="D95" s="214" t="s">
        <v>135</v>
      </c>
      <c r="E95" s="221" t="s">
        <v>19</v>
      </c>
      <c r="F95" s="222" t="s">
        <v>494</v>
      </c>
      <c r="G95" s="220"/>
      <c r="H95" s="221" t="s">
        <v>19</v>
      </c>
      <c r="I95" s="223"/>
      <c r="J95" s="220"/>
      <c r="K95" s="220"/>
      <c r="L95" s="224"/>
      <c r="M95" s="225"/>
      <c r="N95" s="226"/>
      <c r="O95" s="226"/>
      <c r="P95" s="226"/>
      <c r="Q95" s="226"/>
      <c r="R95" s="226"/>
      <c r="S95" s="226"/>
      <c r="T95" s="227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T95" s="228" t="s">
        <v>135</v>
      </c>
      <c r="AU95" s="228" t="s">
        <v>83</v>
      </c>
      <c r="AV95" s="12" t="s">
        <v>83</v>
      </c>
      <c r="AW95" s="12" t="s">
        <v>37</v>
      </c>
      <c r="AX95" s="12" t="s">
        <v>75</v>
      </c>
      <c r="AY95" s="228" t="s">
        <v>126</v>
      </c>
    </row>
    <row r="96" s="12" customFormat="1">
      <c r="A96" s="12"/>
      <c r="B96" s="219"/>
      <c r="C96" s="220"/>
      <c r="D96" s="214" t="s">
        <v>135</v>
      </c>
      <c r="E96" s="221" t="s">
        <v>19</v>
      </c>
      <c r="F96" s="222" t="s">
        <v>495</v>
      </c>
      <c r="G96" s="220"/>
      <c r="H96" s="221" t="s">
        <v>19</v>
      </c>
      <c r="I96" s="223"/>
      <c r="J96" s="220"/>
      <c r="K96" s="220"/>
      <c r="L96" s="224"/>
      <c r="M96" s="225"/>
      <c r="N96" s="226"/>
      <c r="O96" s="226"/>
      <c r="P96" s="226"/>
      <c r="Q96" s="226"/>
      <c r="R96" s="226"/>
      <c r="S96" s="226"/>
      <c r="T96" s="227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28" t="s">
        <v>135</v>
      </c>
      <c r="AU96" s="228" t="s">
        <v>83</v>
      </c>
      <c r="AV96" s="12" t="s">
        <v>83</v>
      </c>
      <c r="AW96" s="12" t="s">
        <v>37</v>
      </c>
      <c r="AX96" s="12" t="s">
        <v>75</v>
      </c>
      <c r="AY96" s="228" t="s">
        <v>126</v>
      </c>
    </row>
    <row r="97" s="13" customFormat="1">
      <c r="A97" s="13"/>
      <c r="B97" s="229"/>
      <c r="C97" s="230"/>
      <c r="D97" s="214" t="s">
        <v>135</v>
      </c>
      <c r="E97" s="231" t="s">
        <v>19</v>
      </c>
      <c r="F97" s="232" t="s">
        <v>83</v>
      </c>
      <c r="G97" s="230"/>
      <c r="H97" s="233">
        <v>1</v>
      </c>
      <c r="I97" s="234"/>
      <c r="J97" s="230"/>
      <c r="K97" s="230"/>
      <c r="L97" s="235"/>
      <c r="M97" s="236"/>
      <c r="N97" s="237"/>
      <c r="O97" s="237"/>
      <c r="P97" s="237"/>
      <c r="Q97" s="237"/>
      <c r="R97" s="237"/>
      <c r="S97" s="237"/>
      <c r="T97" s="238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9" t="s">
        <v>135</v>
      </c>
      <c r="AU97" s="239" t="s">
        <v>83</v>
      </c>
      <c r="AV97" s="13" t="s">
        <v>85</v>
      </c>
      <c r="AW97" s="13" t="s">
        <v>37</v>
      </c>
      <c r="AX97" s="13" t="s">
        <v>83</v>
      </c>
      <c r="AY97" s="239" t="s">
        <v>126</v>
      </c>
    </row>
    <row r="98" s="2" customFormat="1" ht="16.5" customHeight="1">
      <c r="A98" s="41"/>
      <c r="B98" s="42"/>
      <c r="C98" s="200" t="s">
        <v>151</v>
      </c>
      <c r="D98" s="200" t="s">
        <v>127</v>
      </c>
      <c r="E98" s="201" t="s">
        <v>496</v>
      </c>
      <c r="F98" s="202" t="s">
        <v>497</v>
      </c>
      <c r="G98" s="203" t="s">
        <v>130</v>
      </c>
      <c r="H98" s="204">
        <v>1</v>
      </c>
      <c r="I98" s="205"/>
      <c r="J98" s="206">
        <f>ROUND(I98*H98,2)</f>
        <v>0</v>
      </c>
      <c r="K98" s="207"/>
      <c r="L98" s="47"/>
      <c r="M98" s="208" t="s">
        <v>19</v>
      </c>
      <c r="N98" s="209" t="s">
        <v>46</v>
      </c>
      <c r="O98" s="87"/>
      <c r="P98" s="210">
        <f>O98*H98</f>
        <v>0</v>
      </c>
      <c r="Q98" s="210">
        <v>0</v>
      </c>
      <c r="R98" s="210">
        <f>Q98*H98</f>
        <v>0</v>
      </c>
      <c r="S98" s="210">
        <v>0</v>
      </c>
      <c r="T98" s="211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2" t="s">
        <v>131</v>
      </c>
      <c r="AT98" s="212" t="s">
        <v>127</v>
      </c>
      <c r="AU98" s="212" t="s">
        <v>83</v>
      </c>
      <c r="AY98" s="20" t="s">
        <v>126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20" t="s">
        <v>83</v>
      </c>
      <c r="BK98" s="213">
        <f>ROUND(I98*H98,2)</f>
        <v>0</v>
      </c>
      <c r="BL98" s="20" t="s">
        <v>131</v>
      </c>
      <c r="BM98" s="212" t="s">
        <v>498</v>
      </c>
    </row>
    <row r="99" s="2" customFormat="1">
      <c r="A99" s="41"/>
      <c r="B99" s="42"/>
      <c r="C99" s="43"/>
      <c r="D99" s="214" t="s">
        <v>133</v>
      </c>
      <c r="E99" s="43"/>
      <c r="F99" s="215" t="s">
        <v>493</v>
      </c>
      <c r="G99" s="43"/>
      <c r="H99" s="43"/>
      <c r="I99" s="216"/>
      <c r="J99" s="43"/>
      <c r="K99" s="43"/>
      <c r="L99" s="47"/>
      <c r="M99" s="217"/>
      <c r="N99" s="218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133</v>
      </c>
      <c r="AU99" s="20" t="s">
        <v>83</v>
      </c>
    </row>
    <row r="100" s="12" customFormat="1">
      <c r="A100" s="12"/>
      <c r="B100" s="219"/>
      <c r="C100" s="220"/>
      <c r="D100" s="214" t="s">
        <v>135</v>
      </c>
      <c r="E100" s="221" t="s">
        <v>19</v>
      </c>
      <c r="F100" s="222" t="s">
        <v>499</v>
      </c>
      <c r="G100" s="220"/>
      <c r="H100" s="221" t="s">
        <v>19</v>
      </c>
      <c r="I100" s="223"/>
      <c r="J100" s="220"/>
      <c r="K100" s="220"/>
      <c r="L100" s="224"/>
      <c r="M100" s="225"/>
      <c r="N100" s="226"/>
      <c r="O100" s="226"/>
      <c r="P100" s="226"/>
      <c r="Q100" s="226"/>
      <c r="R100" s="226"/>
      <c r="S100" s="226"/>
      <c r="T100" s="227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28" t="s">
        <v>135</v>
      </c>
      <c r="AU100" s="228" t="s">
        <v>83</v>
      </c>
      <c r="AV100" s="12" t="s">
        <v>83</v>
      </c>
      <c r="AW100" s="12" t="s">
        <v>37</v>
      </c>
      <c r="AX100" s="12" t="s">
        <v>75</v>
      </c>
      <c r="AY100" s="228" t="s">
        <v>126</v>
      </c>
    </row>
    <row r="101" s="12" customFormat="1">
      <c r="A101" s="12"/>
      <c r="B101" s="219"/>
      <c r="C101" s="220"/>
      <c r="D101" s="214" t="s">
        <v>135</v>
      </c>
      <c r="E101" s="221" t="s">
        <v>19</v>
      </c>
      <c r="F101" s="222" t="s">
        <v>500</v>
      </c>
      <c r="G101" s="220"/>
      <c r="H101" s="221" t="s">
        <v>19</v>
      </c>
      <c r="I101" s="223"/>
      <c r="J101" s="220"/>
      <c r="K101" s="220"/>
      <c r="L101" s="224"/>
      <c r="M101" s="225"/>
      <c r="N101" s="226"/>
      <c r="O101" s="226"/>
      <c r="P101" s="226"/>
      <c r="Q101" s="226"/>
      <c r="R101" s="226"/>
      <c r="S101" s="226"/>
      <c r="T101" s="227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T101" s="228" t="s">
        <v>135</v>
      </c>
      <c r="AU101" s="228" t="s">
        <v>83</v>
      </c>
      <c r="AV101" s="12" t="s">
        <v>83</v>
      </c>
      <c r="AW101" s="12" t="s">
        <v>37</v>
      </c>
      <c r="AX101" s="12" t="s">
        <v>75</v>
      </c>
      <c r="AY101" s="228" t="s">
        <v>126</v>
      </c>
    </row>
    <row r="102" s="12" customFormat="1">
      <c r="A102" s="12"/>
      <c r="B102" s="219"/>
      <c r="C102" s="220"/>
      <c r="D102" s="214" t="s">
        <v>135</v>
      </c>
      <c r="E102" s="221" t="s">
        <v>19</v>
      </c>
      <c r="F102" s="222" t="s">
        <v>501</v>
      </c>
      <c r="G102" s="220"/>
      <c r="H102" s="221" t="s">
        <v>19</v>
      </c>
      <c r="I102" s="223"/>
      <c r="J102" s="220"/>
      <c r="K102" s="220"/>
      <c r="L102" s="224"/>
      <c r="M102" s="225"/>
      <c r="N102" s="226"/>
      <c r="O102" s="226"/>
      <c r="P102" s="226"/>
      <c r="Q102" s="226"/>
      <c r="R102" s="226"/>
      <c r="S102" s="226"/>
      <c r="T102" s="227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T102" s="228" t="s">
        <v>135</v>
      </c>
      <c r="AU102" s="228" t="s">
        <v>83</v>
      </c>
      <c r="AV102" s="12" t="s">
        <v>83</v>
      </c>
      <c r="AW102" s="12" t="s">
        <v>37</v>
      </c>
      <c r="AX102" s="12" t="s">
        <v>75</v>
      </c>
      <c r="AY102" s="228" t="s">
        <v>126</v>
      </c>
    </row>
    <row r="103" s="12" customFormat="1">
      <c r="A103" s="12"/>
      <c r="B103" s="219"/>
      <c r="C103" s="220"/>
      <c r="D103" s="214" t="s">
        <v>135</v>
      </c>
      <c r="E103" s="221" t="s">
        <v>19</v>
      </c>
      <c r="F103" s="222" t="s">
        <v>495</v>
      </c>
      <c r="G103" s="220"/>
      <c r="H103" s="221" t="s">
        <v>19</v>
      </c>
      <c r="I103" s="223"/>
      <c r="J103" s="220"/>
      <c r="K103" s="220"/>
      <c r="L103" s="224"/>
      <c r="M103" s="225"/>
      <c r="N103" s="226"/>
      <c r="O103" s="226"/>
      <c r="P103" s="226"/>
      <c r="Q103" s="226"/>
      <c r="R103" s="226"/>
      <c r="S103" s="226"/>
      <c r="T103" s="227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T103" s="228" t="s">
        <v>135</v>
      </c>
      <c r="AU103" s="228" t="s">
        <v>83</v>
      </c>
      <c r="AV103" s="12" t="s">
        <v>83</v>
      </c>
      <c r="AW103" s="12" t="s">
        <v>37</v>
      </c>
      <c r="AX103" s="12" t="s">
        <v>75</v>
      </c>
      <c r="AY103" s="228" t="s">
        <v>126</v>
      </c>
    </row>
    <row r="104" s="13" customFormat="1">
      <c r="A104" s="13"/>
      <c r="B104" s="229"/>
      <c r="C104" s="230"/>
      <c r="D104" s="214" t="s">
        <v>135</v>
      </c>
      <c r="E104" s="231" t="s">
        <v>19</v>
      </c>
      <c r="F104" s="232" t="s">
        <v>83</v>
      </c>
      <c r="G104" s="230"/>
      <c r="H104" s="233">
        <v>1</v>
      </c>
      <c r="I104" s="234"/>
      <c r="J104" s="230"/>
      <c r="K104" s="230"/>
      <c r="L104" s="235"/>
      <c r="M104" s="240"/>
      <c r="N104" s="241"/>
      <c r="O104" s="241"/>
      <c r="P104" s="241"/>
      <c r="Q104" s="241"/>
      <c r="R104" s="241"/>
      <c r="S104" s="241"/>
      <c r="T104" s="24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9" t="s">
        <v>135</v>
      </c>
      <c r="AU104" s="239" t="s">
        <v>83</v>
      </c>
      <c r="AV104" s="13" t="s">
        <v>85</v>
      </c>
      <c r="AW104" s="13" t="s">
        <v>37</v>
      </c>
      <c r="AX104" s="13" t="s">
        <v>83</v>
      </c>
      <c r="AY104" s="239" t="s">
        <v>126</v>
      </c>
    </row>
    <row r="105" s="2" customFormat="1" ht="6.96" customHeight="1">
      <c r="A105" s="41"/>
      <c r="B105" s="62"/>
      <c r="C105" s="63"/>
      <c r="D105" s="63"/>
      <c r="E105" s="63"/>
      <c r="F105" s="63"/>
      <c r="G105" s="63"/>
      <c r="H105" s="63"/>
      <c r="I105" s="63"/>
      <c r="J105" s="63"/>
      <c r="K105" s="63"/>
      <c r="L105" s="47"/>
      <c r="M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</row>
  </sheetData>
  <sheetProtection sheet="1" autoFilter="0" formatColumns="0" formatRows="0" objects="1" scenarios="1" spinCount="100000" saltValue="PRVZk2V0vcr96bsTUH3URn6PvbHP1axQF+SKuCkj8frtpxHAKSo5W/mfSN9BkrLWXcDDuErvZ6e7uoGmJIV+zg==" hashValue="2PQnSfGP5QbdUKogUcXyYfPeexjEXSf6iXF3XOf4RYyeXMkgSHuCtv5haJmsfgeWhQC7Ai1SWmLLoX2eYFMy8Q==" algorithmName="SHA-512" password="CC35"/>
  <autoFilter ref="C81:K104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85</v>
      </c>
    </row>
    <row r="4" s="1" customFormat="1" ht="24.96" customHeight="1">
      <c r="B4" s="23"/>
      <c r="D4" s="133" t="s">
        <v>102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III/3456 Golčův Jeníkov - most ev. č. 3456-1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103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502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30. 9. 2024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">
        <v>34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35</v>
      </c>
      <c r="F24" s="41"/>
      <c r="G24" s="41"/>
      <c r="H24" s="41"/>
      <c r="I24" s="135" t="s">
        <v>29</v>
      </c>
      <c r="J24" s="139" t="s">
        <v>36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39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35.25" customHeight="1">
      <c r="A27" s="141"/>
      <c r="B27" s="142"/>
      <c r="C27" s="141"/>
      <c r="D27" s="141"/>
      <c r="E27" s="143" t="s">
        <v>40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41</v>
      </c>
      <c r="E30" s="41"/>
      <c r="F30" s="41"/>
      <c r="G30" s="41"/>
      <c r="H30" s="41"/>
      <c r="I30" s="41"/>
      <c r="J30" s="147">
        <f>ROUND(J92,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43</v>
      </c>
      <c r="G32" s="41"/>
      <c r="H32" s="41"/>
      <c r="I32" s="148" t="s">
        <v>42</v>
      </c>
      <c r="J32" s="148" t="s">
        <v>44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45</v>
      </c>
      <c r="E33" s="135" t="s">
        <v>46</v>
      </c>
      <c r="F33" s="150">
        <f>ROUND((SUM(BE92:BE650)),  2)</f>
        <v>0</v>
      </c>
      <c r="G33" s="41"/>
      <c r="H33" s="41"/>
      <c r="I33" s="151">
        <v>0.20999999999999999</v>
      </c>
      <c r="J33" s="150">
        <f>ROUND(((SUM(BE92:BE650))*I33),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47</v>
      </c>
      <c r="F34" s="150">
        <f>ROUND((SUM(BF92:BF650)),  2)</f>
        <v>0</v>
      </c>
      <c r="G34" s="41"/>
      <c r="H34" s="41"/>
      <c r="I34" s="151">
        <v>0.14999999999999999</v>
      </c>
      <c r="J34" s="150">
        <f>ROUND(((SUM(BF92:BF650))*I34),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48</v>
      </c>
      <c r="F35" s="150">
        <f>ROUND((SUM(BG92:BG650)),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49</v>
      </c>
      <c r="F36" s="150">
        <f>ROUND((SUM(BH92:BH650)),  2)</f>
        <v>0</v>
      </c>
      <c r="G36" s="41"/>
      <c r="H36" s="41"/>
      <c r="I36" s="151">
        <v>0.14999999999999999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50</v>
      </c>
      <c r="F37" s="150">
        <f>ROUND((SUM(BI92:BI650)),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51</v>
      </c>
      <c r="E39" s="154"/>
      <c r="F39" s="154"/>
      <c r="G39" s="155" t="s">
        <v>52</v>
      </c>
      <c r="H39" s="156" t="s">
        <v>53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105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III/3456 Golčův Jeníkov - most ev. č. 3456-1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103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201 - Most ev. č. 3456-1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Golčův Jeníkov</v>
      </c>
      <c r="G52" s="43"/>
      <c r="H52" s="43"/>
      <c r="I52" s="35" t="s">
        <v>23</v>
      </c>
      <c r="J52" s="75" t="str">
        <f>IF(J12="","",J12)</f>
        <v>30. 9. 2024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Krajská správa a údržba silnic Vysočiny</v>
      </c>
      <c r="G54" s="43"/>
      <c r="H54" s="43"/>
      <c r="I54" s="35" t="s">
        <v>33</v>
      </c>
      <c r="J54" s="39" t="str">
        <f>E21</f>
        <v>Ing. Petr Šedivý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Ing. Petr Šedivý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106</v>
      </c>
      <c r="D57" s="165"/>
      <c r="E57" s="165"/>
      <c r="F57" s="165"/>
      <c r="G57" s="165"/>
      <c r="H57" s="165"/>
      <c r="I57" s="165"/>
      <c r="J57" s="166" t="s">
        <v>107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73</v>
      </c>
      <c r="D59" s="43"/>
      <c r="E59" s="43"/>
      <c r="F59" s="43"/>
      <c r="G59" s="43"/>
      <c r="H59" s="43"/>
      <c r="I59" s="43"/>
      <c r="J59" s="105">
        <f>J92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108</v>
      </c>
    </row>
    <row r="60" s="9" customFormat="1" ht="24.96" customHeight="1">
      <c r="A60" s="9"/>
      <c r="B60" s="168"/>
      <c r="C60" s="169"/>
      <c r="D60" s="170" t="s">
        <v>268</v>
      </c>
      <c r="E60" s="171"/>
      <c r="F60" s="171"/>
      <c r="G60" s="171"/>
      <c r="H60" s="171"/>
      <c r="I60" s="171"/>
      <c r="J60" s="172">
        <f>J93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4" customFormat="1" ht="19.92" customHeight="1">
      <c r="A61" s="14"/>
      <c r="B61" s="243"/>
      <c r="C61" s="244"/>
      <c r="D61" s="245" t="s">
        <v>269</v>
      </c>
      <c r="E61" s="246"/>
      <c r="F61" s="246"/>
      <c r="G61" s="246"/>
      <c r="H61" s="246"/>
      <c r="I61" s="246"/>
      <c r="J61" s="247">
        <f>J94</f>
        <v>0</v>
      </c>
      <c r="K61" s="244"/>
      <c r="L61" s="248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s="14" customFormat="1" ht="19.92" customHeight="1">
      <c r="A62" s="14"/>
      <c r="B62" s="243"/>
      <c r="C62" s="244"/>
      <c r="D62" s="245" t="s">
        <v>503</v>
      </c>
      <c r="E62" s="246"/>
      <c r="F62" s="246"/>
      <c r="G62" s="246"/>
      <c r="H62" s="246"/>
      <c r="I62" s="246"/>
      <c r="J62" s="247">
        <f>J143</f>
        <v>0</v>
      </c>
      <c r="K62" s="244"/>
      <c r="L62" s="248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</row>
    <row r="63" s="14" customFormat="1" ht="19.92" customHeight="1">
      <c r="A63" s="14"/>
      <c r="B63" s="243"/>
      <c r="C63" s="244"/>
      <c r="D63" s="245" t="s">
        <v>504</v>
      </c>
      <c r="E63" s="246"/>
      <c r="F63" s="246"/>
      <c r="G63" s="246"/>
      <c r="H63" s="246"/>
      <c r="I63" s="246"/>
      <c r="J63" s="247">
        <f>J222</f>
        <v>0</v>
      </c>
      <c r="K63" s="244"/>
      <c r="L63" s="248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</row>
    <row r="64" s="14" customFormat="1" ht="19.92" customHeight="1">
      <c r="A64" s="14"/>
      <c r="B64" s="243"/>
      <c r="C64" s="244"/>
      <c r="D64" s="245" t="s">
        <v>505</v>
      </c>
      <c r="E64" s="246"/>
      <c r="F64" s="246"/>
      <c r="G64" s="246"/>
      <c r="H64" s="246"/>
      <c r="I64" s="246"/>
      <c r="J64" s="247">
        <f>J305</f>
        <v>0</v>
      </c>
      <c r="K64" s="244"/>
      <c r="L64" s="248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</row>
    <row r="65" s="14" customFormat="1" ht="19.92" customHeight="1">
      <c r="A65" s="14"/>
      <c r="B65" s="243"/>
      <c r="C65" s="244"/>
      <c r="D65" s="245" t="s">
        <v>479</v>
      </c>
      <c r="E65" s="246"/>
      <c r="F65" s="246"/>
      <c r="G65" s="246"/>
      <c r="H65" s="246"/>
      <c r="I65" s="246"/>
      <c r="J65" s="247">
        <f>J393</f>
        <v>0</v>
      </c>
      <c r="K65" s="244"/>
      <c r="L65" s="248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</row>
    <row r="66" s="14" customFormat="1" ht="19.92" customHeight="1">
      <c r="A66" s="14"/>
      <c r="B66" s="243"/>
      <c r="C66" s="244"/>
      <c r="D66" s="245" t="s">
        <v>506</v>
      </c>
      <c r="E66" s="246"/>
      <c r="F66" s="246"/>
      <c r="G66" s="246"/>
      <c r="H66" s="246"/>
      <c r="I66" s="246"/>
      <c r="J66" s="247">
        <f>J463</f>
        <v>0</v>
      </c>
      <c r="K66" s="244"/>
      <c r="L66" s="248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</row>
    <row r="67" s="14" customFormat="1" ht="19.92" customHeight="1">
      <c r="A67" s="14"/>
      <c r="B67" s="243"/>
      <c r="C67" s="244"/>
      <c r="D67" s="245" t="s">
        <v>507</v>
      </c>
      <c r="E67" s="246"/>
      <c r="F67" s="246"/>
      <c r="G67" s="246"/>
      <c r="H67" s="246"/>
      <c r="I67" s="246"/>
      <c r="J67" s="247">
        <f>J469</f>
        <v>0</v>
      </c>
      <c r="K67" s="244"/>
      <c r="L67" s="248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</row>
    <row r="68" s="14" customFormat="1" ht="19.92" customHeight="1">
      <c r="A68" s="14"/>
      <c r="B68" s="243"/>
      <c r="C68" s="244"/>
      <c r="D68" s="245" t="s">
        <v>270</v>
      </c>
      <c r="E68" s="246"/>
      <c r="F68" s="246"/>
      <c r="G68" s="246"/>
      <c r="H68" s="246"/>
      <c r="I68" s="246"/>
      <c r="J68" s="247">
        <f>J516</f>
        <v>0</v>
      </c>
      <c r="K68" s="244"/>
      <c r="L68" s="248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</row>
    <row r="69" s="9" customFormat="1" ht="24.96" customHeight="1">
      <c r="A69" s="9"/>
      <c r="B69" s="168"/>
      <c r="C69" s="169"/>
      <c r="D69" s="170" t="s">
        <v>508</v>
      </c>
      <c r="E69" s="171"/>
      <c r="F69" s="171"/>
      <c r="G69" s="171"/>
      <c r="H69" s="171"/>
      <c r="I69" s="171"/>
      <c r="J69" s="172">
        <f>J596</f>
        <v>0</v>
      </c>
      <c r="K69" s="169"/>
      <c r="L69" s="17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4" customFormat="1" ht="19.92" customHeight="1">
      <c r="A70" s="14"/>
      <c r="B70" s="243"/>
      <c r="C70" s="244"/>
      <c r="D70" s="245" t="s">
        <v>509</v>
      </c>
      <c r="E70" s="246"/>
      <c r="F70" s="246"/>
      <c r="G70" s="246"/>
      <c r="H70" s="246"/>
      <c r="I70" s="246"/>
      <c r="J70" s="247">
        <f>J597</f>
        <v>0</v>
      </c>
      <c r="K70" s="244"/>
      <c r="L70" s="248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</row>
    <row r="71" s="14" customFormat="1" ht="19.92" customHeight="1">
      <c r="A71" s="14"/>
      <c r="B71" s="243"/>
      <c r="C71" s="244"/>
      <c r="D71" s="245" t="s">
        <v>510</v>
      </c>
      <c r="E71" s="246"/>
      <c r="F71" s="246"/>
      <c r="G71" s="246"/>
      <c r="H71" s="246"/>
      <c r="I71" s="246"/>
      <c r="J71" s="247">
        <f>J629</f>
        <v>0</v>
      </c>
      <c r="K71" s="244"/>
      <c r="L71" s="248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</row>
    <row r="72" s="9" customFormat="1" ht="24.96" customHeight="1">
      <c r="A72" s="9"/>
      <c r="B72" s="168"/>
      <c r="C72" s="169"/>
      <c r="D72" s="170" t="s">
        <v>271</v>
      </c>
      <c r="E72" s="171"/>
      <c r="F72" s="171"/>
      <c r="G72" s="171"/>
      <c r="H72" s="171"/>
      <c r="I72" s="171"/>
      <c r="J72" s="172">
        <f>J640</f>
        <v>0</v>
      </c>
      <c r="K72" s="169"/>
      <c r="L72" s="173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2" customFormat="1" ht="21.84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8" s="2" customFormat="1" ht="6.96" customHeight="1">
      <c r="A78" s="41"/>
      <c r="B78" s="64"/>
      <c r="C78" s="65"/>
      <c r="D78" s="65"/>
      <c r="E78" s="65"/>
      <c r="F78" s="65"/>
      <c r="G78" s="65"/>
      <c r="H78" s="65"/>
      <c r="I78" s="65"/>
      <c r="J78" s="65"/>
      <c r="K78" s="65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4.96" customHeight="1">
      <c r="A79" s="41"/>
      <c r="B79" s="42"/>
      <c r="C79" s="26" t="s">
        <v>110</v>
      </c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16</v>
      </c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163" t="str">
        <f>E7</f>
        <v>III/3456 Golčův Jeníkov - most ev. č. 3456-1</v>
      </c>
      <c r="F82" s="35"/>
      <c r="G82" s="35"/>
      <c r="H82" s="35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103</v>
      </c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6.5" customHeight="1">
      <c r="A84" s="41"/>
      <c r="B84" s="42"/>
      <c r="C84" s="43"/>
      <c r="D84" s="43"/>
      <c r="E84" s="72" t="str">
        <f>E9</f>
        <v>SO 201 - Most ev. č. 3456-1</v>
      </c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21</v>
      </c>
      <c r="D86" s="43"/>
      <c r="E86" s="43"/>
      <c r="F86" s="30" t="str">
        <f>F12</f>
        <v>Golčův Jeníkov</v>
      </c>
      <c r="G86" s="43"/>
      <c r="H86" s="43"/>
      <c r="I86" s="35" t="s">
        <v>23</v>
      </c>
      <c r="J86" s="75" t="str">
        <f>IF(J12="","",J12)</f>
        <v>30. 9. 2024</v>
      </c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5.15" customHeight="1">
      <c r="A88" s="41"/>
      <c r="B88" s="42"/>
      <c r="C88" s="35" t="s">
        <v>25</v>
      </c>
      <c r="D88" s="43"/>
      <c r="E88" s="43"/>
      <c r="F88" s="30" t="str">
        <f>E15</f>
        <v>Krajská správa a údržba silnic Vysočiny</v>
      </c>
      <c r="G88" s="43"/>
      <c r="H88" s="43"/>
      <c r="I88" s="35" t="s">
        <v>33</v>
      </c>
      <c r="J88" s="39" t="str">
        <f>E21</f>
        <v>Ing. Petr Šedivý</v>
      </c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5.15" customHeight="1">
      <c r="A89" s="41"/>
      <c r="B89" s="42"/>
      <c r="C89" s="35" t="s">
        <v>31</v>
      </c>
      <c r="D89" s="43"/>
      <c r="E89" s="43"/>
      <c r="F89" s="30" t="str">
        <f>IF(E18="","",E18)</f>
        <v>Vyplň údaj</v>
      </c>
      <c r="G89" s="43"/>
      <c r="H89" s="43"/>
      <c r="I89" s="35" t="s">
        <v>38</v>
      </c>
      <c r="J89" s="39" t="str">
        <f>E24</f>
        <v>Ing. Petr Šedivý</v>
      </c>
      <c r="K89" s="43"/>
      <c r="L89" s="13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0.32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3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10" customFormat="1" ht="29.28" customHeight="1">
      <c r="A91" s="174"/>
      <c r="B91" s="175"/>
      <c r="C91" s="176" t="s">
        <v>111</v>
      </c>
      <c r="D91" s="177" t="s">
        <v>60</v>
      </c>
      <c r="E91" s="177" t="s">
        <v>56</v>
      </c>
      <c r="F91" s="177" t="s">
        <v>57</v>
      </c>
      <c r="G91" s="177" t="s">
        <v>112</v>
      </c>
      <c r="H91" s="177" t="s">
        <v>113</v>
      </c>
      <c r="I91" s="177" t="s">
        <v>114</v>
      </c>
      <c r="J91" s="178" t="s">
        <v>107</v>
      </c>
      <c r="K91" s="179" t="s">
        <v>115</v>
      </c>
      <c r="L91" s="180"/>
      <c r="M91" s="95" t="s">
        <v>19</v>
      </c>
      <c r="N91" s="96" t="s">
        <v>45</v>
      </c>
      <c r="O91" s="96" t="s">
        <v>116</v>
      </c>
      <c r="P91" s="96" t="s">
        <v>117</v>
      </c>
      <c r="Q91" s="96" t="s">
        <v>118</v>
      </c>
      <c r="R91" s="96" t="s">
        <v>119</v>
      </c>
      <c r="S91" s="96" t="s">
        <v>120</v>
      </c>
      <c r="T91" s="97" t="s">
        <v>121</v>
      </c>
      <c r="U91" s="174"/>
      <c r="V91" s="174"/>
      <c r="W91" s="174"/>
      <c r="X91" s="174"/>
      <c r="Y91" s="174"/>
      <c r="Z91" s="174"/>
      <c r="AA91" s="174"/>
      <c r="AB91" s="174"/>
      <c r="AC91" s="174"/>
      <c r="AD91" s="174"/>
      <c r="AE91" s="174"/>
    </row>
    <row r="92" s="2" customFormat="1" ht="22.8" customHeight="1">
      <c r="A92" s="41"/>
      <c r="B92" s="42"/>
      <c r="C92" s="102" t="s">
        <v>122</v>
      </c>
      <c r="D92" s="43"/>
      <c r="E92" s="43"/>
      <c r="F92" s="43"/>
      <c r="G92" s="43"/>
      <c r="H92" s="43"/>
      <c r="I92" s="43"/>
      <c r="J92" s="181">
        <f>BK92</f>
        <v>0</v>
      </c>
      <c r="K92" s="43"/>
      <c r="L92" s="47"/>
      <c r="M92" s="98"/>
      <c r="N92" s="182"/>
      <c r="O92" s="99"/>
      <c r="P92" s="183">
        <f>P93+P596+P640</f>
        <v>0</v>
      </c>
      <c r="Q92" s="99"/>
      <c r="R92" s="183">
        <f>R93+R596+R640</f>
        <v>0</v>
      </c>
      <c r="S92" s="99"/>
      <c r="T92" s="184">
        <f>T93+T596+T640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74</v>
      </c>
      <c r="AU92" s="20" t="s">
        <v>108</v>
      </c>
      <c r="BK92" s="185">
        <f>BK93+BK596+BK640</f>
        <v>0</v>
      </c>
    </row>
    <row r="93" s="11" customFormat="1" ht="25.92" customHeight="1">
      <c r="A93" s="11"/>
      <c r="B93" s="186"/>
      <c r="C93" s="187"/>
      <c r="D93" s="188" t="s">
        <v>74</v>
      </c>
      <c r="E93" s="189" t="s">
        <v>272</v>
      </c>
      <c r="F93" s="189" t="s">
        <v>273</v>
      </c>
      <c r="G93" s="187"/>
      <c r="H93" s="187"/>
      <c r="I93" s="190"/>
      <c r="J93" s="191">
        <f>BK93</f>
        <v>0</v>
      </c>
      <c r="K93" s="187"/>
      <c r="L93" s="192"/>
      <c r="M93" s="193"/>
      <c r="N93" s="194"/>
      <c r="O93" s="194"/>
      <c r="P93" s="195">
        <f>P94+P143+P222+P305+P393+P463+P469+P516</f>
        <v>0</v>
      </c>
      <c r="Q93" s="194"/>
      <c r="R93" s="195">
        <f>R94+R143+R222+R305+R393+R463+R469+R516</f>
        <v>0</v>
      </c>
      <c r="S93" s="194"/>
      <c r="T93" s="196">
        <f>T94+T143+T222+T305+T393+T463+T469+T516</f>
        <v>0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197" t="s">
        <v>83</v>
      </c>
      <c r="AT93" s="198" t="s">
        <v>74</v>
      </c>
      <c r="AU93" s="198" t="s">
        <v>75</v>
      </c>
      <c r="AY93" s="197" t="s">
        <v>126</v>
      </c>
      <c r="BK93" s="199">
        <f>BK94+BK143+BK222+BK305+BK393+BK463+BK469+BK516</f>
        <v>0</v>
      </c>
    </row>
    <row r="94" s="11" customFormat="1" ht="22.8" customHeight="1">
      <c r="A94" s="11"/>
      <c r="B94" s="186"/>
      <c r="C94" s="187"/>
      <c r="D94" s="188" t="s">
        <v>74</v>
      </c>
      <c r="E94" s="249" t="s">
        <v>83</v>
      </c>
      <c r="F94" s="249" t="s">
        <v>274</v>
      </c>
      <c r="G94" s="187"/>
      <c r="H94" s="187"/>
      <c r="I94" s="190"/>
      <c r="J94" s="250">
        <f>BK94</f>
        <v>0</v>
      </c>
      <c r="K94" s="187"/>
      <c r="L94" s="192"/>
      <c r="M94" s="193"/>
      <c r="N94" s="194"/>
      <c r="O94" s="194"/>
      <c r="P94" s="195">
        <f>SUM(P95:P142)</f>
        <v>0</v>
      </c>
      <c r="Q94" s="194"/>
      <c r="R94" s="195">
        <f>SUM(R95:R142)</f>
        <v>0</v>
      </c>
      <c r="S94" s="194"/>
      <c r="T94" s="196">
        <f>SUM(T95:T142)</f>
        <v>0</v>
      </c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R94" s="197" t="s">
        <v>83</v>
      </c>
      <c r="AT94" s="198" t="s">
        <v>74</v>
      </c>
      <c r="AU94" s="198" t="s">
        <v>83</v>
      </c>
      <c r="AY94" s="197" t="s">
        <v>126</v>
      </c>
      <c r="BK94" s="199">
        <f>SUM(BK95:BK142)</f>
        <v>0</v>
      </c>
    </row>
    <row r="95" s="2" customFormat="1" ht="16.5" customHeight="1">
      <c r="A95" s="41"/>
      <c r="B95" s="42"/>
      <c r="C95" s="200" t="s">
        <v>83</v>
      </c>
      <c r="D95" s="200" t="s">
        <v>127</v>
      </c>
      <c r="E95" s="201" t="s">
        <v>511</v>
      </c>
      <c r="F95" s="202" t="s">
        <v>512</v>
      </c>
      <c r="G95" s="203" t="s">
        <v>285</v>
      </c>
      <c r="H95" s="204">
        <v>38</v>
      </c>
      <c r="I95" s="205"/>
      <c r="J95" s="206">
        <f>ROUND(I95*H95,2)</f>
        <v>0</v>
      </c>
      <c r="K95" s="207"/>
      <c r="L95" s="47"/>
      <c r="M95" s="208" t="s">
        <v>19</v>
      </c>
      <c r="N95" s="209" t="s">
        <v>46</v>
      </c>
      <c r="O95" s="87"/>
      <c r="P95" s="210">
        <f>O95*H95</f>
        <v>0</v>
      </c>
      <c r="Q95" s="210">
        <v>0</v>
      </c>
      <c r="R95" s="210">
        <f>Q95*H95</f>
        <v>0</v>
      </c>
      <c r="S95" s="210">
        <v>0</v>
      </c>
      <c r="T95" s="211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2" t="s">
        <v>159</v>
      </c>
      <c r="AT95" s="212" t="s">
        <v>127</v>
      </c>
      <c r="AU95" s="212" t="s">
        <v>85</v>
      </c>
      <c r="AY95" s="20" t="s">
        <v>126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20" t="s">
        <v>83</v>
      </c>
      <c r="BK95" s="213">
        <f>ROUND(I95*H95,2)</f>
        <v>0</v>
      </c>
      <c r="BL95" s="20" t="s">
        <v>159</v>
      </c>
      <c r="BM95" s="212" t="s">
        <v>513</v>
      </c>
    </row>
    <row r="96" s="2" customFormat="1">
      <c r="A96" s="41"/>
      <c r="B96" s="42"/>
      <c r="C96" s="43"/>
      <c r="D96" s="214" t="s">
        <v>133</v>
      </c>
      <c r="E96" s="43"/>
      <c r="F96" s="215" t="s">
        <v>514</v>
      </c>
      <c r="G96" s="43"/>
      <c r="H96" s="43"/>
      <c r="I96" s="216"/>
      <c r="J96" s="43"/>
      <c r="K96" s="43"/>
      <c r="L96" s="47"/>
      <c r="M96" s="217"/>
      <c r="N96" s="218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133</v>
      </c>
      <c r="AU96" s="20" t="s">
        <v>85</v>
      </c>
    </row>
    <row r="97" s="12" customFormat="1">
      <c r="A97" s="12"/>
      <c r="B97" s="219"/>
      <c r="C97" s="220"/>
      <c r="D97" s="214" t="s">
        <v>135</v>
      </c>
      <c r="E97" s="221" t="s">
        <v>19</v>
      </c>
      <c r="F97" s="222" t="s">
        <v>515</v>
      </c>
      <c r="G97" s="220"/>
      <c r="H97" s="221" t="s">
        <v>19</v>
      </c>
      <c r="I97" s="223"/>
      <c r="J97" s="220"/>
      <c r="K97" s="220"/>
      <c r="L97" s="224"/>
      <c r="M97" s="225"/>
      <c r="N97" s="226"/>
      <c r="O97" s="226"/>
      <c r="P97" s="226"/>
      <c r="Q97" s="226"/>
      <c r="R97" s="226"/>
      <c r="S97" s="226"/>
      <c r="T97" s="227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T97" s="228" t="s">
        <v>135</v>
      </c>
      <c r="AU97" s="228" t="s">
        <v>85</v>
      </c>
      <c r="AV97" s="12" t="s">
        <v>83</v>
      </c>
      <c r="AW97" s="12" t="s">
        <v>37</v>
      </c>
      <c r="AX97" s="12" t="s">
        <v>75</v>
      </c>
      <c r="AY97" s="228" t="s">
        <v>126</v>
      </c>
    </row>
    <row r="98" s="12" customFormat="1">
      <c r="A98" s="12"/>
      <c r="B98" s="219"/>
      <c r="C98" s="220"/>
      <c r="D98" s="214" t="s">
        <v>135</v>
      </c>
      <c r="E98" s="221" t="s">
        <v>19</v>
      </c>
      <c r="F98" s="222" t="s">
        <v>293</v>
      </c>
      <c r="G98" s="220"/>
      <c r="H98" s="221" t="s">
        <v>19</v>
      </c>
      <c r="I98" s="223"/>
      <c r="J98" s="220"/>
      <c r="K98" s="220"/>
      <c r="L98" s="224"/>
      <c r="M98" s="225"/>
      <c r="N98" s="226"/>
      <c r="O98" s="226"/>
      <c r="P98" s="226"/>
      <c r="Q98" s="226"/>
      <c r="R98" s="226"/>
      <c r="S98" s="226"/>
      <c r="T98" s="227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T98" s="228" t="s">
        <v>135</v>
      </c>
      <c r="AU98" s="228" t="s">
        <v>85</v>
      </c>
      <c r="AV98" s="12" t="s">
        <v>83</v>
      </c>
      <c r="AW98" s="12" t="s">
        <v>37</v>
      </c>
      <c r="AX98" s="12" t="s">
        <v>75</v>
      </c>
      <c r="AY98" s="228" t="s">
        <v>126</v>
      </c>
    </row>
    <row r="99" s="13" customFormat="1">
      <c r="A99" s="13"/>
      <c r="B99" s="229"/>
      <c r="C99" s="230"/>
      <c r="D99" s="214" t="s">
        <v>135</v>
      </c>
      <c r="E99" s="231" t="s">
        <v>19</v>
      </c>
      <c r="F99" s="232" t="s">
        <v>516</v>
      </c>
      <c r="G99" s="230"/>
      <c r="H99" s="233">
        <v>38</v>
      </c>
      <c r="I99" s="234"/>
      <c r="J99" s="230"/>
      <c r="K99" s="230"/>
      <c r="L99" s="235"/>
      <c r="M99" s="236"/>
      <c r="N99" s="237"/>
      <c r="O99" s="237"/>
      <c r="P99" s="237"/>
      <c r="Q99" s="237"/>
      <c r="R99" s="237"/>
      <c r="S99" s="237"/>
      <c r="T99" s="238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9" t="s">
        <v>135</v>
      </c>
      <c r="AU99" s="239" t="s">
        <v>85</v>
      </c>
      <c r="AV99" s="13" t="s">
        <v>85</v>
      </c>
      <c r="AW99" s="13" t="s">
        <v>37</v>
      </c>
      <c r="AX99" s="13" t="s">
        <v>83</v>
      </c>
      <c r="AY99" s="239" t="s">
        <v>126</v>
      </c>
    </row>
    <row r="100" s="2" customFormat="1" ht="16.5" customHeight="1">
      <c r="A100" s="41"/>
      <c r="B100" s="42"/>
      <c r="C100" s="200" t="s">
        <v>85</v>
      </c>
      <c r="D100" s="200" t="s">
        <v>127</v>
      </c>
      <c r="E100" s="201" t="s">
        <v>517</v>
      </c>
      <c r="F100" s="202" t="s">
        <v>518</v>
      </c>
      <c r="G100" s="203" t="s">
        <v>285</v>
      </c>
      <c r="H100" s="204">
        <v>7.2000000000000002</v>
      </c>
      <c r="I100" s="205"/>
      <c r="J100" s="206">
        <f>ROUND(I100*H100,2)</f>
        <v>0</v>
      </c>
      <c r="K100" s="207"/>
      <c r="L100" s="47"/>
      <c r="M100" s="208" t="s">
        <v>19</v>
      </c>
      <c r="N100" s="209" t="s">
        <v>46</v>
      </c>
      <c r="O100" s="87"/>
      <c r="P100" s="210">
        <f>O100*H100</f>
        <v>0</v>
      </c>
      <c r="Q100" s="210">
        <v>0</v>
      </c>
      <c r="R100" s="210">
        <f>Q100*H100</f>
        <v>0</v>
      </c>
      <c r="S100" s="210">
        <v>0</v>
      </c>
      <c r="T100" s="211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2" t="s">
        <v>159</v>
      </c>
      <c r="AT100" s="212" t="s">
        <v>127</v>
      </c>
      <c r="AU100" s="212" t="s">
        <v>85</v>
      </c>
      <c r="AY100" s="20" t="s">
        <v>126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20" t="s">
        <v>83</v>
      </c>
      <c r="BK100" s="213">
        <f>ROUND(I100*H100,2)</f>
        <v>0</v>
      </c>
      <c r="BL100" s="20" t="s">
        <v>159</v>
      </c>
      <c r="BM100" s="212" t="s">
        <v>519</v>
      </c>
    </row>
    <row r="101" s="2" customFormat="1">
      <c r="A101" s="41"/>
      <c r="B101" s="42"/>
      <c r="C101" s="43"/>
      <c r="D101" s="214" t="s">
        <v>133</v>
      </c>
      <c r="E101" s="43"/>
      <c r="F101" s="215" t="s">
        <v>520</v>
      </c>
      <c r="G101" s="43"/>
      <c r="H101" s="43"/>
      <c r="I101" s="216"/>
      <c r="J101" s="43"/>
      <c r="K101" s="43"/>
      <c r="L101" s="47"/>
      <c r="M101" s="217"/>
      <c r="N101" s="218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133</v>
      </c>
      <c r="AU101" s="20" t="s">
        <v>85</v>
      </c>
    </row>
    <row r="102" s="12" customFormat="1">
      <c r="A102" s="12"/>
      <c r="B102" s="219"/>
      <c r="C102" s="220"/>
      <c r="D102" s="214" t="s">
        <v>135</v>
      </c>
      <c r="E102" s="221" t="s">
        <v>19</v>
      </c>
      <c r="F102" s="222" t="s">
        <v>349</v>
      </c>
      <c r="G102" s="220"/>
      <c r="H102" s="221" t="s">
        <v>19</v>
      </c>
      <c r="I102" s="223"/>
      <c r="J102" s="220"/>
      <c r="K102" s="220"/>
      <c r="L102" s="224"/>
      <c r="M102" s="225"/>
      <c r="N102" s="226"/>
      <c r="O102" s="226"/>
      <c r="P102" s="226"/>
      <c r="Q102" s="226"/>
      <c r="R102" s="226"/>
      <c r="S102" s="226"/>
      <c r="T102" s="227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T102" s="228" t="s">
        <v>135</v>
      </c>
      <c r="AU102" s="228" t="s">
        <v>85</v>
      </c>
      <c r="AV102" s="12" t="s">
        <v>83</v>
      </c>
      <c r="AW102" s="12" t="s">
        <v>37</v>
      </c>
      <c r="AX102" s="12" t="s">
        <v>75</v>
      </c>
      <c r="AY102" s="228" t="s">
        <v>126</v>
      </c>
    </row>
    <row r="103" s="12" customFormat="1">
      <c r="A103" s="12"/>
      <c r="B103" s="219"/>
      <c r="C103" s="220"/>
      <c r="D103" s="214" t="s">
        <v>135</v>
      </c>
      <c r="E103" s="221" t="s">
        <v>19</v>
      </c>
      <c r="F103" s="222" t="s">
        <v>350</v>
      </c>
      <c r="G103" s="220"/>
      <c r="H103" s="221" t="s">
        <v>19</v>
      </c>
      <c r="I103" s="223"/>
      <c r="J103" s="220"/>
      <c r="K103" s="220"/>
      <c r="L103" s="224"/>
      <c r="M103" s="225"/>
      <c r="N103" s="226"/>
      <c r="O103" s="226"/>
      <c r="P103" s="226"/>
      <c r="Q103" s="226"/>
      <c r="R103" s="226"/>
      <c r="S103" s="226"/>
      <c r="T103" s="227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T103" s="228" t="s">
        <v>135</v>
      </c>
      <c r="AU103" s="228" t="s">
        <v>85</v>
      </c>
      <c r="AV103" s="12" t="s">
        <v>83</v>
      </c>
      <c r="AW103" s="12" t="s">
        <v>37</v>
      </c>
      <c r="AX103" s="12" t="s">
        <v>75</v>
      </c>
      <c r="AY103" s="228" t="s">
        <v>126</v>
      </c>
    </row>
    <row r="104" s="13" customFormat="1">
      <c r="A104" s="13"/>
      <c r="B104" s="229"/>
      <c r="C104" s="230"/>
      <c r="D104" s="214" t="s">
        <v>135</v>
      </c>
      <c r="E104" s="231" t="s">
        <v>19</v>
      </c>
      <c r="F104" s="232" t="s">
        <v>351</v>
      </c>
      <c r="G104" s="230"/>
      <c r="H104" s="233">
        <v>7.2000000000000002</v>
      </c>
      <c r="I104" s="234"/>
      <c r="J104" s="230"/>
      <c r="K104" s="230"/>
      <c r="L104" s="235"/>
      <c r="M104" s="236"/>
      <c r="N104" s="237"/>
      <c r="O104" s="237"/>
      <c r="P104" s="237"/>
      <c r="Q104" s="237"/>
      <c r="R104" s="237"/>
      <c r="S104" s="237"/>
      <c r="T104" s="238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9" t="s">
        <v>135</v>
      </c>
      <c r="AU104" s="239" t="s">
        <v>85</v>
      </c>
      <c r="AV104" s="13" t="s">
        <v>85</v>
      </c>
      <c r="AW104" s="13" t="s">
        <v>37</v>
      </c>
      <c r="AX104" s="13" t="s">
        <v>83</v>
      </c>
      <c r="AY104" s="239" t="s">
        <v>126</v>
      </c>
    </row>
    <row r="105" s="2" customFormat="1" ht="16.5" customHeight="1">
      <c r="A105" s="41"/>
      <c r="B105" s="42"/>
      <c r="C105" s="200" t="s">
        <v>151</v>
      </c>
      <c r="D105" s="200" t="s">
        <v>127</v>
      </c>
      <c r="E105" s="201" t="s">
        <v>521</v>
      </c>
      <c r="F105" s="202" t="s">
        <v>522</v>
      </c>
      <c r="G105" s="203" t="s">
        <v>285</v>
      </c>
      <c r="H105" s="204">
        <v>38</v>
      </c>
      <c r="I105" s="205"/>
      <c r="J105" s="206">
        <f>ROUND(I105*H105,2)</f>
        <v>0</v>
      </c>
      <c r="K105" s="207"/>
      <c r="L105" s="47"/>
      <c r="M105" s="208" t="s">
        <v>19</v>
      </c>
      <c r="N105" s="209" t="s">
        <v>46</v>
      </c>
      <c r="O105" s="87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1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2" t="s">
        <v>131</v>
      </c>
      <c r="AT105" s="212" t="s">
        <v>127</v>
      </c>
      <c r="AU105" s="212" t="s">
        <v>85</v>
      </c>
      <c r="AY105" s="20" t="s">
        <v>126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20" t="s">
        <v>83</v>
      </c>
      <c r="BK105" s="213">
        <f>ROUND(I105*H105,2)</f>
        <v>0</v>
      </c>
      <c r="BL105" s="20" t="s">
        <v>131</v>
      </c>
      <c r="BM105" s="212" t="s">
        <v>523</v>
      </c>
    </row>
    <row r="106" s="2" customFormat="1">
      <c r="A106" s="41"/>
      <c r="B106" s="42"/>
      <c r="C106" s="43"/>
      <c r="D106" s="214" t="s">
        <v>133</v>
      </c>
      <c r="E106" s="43"/>
      <c r="F106" s="215" t="s">
        <v>524</v>
      </c>
      <c r="G106" s="43"/>
      <c r="H106" s="43"/>
      <c r="I106" s="216"/>
      <c r="J106" s="43"/>
      <c r="K106" s="43"/>
      <c r="L106" s="47"/>
      <c r="M106" s="217"/>
      <c r="N106" s="218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133</v>
      </c>
      <c r="AU106" s="20" t="s">
        <v>85</v>
      </c>
    </row>
    <row r="107" s="12" customFormat="1">
      <c r="A107" s="12"/>
      <c r="B107" s="219"/>
      <c r="C107" s="220"/>
      <c r="D107" s="214" t="s">
        <v>135</v>
      </c>
      <c r="E107" s="221" t="s">
        <v>19</v>
      </c>
      <c r="F107" s="222" t="s">
        <v>525</v>
      </c>
      <c r="G107" s="220"/>
      <c r="H107" s="221" t="s">
        <v>19</v>
      </c>
      <c r="I107" s="223"/>
      <c r="J107" s="220"/>
      <c r="K107" s="220"/>
      <c r="L107" s="224"/>
      <c r="M107" s="225"/>
      <c r="N107" s="226"/>
      <c r="O107" s="226"/>
      <c r="P107" s="226"/>
      <c r="Q107" s="226"/>
      <c r="R107" s="226"/>
      <c r="S107" s="226"/>
      <c r="T107" s="227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T107" s="228" t="s">
        <v>135</v>
      </c>
      <c r="AU107" s="228" t="s">
        <v>85</v>
      </c>
      <c r="AV107" s="12" t="s">
        <v>83</v>
      </c>
      <c r="AW107" s="12" t="s">
        <v>37</v>
      </c>
      <c r="AX107" s="12" t="s">
        <v>75</v>
      </c>
      <c r="AY107" s="228" t="s">
        <v>126</v>
      </c>
    </row>
    <row r="108" s="12" customFormat="1">
      <c r="A108" s="12"/>
      <c r="B108" s="219"/>
      <c r="C108" s="220"/>
      <c r="D108" s="214" t="s">
        <v>135</v>
      </c>
      <c r="E108" s="221" t="s">
        <v>19</v>
      </c>
      <c r="F108" s="222" t="s">
        <v>526</v>
      </c>
      <c r="G108" s="220"/>
      <c r="H108" s="221" t="s">
        <v>19</v>
      </c>
      <c r="I108" s="223"/>
      <c r="J108" s="220"/>
      <c r="K108" s="220"/>
      <c r="L108" s="224"/>
      <c r="M108" s="225"/>
      <c r="N108" s="226"/>
      <c r="O108" s="226"/>
      <c r="P108" s="226"/>
      <c r="Q108" s="226"/>
      <c r="R108" s="226"/>
      <c r="S108" s="226"/>
      <c r="T108" s="227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T108" s="228" t="s">
        <v>135</v>
      </c>
      <c r="AU108" s="228" t="s">
        <v>85</v>
      </c>
      <c r="AV108" s="12" t="s">
        <v>83</v>
      </c>
      <c r="AW108" s="12" t="s">
        <v>37</v>
      </c>
      <c r="AX108" s="12" t="s">
        <v>75</v>
      </c>
      <c r="AY108" s="228" t="s">
        <v>126</v>
      </c>
    </row>
    <row r="109" s="13" customFormat="1">
      <c r="A109" s="13"/>
      <c r="B109" s="229"/>
      <c r="C109" s="230"/>
      <c r="D109" s="214" t="s">
        <v>135</v>
      </c>
      <c r="E109" s="231" t="s">
        <v>19</v>
      </c>
      <c r="F109" s="232" t="s">
        <v>527</v>
      </c>
      <c r="G109" s="230"/>
      <c r="H109" s="233">
        <v>61</v>
      </c>
      <c r="I109" s="234"/>
      <c r="J109" s="230"/>
      <c r="K109" s="230"/>
      <c r="L109" s="235"/>
      <c r="M109" s="236"/>
      <c r="N109" s="237"/>
      <c r="O109" s="237"/>
      <c r="P109" s="237"/>
      <c r="Q109" s="237"/>
      <c r="R109" s="237"/>
      <c r="S109" s="237"/>
      <c r="T109" s="238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9" t="s">
        <v>135</v>
      </c>
      <c r="AU109" s="239" t="s">
        <v>85</v>
      </c>
      <c r="AV109" s="13" t="s">
        <v>85</v>
      </c>
      <c r="AW109" s="13" t="s">
        <v>37</v>
      </c>
      <c r="AX109" s="13" t="s">
        <v>75</v>
      </c>
      <c r="AY109" s="239" t="s">
        <v>126</v>
      </c>
    </row>
    <row r="110" s="12" customFormat="1">
      <c r="A110" s="12"/>
      <c r="B110" s="219"/>
      <c r="C110" s="220"/>
      <c r="D110" s="214" t="s">
        <v>135</v>
      </c>
      <c r="E110" s="221" t="s">
        <v>19</v>
      </c>
      <c r="F110" s="222" t="s">
        <v>528</v>
      </c>
      <c r="G110" s="220"/>
      <c r="H110" s="221" t="s">
        <v>19</v>
      </c>
      <c r="I110" s="223"/>
      <c r="J110" s="220"/>
      <c r="K110" s="220"/>
      <c r="L110" s="224"/>
      <c r="M110" s="225"/>
      <c r="N110" s="226"/>
      <c r="O110" s="226"/>
      <c r="P110" s="226"/>
      <c r="Q110" s="226"/>
      <c r="R110" s="226"/>
      <c r="S110" s="226"/>
      <c r="T110" s="227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T110" s="228" t="s">
        <v>135</v>
      </c>
      <c r="AU110" s="228" t="s">
        <v>85</v>
      </c>
      <c r="AV110" s="12" t="s">
        <v>83</v>
      </c>
      <c r="AW110" s="12" t="s">
        <v>37</v>
      </c>
      <c r="AX110" s="12" t="s">
        <v>75</v>
      </c>
      <c r="AY110" s="228" t="s">
        <v>126</v>
      </c>
    </row>
    <row r="111" s="13" customFormat="1">
      <c r="A111" s="13"/>
      <c r="B111" s="229"/>
      <c r="C111" s="230"/>
      <c r="D111" s="214" t="s">
        <v>135</v>
      </c>
      <c r="E111" s="231" t="s">
        <v>19</v>
      </c>
      <c r="F111" s="232" t="s">
        <v>529</v>
      </c>
      <c r="G111" s="230"/>
      <c r="H111" s="233">
        <v>5</v>
      </c>
      <c r="I111" s="234"/>
      <c r="J111" s="230"/>
      <c r="K111" s="230"/>
      <c r="L111" s="235"/>
      <c r="M111" s="236"/>
      <c r="N111" s="237"/>
      <c r="O111" s="237"/>
      <c r="P111" s="237"/>
      <c r="Q111" s="237"/>
      <c r="R111" s="237"/>
      <c r="S111" s="237"/>
      <c r="T111" s="23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9" t="s">
        <v>135</v>
      </c>
      <c r="AU111" s="239" t="s">
        <v>85</v>
      </c>
      <c r="AV111" s="13" t="s">
        <v>85</v>
      </c>
      <c r="AW111" s="13" t="s">
        <v>37</v>
      </c>
      <c r="AX111" s="13" t="s">
        <v>75</v>
      </c>
      <c r="AY111" s="239" t="s">
        <v>126</v>
      </c>
    </row>
    <row r="112" s="12" customFormat="1">
      <c r="A112" s="12"/>
      <c r="B112" s="219"/>
      <c r="C112" s="220"/>
      <c r="D112" s="214" t="s">
        <v>135</v>
      </c>
      <c r="E112" s="221" t="s">
        <v>19</v>
      </c>
      <c r="F112" s="222" t="s">
        <v>530</v>
      </c>
      <c r="G112" s="220"/>
      <c r="H112" s="221" t="s">
        <v>19</v>
      </c>
      <c r="I112" s="223"/>
      <c r="J112" s="220"/>
      <c r="K112" s="220"/>
      <c r="L112" s="224"/>
      <c r="M112" s="225"/>
      <c r="N112" s="226"/>
      <c r="O112" s="226"/>
      <c r="P112" s="226"/>
      <c r="Q112" s="226"/>
      <c r="R112" s="226"/>
      <c r="S112" s="226"/>
      <c r="T112" s="227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28" t="s">
        <v>135</v>
      </c>
      <c r="AU112" s="228" t="s">
        <v>85</v>
      </c>
      <c r="AV112" s="12" t="s">
        <v>83</v>
      </c>
      <c r="AW112" s="12" t="s">
        <v>37</v>
      </c>
      <c r="AX112" s="12" t="s">
        <v>75</v>
      </c>
      <c r="AY112" s="228" t="s">
        <v>126</v>
      </c>
    </row>
    <row r="113" s="13" customFormat="1">
      <c r="A113" s="13"/>
      <c r="B113" s="229"/>
      <c r="C113" s="230"/>
      <c r="D113" s="214" t="s">
        <v>135</v>
      </c>
      <c r="E113" s="231" t="s">
        <v>19</v>
      </c>
      <c r="F113" s="232" t="s">
        <v>531</v>
      </c>
      <c r="G113" s="230"/>
      <c r="H113" s="233">
        <v>10</v>
      </c>
      <c r="I113" s="234"/>
      <c r="J113" s="230"/>
      <c r="K113" s="230"/>
      <c r="L113" s="235"/>
      <c r="M113" s="236"/>
      <c r="N113" s="237"/>
      <c r="O113" s="237"/>
      <c r="P113" s="237"/>
      <c r="Q113" s="237"/>
      <c r="R113" s="237"/>
      <c r="S113" s="237"/>
      <c r="T113" s="23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9" t="s">
        <v>135</v>
      </c>
      <c r="AU113" s="239" t="s">
        <v>85</v>
      </c>
      <c r="AV113" s="13" t="s">
        <v>85</v>
      </c>
      <c r="AW113" s="13" t="s">
        <v>37</v>
      </c>
      <c r="AX113" s="13" t="s">
        <v>75</v>
      </c>
      <c r="AY113" s="239" t="s">
        <v>126</v>
      </c>
    </row>
    <row r="114" s="12" customFormat="1">
      <c r="A114" s="12"/>
      <c r="B114" s="219"/>
      <c r="C114" s="220"/>
      <c r="D114" s="214" t="s">
        <v>135</v>
      </c>
      <c r="E114" s="221" t="s">
        <v>19</v>
      </c>
      <c r="F114" s="222" t="s">
        <v>532</v>
      </c>
      <c r="G114" s="220"/>
      <c r="H114" s="221" t="s">
        <v>19</v>
      </c>
      <c r="I114" s="223"/>
      <c r="J114" s="220"/>
      <c r="K114" s="220"/>
      <c r="L114" s="224"/>
      <c r="M114" s="225"/>
      <c r="N114" s="226"/>
      <c r="O114" s="226"/>
      <c r="P114" s="226"/>
      <c r="Q114" s="226"/>
      <c r="R114" s="226"/>
      <c r="S114" s="226"/>
      <c r="T114" s="227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T114" s="228" t="s">
        <v>135</v>
      </c>
      <c r="AU114" s="228" t="s">
        <v>85</v>
      </c>
      <c r="AV114" s="12" t="s">
        <v>83</v>
      </c>
      <c r="AW114" s="12" t="s">
        <v>37</v>
      </c>
      <c r="AX114" s="12" t="s">
        <v>75</v>
      </c>
      <c r="AY114" s="228" t="s">
        <v>126</v>
      </c>
    </row>
    <row r="115" s="12" customFormat="1">
      <c r="A115" s="12"/>
      <c r="B115" s="219"/>
      <c r="C115" s="220"/>
      <c r="D115" s="214" t="s">
        <v>135</v>
      </c>
      <c r="E115" s="221" t="s">
        <v>19</v>
      </c>
      <c r="F115" s="222" t="s">
        <v>533</v>
      </c>
      <c r="G115" s="220"/>
      <c r="H115" s="221" t="s">
        <v>19</v>
      </c>
      <c r="I115" s="223"/>
      <c r="J115" s="220"/>
      <c r="K115" s="220"/>
      <c r="L115" s="224"/>
      <c r="M115" s="225"/>
      <c r="N115" s="226"/>
      <c r="O115" s="226"/>
      <c r="P115" s="226"/>
      <c r="Q115" s="226"/>
      <c r="R115" s="226"/>
      <c r="S115" s="226"/>
      <c r="T115" s="227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T115" s="228" t="s">
        <v>135</v>
      </c>
      <c r="AU115" s="228" t="s">
        <v>85</v>
      </c>
      <c r="AV115" s="12" t="s">
        <v>83</v>
      </c>
      <c r="AW115" s="12" t="s">
        <v>37</v>
      </c>
      <c r="AX115" s="12" t="s">
        <v>75</v>
      </c>
      <c r="AY115" s="228" t="s">
        <v>126</v>
      </c>
    </row>
    <row r="116" s="12" customFormat="1">
      <c r="A116" s="12"/>
      <c r="B116" s="219"/>
      <c r="C116" s="220"/>
      <c r="D116" s="214" t="s">
        <v>135</v>
      </c>
      <c r="E116" s="221" t="s">
        <v>19</v>
      </c>
      <c r="F116" s="222" t="s">
        <v>293</v>
      </c>
      <c r="G116" s="220"/>
      <c r="H116" s="221" t="s">
        <v>19</v>
      </c>
      <c r="I116" s="223"/>
      <c r="J116" s="220"/>
      <c r="K116" s="220"/>
      <c r="L116" s="224"/>
      <c r="M116" s="225"/>
      <c r="N116" s="226"/>
      <c r="O116" s="226"/>
      <c r="P116" s="226"/>
      <c r="Q116" s="226"/>
      <c r="R116" s="226"/>
      <c r="S116" s="226"/>
      <c r="T116" s="227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T116" s="228" t="s">
        <v>135</v>
      </c>
      <c r="AU116" s="228" t="s">
        <v>85</v>
      </c>
      <c r="AV116" s="12" t="s">
        <v>83</v>
      </c>
      <c r="AW116" s="12" t="s">
        <v>37</v>
      </c>
      <c r="AX116" s="12" t="s">
        <v>75</v>
      </c>
      <c r="AY116" s="228" t="s">
        <v>126</v>
      </c>
    </row>
    <row r="117" s="16" customFormat="1">
      <c r="A117" s="16"/>
      <c r="B117" s="265"/>
      <c r="C117" s="266"/>
      <c r="D117" s="214" t="s">
        <v>135</v>
      </c>
      <c r="E117" s="267" t="s">
        <v>19</v>
      </c>
      <c r="F117" s="268" t="s">
        <v>534</v>
      </c>
      <c r="G117" s="266"/>
      <c r="H117" s="269">
        <v>76</v>
      </c>
      <c r="I117" s="270"/>
      <c r="J117" s="266"/>
      <c r="K117" s="266"/>
      <c r="L117" s="271"/>
      <c r="M117" s="272"/>
      <c r="N117" s="273"/>
      <c r="O117" s="273"/>
      <c r="P117" s="273"/>
      <c r="Q117" s="273"/>
      <c r="R117" s="273"/>
      <c r="S117" s="273"/>
      <c r="T117" s="274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T117" s="275" t="s">
        <v>135</v>
      </c>
      <c r="AU117" s="275" t="s">
        <v>85</v>
      </c>
      <c r="AV117" s="16" t="s">
        <v>151</v>
      </c>
      <c r="AW117" s="16" t="s">
        <v>37</v>
      </c>
      <c r="AX117" s="16" t="s">
        <v>75</v>
      </c>
      <c r="AY117" s="275" t="s">
        <v>126</v>
      </c>
    </row>
    <row r="118" s="13" customFormat="1">
      <c r="A118" s="13"/>
      <c r="B118" s="229"/>
      <c r="C118" s="230"/>
      <c r="D118" s="214" t="s">
        <v>135</v>
      </c>
      <c r="E118" s="231" t="s">
        <v>19</v>
      </c>
      <c r="F118" s="232" t="s">
        <v>535</v>
      </c>
      <c r="G118" s="230"/>
      <c r="H118" s="233">
        <v>38</v>
      </c>
      <c r="I118" s="234"/>
      <c r="J118" s="230"/>
      <c r="K118" s="230"/>
      <c r="L118" s="235"/>
      <c r="M118" s="236"/>
      <c r="N118" s="237"/>
      <c r="O118" s="237"/>
      <c r="P118" s="237"/>
      <c r="Q118" s="237"/>
      <c r="R118" s="237"/>
      <c r="S118" s="237"/>
      <c r="T118" s="23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9" t="s">
        <v>135</v>
      </c>
      <c r="AU118" s="239" t="s">
        <v>85</v>
      </c>
      <c r="AV118" s="13" t="s">
        <v>85</v>
      </c>
      <c r="AW118" s="13" t="s">
        <v>37</v>
      </c>
      <c r="AX118" s="13" t="s">
        <v>83</v>
      </c>
      <c r="AY118" s="239" t="s">
        <v>126</v>
      </c>
    </row>
    <row r="119" s="2" customFormat="1" ht="16.5" customHeight="1">
      <c r="A119" s="41"/>
      <c r="B119" s="42"/>
      <c r="C119" s="200" t="s">
        <v>159</v>
      </c>
      <c r="D119" s="200" t="s">
        <v>127</v>
      </c>
      <c r="E119" s="201" t="s">
        <v>536</v>
      </c>
      <c r="F119" s="202" t="s">
        <v>537</v>
      </c>
      <c r="G119" s="203" t="s">
        <v>285</v>
      </c>
      <c r="H119" s="204">
        <v>38</v>
      </c>
      <c r="I119" s="205"/>
      <c r="J119" s="206">
        <f>ROUND(I119*H119,2)</f>
        <v>0</v>
      </c>
      <c r="K119" s="207"/>
      <c r="L119" s="47"/>
      <c r="M119" s="208" t="s">
        <v>19</v>
      </c>
      <c r="N119" s="209" t="s">
        <v>46</v>
      </c>
      <c r="O119" s="87"/>
      <c r="P119" s="210">
        <f>O119*H119</f>
        <v>0</v>
      </c>
      <c r="Q119" s="210">
        <v>0</v>
      </c>
      <c r="R119" s="210">
        <f>Q119*H119</f>
        <v>0</v>
      </c>
      <c r="S119" s="210">
        <v>0</v>
      </c>
      <c r="T119" s="211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2" t="s">
        <v>159</v>
      </c>
      <c r="AT119" s="212" t="s">
        <v>127</v>
      </c>
      <c r="AU119" s="212" t="s">
        <v>85</v>
      </c>
      <c r="AY119" s="20" t="s">
        <v>126</v>
      </c>
      <c r="BE119" s="213">
        <f>IF(N119="základní",J119,0)</f>
        <v>0</v>
      </c>
      <c r="BF119" s="213">
        <f>IF(N119="snížená",J119,0)</f>
        <v>0</v>
      </c>
      <c r="BG119" s="213">
        <f>IF(N119="zákl. přenesená",J119,0)</f>
        <v>0</v>
      </c>
      <c r="BH119" s="213">
        <f>IF(N119="sníž. přenesená",J119,0)</f>
        <v>0</v>
      </c>
      <c r="BI119" s="213">
        <f>IF(N119="nulová",J119,0)</f>
        <v>0</v>
      </c>
      <c r="BJ119" s="20" t="s">
        <v>83</v>
      </c>
      <c r="BK119" s="213">
        <f>ROUND(I119*H119,2)</f>
        <v>0</v>
      </c>
      <c r="BL119" s="20" t="s">
        <v>159</v>
      </c>
      <c r="BM119" s="212" t="s">
        <v>538</v>
      </c>
    </row>
    <row r="120" s="2" customFormat="1">
      <c r="A120" s="41"/>
      <c r="B120" s="42"/>
      <c r="C120" s="43"/>
      <c r="D120" s="214" t="s">
        <v>133</v>
      </c>
      <c r="E120" s="43"/>
      <c r="F120" s="215" t="s">
        <v>539</v>
      </c>
      <c r="G120" s="43"/>
      <c r="H120" s="43"/>
      <c r="I120" s="216"/>
      <c r="J120" s="43"/>
      <c r="K120" s="43"/>
      <c r="L120" s="47"/>
      <c r="M120" s="217"/>
      <c r="N120" s="218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133</v>
      </c>
      <c r="AU120" s="20" t="s">
        <v>85</v>
      </c>
    </row>
    <row r="121" s="12" customFormat="1">
      <c r="A121" s="12"/>
      <c r="B121" s="219"/>
      <c r="C121" s="220"/>
      <c r="D121" s="214" t="s">
        <v>135</v>
      </c>
      <c r="E121" s="221" t="s">
        <v>19</v>
      </c>
      <c r="F121" s="222" t="s">
        <v>525</v>
      </c>
      <c r="G121" s="220"/>
      <c r="H121" s="221" t="s">
        <v>19</v>
      </c>
      <c r="I121" s="223"/>
      <c r="J121" s="220"/>
      <c r="K121" s="220"/>
      <c r="L121" s="224"/>
      <c r="M121" s="225"/>
      <c r="N121" s="226"/>
      <c r="O121" s="226"/>
      <c r="P121" s="226"/>
      <c r="Q121" s="226"/>
      <c r="R121" s="226"/>
      <c r="S121" s="226"/>
      <c r="T121" s="227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228" t="s">
        <v>135</v>
      </c>
      <c r="AU121" s="228" t="s">
        <v>85</v>
      </c>
      <c r="AV121" s="12" t="s">
        <v>83</v>
      </c>
      <c r="AW121" s="12" t="s">
        <v>37</v>
      </c>
      <c r="AX121" s="12" t="s">
        <v>75</v>
      </c>
      <c r="AY121" s="228" t="s">
        <v>126</v>
      </c>
    </row>
    <row r="122" s="12" customFormat="1">
      <c r="A122" s="12"/>
      <c r="B122" s="219"/>
      <c r="C122" s="220"/>
      <c r="D122" s="214" t="s">
        <v>135</v>
      </c>
      <c r="E122" s="221" t="s">
        <v>19</v>
      </c>
      <c r="F122" s="222" t="s">
        <v>526</v>
      </c>
      <c r="G122" s="220"/>
      <c r="H122" s="221" t="s">
        <v>19</v>
      </c>
      <c r="I122" s="223"/>
      <c r="J122" s="220"/>
      <c r="K122" s="220"/>
      <c r="L122" s="224"/>
      <c r="M122" s="225"/>
      <c r="N122" s="226"/>
      <c r="O122" s="226"/>
      <c r="P122" s="226"/>
      <c r="Q122" s="226"/>
      <c r="R122" s="226"/>
      <c r="S122" s="226"/>
      <c r="T122" s="227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228" t="s">
        <v>135</v>
      </c>
      <c r="AU122" s="228" t="s">
        <v>85</v>
      </c>
      <c r="AV122" s="12" t="s">
        <v>83</v>
      </c>
      <c r="AW122" s="12" t="s">
        <v>37</v>
      </c>
      <c r="AX122" s="12" t="s">
        <v>75</v>
      </c>
      <c r="AY122" s="228" t="s">
        <v>126</v>
      </c>
    </row>
    <row r="123" s="13" customFormat="1">
      <c r="A123" s="13"/>
      <c r="B123" s="229"/>
      <c r="C123" s="230"/>
      <c r="D123" s="214" t="s">
        <v>135</v>
      </c>
      <c r="E123" s="231" t="s">
        <v>19</v>
      </c>
      <c r="F123" s="232" t="s">
        <v>527</v>
      </c>
      <c r="G123" s="230"/>
      <c r="H123" s="233">
        <v>61</v>
      </c>
      <c r="I123" s="234"/>
      <c r="J123" s="230"/>
      <c r="K123" s="230"/>
      <c r="L123" s="235"/>
      <c r="M123" s="236"/>
      <c r="N123" s="237"/>
      <c r="O123" s="237"/>
      <c r="P123" s="237"/>
      <c r="Q123" s="237"/>
      <c r="R123" s="237"/>
      <c r="S123" s="237"/>
      <c r="T123" s="23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9" t="s">
        <v>135</v>
      </c>
      <c r="AU123" s="239" t="s">
        <v>85</v>
      </c>
      <c r="AV123" s="13" t="s">
        <v>85</v>
      </c>
      <c r="AW123" s="13" t="s">
        <v>37</v>
      </c>
      <c r="AX123" s="13" t="s">
        <v>75</v>
      </c>
      <c r="AY123" s="239" t="s">
        <v>126</v>
      </c>
    </row>
    <row r="124" s="12" customFormat="1">
      <c r="A124" s="12"/>
      <c r="B124" s="219"/>
      <c r="C124" s="220"/>
      <c r="D124" s="214" t="s">
        <v>135</v>
      </c>
      <c r="E124" s="221" t="s">
        <v>19</v>
      </c>
      <c r="F124" s="222" t="s">
        <v>540</v>
      </c>
      <c r="G124" s="220"/>
      <c r="H124" s="221" t="s">
        <v>19</v>
      </c>
      <c r="I124" s="223"/>
      <c r="J124" s="220"/>
      <c r="K124" s="220"/>
      <c r="L124" s="224"/>
      <c r="M124" s="225"/>
      <c r="N124" s="226"/>
      <c r="O124" s="226"/>
      <c r="P124" s="226"/>
      <c r="Q124" s="226"/>
      <c r="R124" s="226"/>
      <c r="S124" s="226"/>
      <c r="T124" s="227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28" t="s">
        <v>135</v>
      </c>
      <c r="AU124" s="228" t="s">
        <v>85</v>
      </c>
      <c r="AV124" s="12" t="s">
        <v>83</v>
      </c>
      <c r="AW124" s="12" t="s">
        <v>37</v>
      </c>
      <c r="AX124" s="12" t="s">
        <v>75</v>
      </c>
      <c r="AY124" s="228" t="s">
        <v>126</v>
      </c>
    </row>
    <row r="125" s="13" customFormat="1">
      <c r="A125" s="13"/>
      <c r="B125" s="229"/>
      <c r="C125" s="230"/>
      <c r="D125" s="214" t="s">
        <v>135</v>
      </c>
      <c r="E125" s="231" t="s">
        <v>19</v>
      </c>
      <c r="F125" s="232" t="s">
        <v>529</v>
      </c>
      <c r="G125" s="230"/>
      <c r="H125" s="233">
        <v>5</v>
      </c>
      <c r="I125" s="234"/>
      <c r="J125" s="230"/>
      <c r="K125" s="230"/>
      <c r="L125" s="235"/>
      <c r="M125" s="236"/>
      <c r="N125" s="237"/>
      <c r="O125" s="237"/>
      <c r="P125" s="237"/>
      <c r="Q125" s="237"/>
      <c r="R125" s="237"/>
      <c r="S125" s="237"/>
      <c r="T125" s="23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9" t="s">
        <v>135</v>
      </c>
      <c r="AU125" s="239" t="s">
        <v>85</v>
      </c>
      <c r="AV125" s="13" t="s">
        <v>85</v>
      </c>
      <c r="AW125" s="13" t="s">
        <v>37</v>
      </c>
      <c r="AX125" s="13" t="s">
        <v>75</v>
      </c>
      <c r="AY125" s="239" t="s">
        <v>126</v>
      </c>
    </row>
    <row r="126" s="12" customFormat="1">
      <c r="A126" s="12"/>
      <c r="B126" s="219"/>
      <c r="C126" s="220"/>
      <c r="D126" s="214" t="s">
        <v>135</v>
      </c>
      <c r="E126" s="221" t="s">
        <v>19</v>
      </c>
      <c r="F126" s="222" t="s">
        <v>530</v>
      </c>
      <c r="G126" s="220"/>
      <c r="H126" s="221" t="s">
        <v>19</v>
      </c>
      <c r="I126" s="223"/>
      <c r="J126" s="220"/>
      <c r="K126" s="220"/>
      <c r="L126" s="224"/>
      <c r="M126" s="225"/>
      <c r="N126" s="226"/>
      <c r="O126" s="226"/>
      <c r="P126" s="226"/>
      <c r="Q126" s="226"/>
      <c r="R126" s="226"/>
      <c r="S126" s="226"/>
      <c r="T126" s="227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28" t="s">
        <v>135</v>
      </c>
      <c r="AU126" s="228" t="s">
        <v>85</v>
      </c>
      <c r="AV126" s="12" t="s">
        <v>83</v>
      </c>
      <c r="AW126" s="12" t="s">
        <v>37</v>
      </c>
      <c r="AX126" s="12" t="s">
        <v>75</v>
      </c>
      <c r="AY126" s="228" t="s">
        <v>126</v>
      </c>
    </row>
    <row r="127" s="13" customFormat="1">
      <c r="A127" s="13"/>
      <c r="B127" s="229"/>
      <c r="C127" s="230"/>
      <c r="D127" s="214" t="s">
        <v>135</v>
      </c>
      <c r="E127" s="231" t="s">
        <v>19</v>
      </c>
      <c r="F127" s="232" t="s">
        <v>531</v>
      </c>
      <c r="G127" s="230"/>
      <c r="H127" s="233">
        <v>10</v>
      </c>
      <c r="I127" s="234"/>
      <c r="J127" s="230"/>
      <c r="K127" s="230"/>
      <c r="L127" s="235"/>
      <c r="M127" s="236"/>
      <c r="N127" s="237"/>
      <c r="O127" s="237"/>
      <c r="P127" s="237"/>
      <c r="Q127" s="237"/>
      <c r="R127" s="237"/>
      <c r="S127" s="237"/>
      <c r="T127" s="23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9" t="s">
        <v>135</v>
      </c>
      <c r="AU127" s="239" t="s">
        <v>85</v>
      </c>
      <c r="AV127" s="13" t="s">
        <v>85</v>
      </c>
      <c r="AW127" s="13" t="s">
        <v>37</v>
      </c>
      <c r="AX127" s="13" t="s">
        <v>75</v>
      </c>
      <c r="AY127" s="239" t="s">
        <v>126</v>
      </c>
    </row>
    <row r="128" s="12" customFormat="1">
      <c r="A128" s="12"/>
      <c r="B128" s="219"/>
      <c r="C128" s="220"/>
      <c r="D128" s="214" t="s">
        <v>135</v>
      </c>
      <c r="E128" s="221" t="s">
        <v>19</v>
      </c>
      <c r="F128" s="222" t="s">
        <v>532</v>
      </c>
      <c r="G128" s="220"/>
      <c r="H128" s="221" t="s">
        <v>19</v>
      </c>
      <c r="I128" s="223"/>
      <c r="J128" s="220"/>
      <c r="K128" s="220"/>
      <c r="L128" s="224"/>
      <c r="M128" s="225"/>
      <c r="N128" s="226"/>
      <c r="O128" s="226"/>
      <c r="P128" s="226"/>
      <c r="Q128" s="226"/>
      <c r="R128" s="226"/>
      <c r="S128" s="226"/>
      <c r="T128" s="227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28" t="s">
        <v>135</v>
      </c>
      <c r="AU128" s="228" t="s">
        <v>85</v>
      </c>
      <c r="AV128" s="12" t="s">
        <v>83</v>
      </c>
      <c r="AW128" s="12" t="s">
        <v>37</v>
      </c>
      <c r="AX128" s="12" t="s">
        <v>75</v>
      </c>
      <c r="AY128" s="228" t="s">
        <v>126</v>
      </c>
    </row>
    <row r="129" s="12" customFormat="1">
      <c r="A129" s="12"/>
      <c r="B129" s="219"/>
      <c r="C129" s="220"/>
      <c r="D129" s="214" t="s">
        <v>135</v>
      </c>
      <c r="E129" s="221" t="s">
        <v>19</v>
      </c>
      <c r="F129" s="222" t="s">
        <v>533</v>
      </c>
      <c r="G129" s="220"/>
      <c r="H129" s="221" t="s">
        <v>19</v>
      </c>
      <c r="I129" s="223"/>
      <c r="J129" s="220"/>
      <c r="K129" s="220"/>
      <c r="L129" s="224"/>
      <c r="M129" s="225"/>
      <c r="N129" s="226"/>
      <c r="O129" s="226"/>
      <c r="P129" s="226"/>
      <c r="Q129" s="226"/>
      <c r="R129" s="226"/>
      <c r="S129" s="226"/>
      <c r="T129" s="227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28" t="s">
        <v>135</v>
      </c>
      <c r="AU129" s="228" t="s">
        <v>85</v>
      </c>
      <c r="AV129" s="12" t="s">
        <v>83</v>
      </c>
      <c r="AW129" s="12" t="s">
        <v>37</v>
      </c>
      <c r="AX129" s="12" t="s">
        <v>75</v>
      </c>
      <c r="AY129" s="228" t="s">
        <v>126</v>
      </c>
    </row>
    <row r="130" s="12" customFormat="1">
      <c r="A130" s="12"/>
      <c r="B130" s="219"/>
      <c r="C130" s="220"/>
      <c r="D130" s="214" t="s">
        <v>135</v>
      </c>
      <c r="E130" s="221" t="s">
        <v>19</v>
      </c>
      <c r="F130" s="222" t="s">
        <v>293</v>
      </c>
      <c r="G130" s="220"/>
      <c r="H130" s="221" t="s">
        <v>19</v>
      </c>
      <c r="I130" s="223"/>
      <c r="J130" s="220"/>
      <c r="K130" s="220"/>
      <c r="L130" s="224"/>
      <c r="M130" s="225"/>
      <c r="N130" s="226"/>
      <c r="O130" s="226"/>
      <c r="P130" s="226"/>
      <c r="Q130" s="226"/>
      <c r="R130" s="226"/>
      <c r="S130" s="226"/>
      <c r="T130" s="227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28" t="s">
        <v>135</v>
      </c>
      <c r="AU130" s="228" t="s">
        <v>85</v>
      </c>
      <c r="AV130" s="12" t="s">
        <v>83</v>
      </c>
      <c r="AW130" s="12" t="s">
        <v>37</v>
      </c>
      <c r="AX130" s="12" t="s">
        <v>75</v>
      </c>
      <c r="AY130" s="228" t="s">
        <v>126</v>
      </c>
    </row>
    <row r="131" s="16" customFormat="1">
      <c r="A131" s="16"/>
      <c r="B131" s="265"/>
      <c r="C131" s="266"/>
      <c r="D131" s="214" t="s">
        <v>135</v>
      </c>
      <c r="E131" s="267" t="s">
        <v>19</v>
      </c>
      <c r="F131" s="268" t="s">
        <v>534</v>
      </c>
      <c r="G131" s="266"/>
      <c r="H131" s="269">
        <v>76</v>
      </c>
      <c r="I131" s="270"/>
      <c r="J131" s="266"/>
      <c r="K131" s="266"/>
      <c r="L131" s="271"/>
      <c r="M131" s="272"/>
      <c r="N131" s="273"/>
      <c r="O131" s="273"/>
      <c r="P131" s="273"/>
      <c r="Q131" s="273"/>
      <c r="R131" s="273"/>
      <c r="S131" s="273"/>
      <c r="T131" s="274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T131" s="275" t="s">
        <v>135</v>
      </c>
      <c r="AU131" s="275" t="s">
        <v>85</v>
      </c>
      <c r="AV131" s="16" t="s">
        <v>151</v>
      </c>
      <c r="AW131" s="16" t="s">
        <v>37</v>
      </c>
      <c r="AX131" s="16" t="s">
        <v>75</v>
      </c>
      <c r="AY131" s="275" t="s">
        <v>126</v>
      </c>
    </row>
    <row r="132" s="13" customFormat="1">
      <c r="A132" s="13"/>
      <c r="B132" s="229"/>
      <c r="C132" s="230"/>
      <c r="D132" s="214" t="s">
        <v>135</v>
      </c>
      <c r="E132" s="231" t="s">
        <v>19</v>
      </c>
      <c r="F132" s="232" t="s">
        <v>535</v>
      </c>
      <c r="G132" s="230"/>
      <c r="H132" s="233">
        <v>38</v>
      </c>
      <c r="I132" s="234"/>
      <c r="J132" s="230"/>
      <c r="K132" s="230"/>
      <c r="L132" s="235"/>
      <c r="M132" s="236"/>
      <c r="N132" s="237"/>
      <c r="O132" s="237"/>
      <c r="P132" s="237"/>
      <c r="Q132" s="237"/>
      <c r="R132" s="237"/>
      <c r="S132" s="237"/>
      <c r="T132" s="23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9" t="s">
        <v>135</v>
      </c>
      <c r="AU132" s="239" t="s">
        <v>85</v>
      </c>
      <c r="AV132" s="13" t="s">
        <v>85</v>
      </c>
      <c r="AW132" s="13" t="s">
        <v>37</v>
      </c>
      <c r="AX132" s="13" t="s">
        <v>83</v>
      </c>
      <c r="AY132" s="239" t="s">
        <v>126</v>
      </c>
    </row>
    <row r="133" s="2" customFormat="1" ht="16.5" customHeight="1">
      <c r="A133" s="41"/>
      <c r="B133" s="42"/>
      <c r="C133" s="200" t="s">
        <v>125</v>
      </c>
      <c r="D133" s="200" t="s">
        <v>127</v>
      </c>
      <c r="E133" s="201" t="s">
        <v>541</v>
      </c>
      <c r="F133" s="202" t="s">
        <v>542</v>
      </c>
      <c r="G133" s="203" t="s">
        <v>414</v>
      </c>
      <c r="H133" s="204">
        <v>41</v>
      </c>
      <c r="I133" s="205"/>
      <c r="J133" s="206">
        <f>ROUND(I133*H133,2)</f>
        <v>0</v>
      </c>
      <c r="K133" s="207"/>
      <c r="L133" s="47"/>
      <c r="M133" s="208" t="s">
        <v>19</v>
      </c>
      <c r="N133" s="209" t="s">
        <v>46</v>
      </c>
      <c r="O133" s="87"/>
      <c r="P133" s="210">
        <f>O133*H133</f>
        <v>0</v>
      </c>
      <c r="Q133" s="210">
        <v>0</v>
      </c>
      <c r="R133" s="210">
        <f>Q133*H133</f>
        <v>0</v>
      </c>
      <c r="S133" s="210">
        <v>0</v>
      </c>
      <c r="T133" s="211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2" t="s">
        <v>159</v>
      </c>
      <c r="AT133" s="212" t="s">
        <v>127</v>
      </c>
      <c r="AU133" s="212" t="s">
        <v>85</v>
      </c>
      <c r="AY133" s="20" t="s">
        <v>126</v>
      </c>
      <c r="BE133" s="213">
        <f>IF(N133="základní",J133,0)</f>
        <v>0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20" t="s">
        <v>83</v>
      </c>
      <c r="BK133" s="213">
        <f>ROUND(I133*H133,2)</f>
        <v>0</v>
      </c>
      <c r="BL133" s="20" t="s">
        <v>159</v>
      </c>
      <c r="BM133" s="212" t="s">
        <v>543</v>
      </c>
    </row>
    <row r="134" s="2" customFormat="1">
      <c r="A134" s="41"/>
      <c r="B134" s="42"/>
      <c r="C134" s="43"/>
      <c r="D134" s="214" t="s">
        <v>133</v>
      </c>
      <c r="E134" s="43"/>
      <c r="F134" s="215" t="s">
        <v>544</v>
      </c>
      <c r="G134" s="43"/>
      <c r="H134" s="43"/>
      <c r="I134" s="216"/>
      <c r="J134" s="43"/>
      <c r="K134" s="43"/>
      <c r="L134" s="47"/>
      <c r="M134" s="217"/>
      <c r="N134" s="218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133</v>
      </c>
      <c r="AU134" s="20" t="s">
        <v>85</v>
      </c>
    </row>
    <row r="135" s="12" customFormat="1">
      <c r="A135" s="12"/>
      <c r="B135" s="219"/>
      <c r="C135" s="220"/>
      <c r="D135" s="214" t="s">
        <v>135</v>
      </c>
      <c r="E135" s="221" t="s">
        <v>19</v>
      </c>
      <c r="F135" s="222" t="s">
        <v>545</v>
      </c>
      <c r="G135" s="220"/>
      <c r="H135" s="221" t="s">
        <v>19</v>
      </c>
      <c r="I135" s="223"/>
      <c r="J135" s="220"/>
      <c r="K135" s="220"/>
      <c r="L135" s="224"/>
      <c r="M135" s="225"/>
      <c r="N135" s="226"/>
      <c r="O135" s="226"/>
      <c r="P135" s="226"/>
      <c r="Q135" s="226"/>
      <c r="R135" s="226"/>
      <c r="S135" s="226"/>
      <c r="T135" s="227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28" t="s">
        <v>135</v>
      </c>
      <c r="AU135" s="228" t="s">
        <v>85</v>
      </c>
      <c r="AV135" s="12" t="s">
        <v>83</v>
      </c>
      <c r="AW135" s="12" t="s">
        <v>37</v>
      </c>
      <c r="AX135" s="12" t="s">
        <v>75</v>
      </c>
      <c r="AY135" s="228" t="s">
        <v>126</v>
      </c>
    </row>
    <row r="136" s="12" customFormat="1">
      <c r="A136" s="12"/>
      <c r="B136" s="219"/>
      <c r="C136" s="220"/>
      <c r="D136" s="214" t="s">
        <v>135</v>
      </c>
      <c r="E136" s="221" t="s">
        <v>19</v>
      </c>
      <c r="F136" s="222" t="s">
        <v>546</v>
      </c>
      <c r="G136" s="220"/>
      <c r="H136" s="221" t="s">
        <v>19</v>
      </c>
      <c r="I136" s="223"/>
      <c r="J136" s="220"/>
      <c r="K136" s="220"/>
      <c r="L136" s="224"/>
      <c r="M136" s="225"/>
      <c r="N136" s="226"/>
      <c r="O136" s="226"/>
      <c r="P136" s="226"/>
      <c r="Q136" s="226"/>
      <c r="R136" s="226"/>
      <c r="S136" s="226"/>
      <c r="T136" s="227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28" t="s">
        <v>135</v>
      </c>
      <c r="AU136" s="228" t="s">
        <v>85</v>
      </c>
      <c r="AV136" s="12" t="s">
        <v>83</v>
      </c>
      <c r="AW136" s="12" t="s">
        <v>37</v>
      </c>
      <c r="AX136" s="12" t="s">
        <v>75</v>
      </c>
      <c r="AY136" s="228" t="s">
        <v>126</v>
      </c>
    </row>
    <row r="137" s="13" customFormat="1">
      <c r="A137" s="13"/>
      <c r="B137" s="229"/>
      <c r="C137" s="230"/>
      <c r="D137" s="214" t="s">
        <v>135</v>
      </c>
      <c r="E137" s="231" t="s">
        <v>19</v>
      </c>
      <c r="F137" s="232" t="s">
        <v>547</v>
      </c>
      <c r="G137" s="230"/>
      <c r="H137" s="233">
        <v>41</v>
      </c>
      <c r="I137" s="234"/>
      <c r="J137" s="230"/>
      <c r="K137" s="230"/>
      <c r="L137" s="235"/>
      <c r="M137" s="236"/>
      <c r="N137" s="237"/>
      <c r="O137" s="237"/>
      <c r="P137" s="237"/>
      <c r="Q137" s="237"/>
      <c r="R137" s="237"/>
      <c r="S137" s="237"/>
      <c r="T137" s="23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9" t="s">
        <v>135</v>
      </c>
      <c r="AU137" s="239" t="s">
        <v>85</v>
      </c>
      <c r="AV137" s="13" t="s">
        <v>85</v>
      </c>
      <c r="AW137" s="13" t="s">
        <v>37</v>
      </c>
      <c r="AX137" s="13" t="s">
        <v>83</v>
      </c>
      <c r="AY137" s="239" t="s">
        <v>126</v>
      </c>
    </row>
    <row r="138" s="2" customFormat="1" ht="16.5" customHeight="1">
      <c r="A138" s="41"/>
      <c r="B138" s="42"/>
      <c r="C138" s="200" t="s">
        <v>173</v>
      </c>
      <c r="D138" s="200" t="s">
        <v>127</v>
      </c>
      <c r="E138" s="201" t="s">
        <v>548</v>
      </c>
      <c r="F138" s="202" t="s">
        <v>549</v>
      </c>
      <c r="G138" s="203" t="s">
        <v>414</v>
      </c>
      <c r="H138" s="204">
        <v>80</v>
      </c>
      <c r="I138" s="205"/>
      <c r="J138" s="206">
        <f>ROUND(I138*H138,2)</f>
        <v>0</v>
      </c>
      <c r="K138" s="207"/>
      <c r="L138" s="47"/>
      <c r="M138" s="208" t="s">
        <v>19</v>
      </c>
      <c r="N138" s="209" t="s">
        <v>46</v>
      </c>
      <c r="O138" s="87"/>
      <c r="P138" s="210">
        <f>O138*H138</f>
        <v>0</v>
      </c>
      <c r="Q138" s="210">
        <v>0</v>
      </c>
      <c r="R138" s="210">
        <f>Q138*H138</f>
        <v>0</v>
      </c>
      <c r="S138" s="210">
        <v>0</v>
      </c>
      <c r="T138" s="211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2" t="s">
        <v>159</v>
      </c>
      <c r="AT138" s="212" t="s">
        <v>127</v>
      </c>
      <c r="AU138" s="212" t="s">
        <v>85</v>
      </c>
      <c r="AY138" s="20" t="s">
        <v>126</v>
      </c>
      <c r="BE138" s="213">
        <f>IF(N138="základní",J138,0)</f>
        <v>0</v>
      </c>
      <c r="BF138" s="213">
        <f>IF(N138="snížená",J138,0)</f>
        <v>0</v>
      </c>
      <c r="BG138" s="213">
        <f>IF(N138="zákl. přenesená",J138,0)</f>
        <v>0</v>
      </c>
      <c r="BH138" s="213">
        <f>IF(N138="sníž. přenesená",J138,0)</f>
        <v>0</v>
      </c>
      <c r="BI138" s="213">
        <f>IF(N138="nulová",J138,0)</f>
        <v>0</v>
      </c>
      <c r="BJ138" s="20" t="s">
        <v>83</v>
      </c>
      <c r="BK138" s="213">
        <f>ROUND(I138*H138,2)</f>
        <v>0</v>
      </c>
      <c r="BL138" s="20" t="s">
        <v>159</v>
      </c>
      <c r="BM138" s="212" t="s">
        <v>550</v>
      </c>
    </row>
    <row r="139" s="2" customFormat="1">
      <c r="A139" s="41"/>
      <c r="B139" s="42"/>
      <c r="C139" s="43"/>
      <c r="D139" s="214" t="s">
        <v>133</v>
      </c>
      <c r="E139" s="43"/>
      <c r="F139" s="215" t="s">
        <v>551</v>
      </c>
      <c r="G139" s="43"/>
      <c r="H139" s="43"/>
      <c r="I139" s="216"/>
      <c r="J139" s="43"/>
      <c r="K139" s="43"/>
      <c r="L139" s="47"/>
      <c r="M139" s="217"/>
      <c r="N139" s="218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133</v>
      </c>
      <c r="AU139" s="20" t="s">
        <v>85</v>
      </c>
    </row>
    <row r="140" s="12" customFormat="1">
      <c r="A140" s="12"/>
      <c r="B140" s="219"/>
      <c r="C140" s="220"/>
      <c r="D140" s="214" t="s">
        <v>135</v>
      </c>
      <c r="E140" s="221" t="s">
        <v>19</v>
      </c>
      <c r="F140" s="222" t="s">
        <v>552</v>
      </c>
      <c r="G140" s="220"/>
      <c r="H140" s="221" t="s">
        <v>19</v>
      </c>
      <c r="I140" s="223"/>
      <c r="J140" s="220"/>
      <c r="K140" s="220"/>
      <c r="L140" s="224"/>
      <c r="M140" s="225"/>
      <c r="N140" s="226"/>
      <c r="O140" s="226"/>
      <c r="P140" s="226"/>
      <c r="Q140" s="226"/>
      <c r="R140" s="226"/>
      <c r="S140" s="226"/>
      <c r="T140" s="227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28" t="s">
        <v>135</v>
      </c>
      <c r="AU140" s="228" t="s">
        <v>85</v>
      </c>
      <c r="AV140" s="12" t="s">
        <v>83</v>
      </c>
      <c r="AW140" s="12" t="s">
        <v>37</v>
      </c>
      <c r="AX140" s="12" t="s">
        <v>75</v>
      </c>
      <c r="AY140" s="228" t="s">
        <v>126</v>
      </c>
    </row>
    <row r="141" s="12" customFormat="1">
      <c r="A141" s="12"/>
      <c r="B141" s="219"/>
      <c r="C141" s="220"/>
      <c r="D141" s="214" t="s">
        <v>135</v>
      </c>
      <c r="E141" s="221" t="s">
        <v>19</v>
      </c>
      <c r="F141" s="222" t="s">
        <v>553</v>
      </c>
      <c r="G141" s="220"/>
      <c r="H141" s="221" t="s">
        <v>19</v>
      </c>
      <c r="I141" s="223"/>
      <c r="J141" s="220"/>
      <c r="K141" s="220"/>
      <c r="L141" s="224"/>
      <c r="M141" s="225"/>
      <c r="N141" s="226"/>
      <c r="O141" s="226"/>
      <c r="P141" s="226"/>
      <c r="Q141" s="226"/>
      <c r="R141" s="226"/>
      <c r="S141" s="226"/>
      <c r="T141" s="227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28" t="s">
        <v>135</v>
      </c>
      <c r="AU141" s="228" t="s">
        <v>85</v>
      </c>
      <c r="AV141" s="12" t="s">
        <v>83</v>
      </c>
      <c r="AW141" s="12" t="s">
        <v>37</v>
      </c>
      <c r="AX141" s="12" t="s">
        <v>75</v>
      </c>
      <c r="AY141" s="228" t="s">
        <v>126</v>
      </c>
    </row>
    <row r="142" s="13" customFormat="1">
      <c r="A142" s="13"/>
      <c r="B142" s="229"/>
      <c r="C142" s="230"/>
      <c r="D142" s="214" t="s">
        <v>135</v>
      </c>
      <c r="E142" s="231" t="s">
        <v>19</v>
      </c>
      <c r="F142" s="232" t="s">
        <v>554</v>
      </c>
      <c r="G142" s="230"/>
      <c r="H142" s="233">
        <v>80</v>
      </c>
      <c r="I142" s="234"/>
      <c r="J142" s="230"/>
      <c r="K142" s="230"/>
      <c r="L142" s="235"/>
      <c r="M142" s="236"/>
      <c r="N142" s="237"/>
      <c r="O142" s="237"/>
      <c r="P142" s="237"/>
      <c r="Q142" s="237"/>
      <c r="R142" s="237"/>
      <c r="S142" s="237"/>
      <c r="T142" s="23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9" t="s">
        <v>135</v>
      </c>
      <c r="AU142" s="239" t="s">
        <v>85</v>
      </c>
      <c r="AV142" s="13" t="s">
        <v>85</v>
      </c>
      <c r="AW142" s="13" t="s">
        <v>37</v>
      </c>
      <c r="AX142" s="13" t="s">
        <v>83</v>
      </c>
      <c r="AY142" s="239" t="s">
        <v>126</v>
      </c>
    </row>
    <row r="143" s="11" customFormat="1" ht="22.8" customHeight="1">
      <c r="A143" s="11"/>
      <c r="B143" s="186"/>
      <c r="C143" s="187"/>
      <c r="D143" s="188" t="s">
        <v>74</v>
      </c>
      <c r="E143" s="249" t="s">
        <v>85</v>
      </c>
      <c r="F143" s="249" t="s">
        <v>555</v>
      </c>
      <c r="G143" s="187"/>
      <c r="H143" s="187"/>
      <c r="I143" s="190"/>
      <c r="J143" s="250">
        <f>BK143</f>
        <v>0</v>
      </c>
      <c r="K143" s="187"/>
      <c r="L143" s="192"/>
      <c r="M143" s="193"/>
      <c r="N143" s="194"/>
      <c r="O143" s="194"/>
      <c r="P143" s="195">
        <f>SUM(P144:P221)</f>
        <v>0</v>
      </c>
      <c r="Q143" s="194"/>
      <c r="R143" s="195">
        <f>SUM(R144:R221)</f>
        <v>0</v>
      </c>
      <c r="S143" s="194"/>
      <c r="T143" s="196">
        <f>SUM(T144:T221)</f>
        <v>0</v>
      </c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R143" s="197" t="s">
        <v>83</v>
      </c>
      <c r="AT143" s="198" t="s">
        <v>74</v>
      </c>
      <c r="AU143" s="198" t="s">
        <v>83</v>
      </c>
      <c r="AY143" s="197" t="s">
        <v>126</v>
      </c>
      <c r="BK143" s="199">
        <f>SUM(BK144:BK221)</f>
        <v>0</v>
      </c>
    </row>
    <row r="144" s="2" customFormat="1" ht="16.5" customHeight="1">
      <c r="A144" s="41"/>
      <c r="B144" s="42"/>
      <c r="C144" s="200" t="s">
        <v>182</v>
      </c>
      <c r="D144" s="200" t="s">
        <v>127</v>
      </c>
      <c r="E144" s="201" t="s">
        <v>556</v>
      </c>
      <c r="F144" s="202" t="s">
        <v>557</v>
      </c>
      <c r="G144" s="203" t="s">
        <v>285</v>
      </c>
      <c r="H144" s="204">
        <v>1.3500000000000001</v>
      </c>
      <c r="I144" s="205"/>
      <c r="J144" s="206">
        <f>ROUND(I144*H144,2)</f>
        <v>0</v>
      </c>
      <c r="K144" s="207"/>
      <c r="L144" s="47"/>
      <c r="M144" s="208" t="s">
        <v>19</v>
      </c>
      <c r="N144" s="209" t="s">
        <v>46</v>
      </c>
      <c r="O144" s="87"/>
      <c r="P144" s="210">
        <f>O144*H144</f>
        <v>0</v>
      </c>
      <c r="Q144" s="210">
        <v>0</v>
      </c>
      <c r="R144" s="210">
        <f>Q144*H144</f>
        <v>0</v>
      </c>
      <c r="S144" s="210">
        <v>0</v>
      </c>
      <c r="T144" s="211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12" t="s">
        <v>159</v>
      </c>
      <c r="AT144" s="212" t="s">
        <v>127</v>
      </c>
      <c r="AU144" s="212" t="s">
        <v>85</v>
      </c>
      <c r="AY144" s="20" t="s">
        <v>126</v>
      </c>
      <c r="BE144" s="213">
        <f>IF(N144="základní",J144,0)</f>
        <v>0</v>
      </c>
      <c r="BF144" s="213">
        <f>IF(N144="snížená",J144,0)</f>
        <v>0</v>
      </c>
      <c r="BG144" s="213">
        <f>IF(N144="zákl. přenesená",J144,0)</f>
        <v>0</v>
      </c>
      <c r="BH144" s="213">
        <f>IF(N144="sníž. přenesená",J144,0)</f>
        <v>0</v>
      </c>
      <c r="BI144" s="213">
        <f>IF(N144="nulová",J144,0)</f>
        <v>0</v>
      </c>
      <c r="BJ144" s="20" t="s">
        <v>83</v>
      </c>
      <c r="BK144" s="213">
        <f>ROUND(I144*H144,2)</f>
        <v>0</v>
      </c>
      <c r="BL144" s="20" t="s">
        <v>159</v>
      </c>
      <c r="BM144" s="212" t="s">
        <v>558</v>
      </c>
    </row>
    <row r="145" s="2" customFormat="1">
      <c r="A145" s="41"/>
      <c r="B145" s="42"/>
      <c r="C145" s="43"/>
      <c r="D145" s="214" t="s">
        <v>133</v>
      </c>
      <c r="E145" s="43"/>
      <c r="F145" s="215" t="s">
        <v>559</v>
      </c>
      <c r="G145" s="43"/>
      <c r="H145" s="43"/>
      <c r="I145" s="216"/>
      <c r="J145" s="43"/>
      <c r="K145" s="43"/>
      <c r="L145" s="47"/>
      <c r="M145" s="217"/>
      <c r="N145" s="218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133</v>
      </c>
      <c r="AU145" s="20" t="s">
        <v>85</v>
      </c>
    </row>
    <row r="146" s="12" customFormat="1">
      <c r="A146" s="12"/>
      <c r="B146" s="219"/>
      <c r="C146" s="220"/>
      <c r="D146" s="214" t="s">
        <v>135</v>
      </c>
      <c r="E146" s="221" t="s">
        <v>19</v>
      </c>
      <c r="F146" s="222" t="s">
        <v>560</v>
      </c>
      <c r="G146" s="220"/>
      <c r="H146" s="221" t="s">
        <v>19</v>
      </c>
      <c r="I146" s="223"/>
      <c r="J146" s="220"/>
      <c r="K146" s="220"/>
      <c r="L146" s="224"/>
      <c r="M146" s="225"/>
      <c r="N146" s="226"/>
      <c r="O146" s="226"/>
      <c r="P146" s="226"/>
      <c r="Q146" s="226"/>
      <c r="R146" s="226"/>
      <c r="S146" s="226"/>
      <c r="T146" s="227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28" t="s">
        <v>135</v>
      </c>
      <c r="AU146" s="228" t="s">
        <v>85</v>
      </c>
      <c r="AV146" s="12" t="s">
        <v>83</v>
      </c>
      <c r="AW146" s="12" t="s">
        <v>37</v>
      </c>
      <c r="AX146" s="12" t="s">
        <v>75</v>
      </c>
      <c r="AY146" s="228" t="s">
        <v>126</v>
      </c>
    </row>
    <row r="147" s="12" customFormat="1">
      <c r="A147" s="12"/>
      <c r="B147" s="219"/>
      <c r="C147" s="220"/>
      <c r="D147" s="214" t="s">
        <v>135</v>
      </c>
      <c r="E147" s="221" t="s">
        <v>19</v>
      </c>
      <c r="F147" s="222" t="s">
        <v>561</v>
      </c>
      <c r="G147" s="220"/>
      <c r="H147" s="221" t="s">
        <v>19</v>
      </c>
      <c r="I147" s="223"/>
      <c r="J147" s="220"/>
      <c r="K147" s="220"/>
      <c r="L147" s="224"/>
      <c r="M147" s="225"/>
      <c r="N147" s="226"/>
      <c r="O147" s="226"/>
      <c r="P147" s="226"/>
      <c r="Q147" s="226"/>
      <c r="R147" s="226"/>
      <c r="S147" s="226"/>
      <c r="T147" s="227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28" t="s">
        <v>135</v>
      </c>
      <c r="AU147" s="228" t="s">
        <v>85</v>
      </c>
      <c r="AV147" s="12" t="s">
        <v>83</v>
      </c>
      <c r="AW147" s="12" t="s">
        <v>37</v>
      </c>
      <c r="AX147" s="12" t="s">
        <v>75</v>
      </c>
      <c r="AY147" s="228" t="s">
        <v>126</v>
      </c>
    </row>
    <row r="148" s="13" customFormat="1">
      <c r="A148" s="13"/>
      <c r="B148" s="229"/>
      <c r="C148" s="230"/>
      <c r="D148" s="214" t="s">
        <v>135</v>
      </c>
      <c r="E148" s="231" t="s">
        <v>19</v>
      </c>
      <c r="F148" s="232" t="s">
        <v>562</v>
      </c>
      <c r="G148" s="230"/>
      <c r="H148" s="233">
        <v>1.3500000000000001</v>
      </c>
      <c r="I148" s="234"/>
      <c r="J148" s="230"/>
      <c r="K148" s="230"/>
      <c r="L148" s="235"/>
      <c r="M148" s="236"/>
      <c r="N148" s="237"/>
      <c r="O148" s="237"/>
      <c r="P148" s="237"/>
      <c r="Q148" s="237"/>
      <c r="R148" s="237"/>
      <c r="S148" s="237"/>
      <c r="T148" s="23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9" t="s">
        <v>135</v>
      </c>
      <c r="AU148" s="239" t="s">
        <v>85</v>
      </c>
      <c r="AV148" s="13" t="s">
        <v>85</v>
      </c>
      <c r="AW148" s="13" t="s">
        <v>37</v>
      </c>
      <c r="AX148" s="13" t="s">
        <v>83</v>
      </c>
      <c r="AY148" s="239" t="s">
        <v>126</v>
      </c>
    </row>
    <row r="149" s="2" customFormat="1" ht="16.5" customHeight="1">
      <c r="A149" s="41"/>
      <c r="B149" s="42"/>
      <c r="C149" s="200" t="s">
        <v>188</v>
      </c>
      <c r="D149" s="200" t="s">
        <v>127</v>
      </c>
      <c r="E149" s="201" t="s">
        <v>563</v>
      </c>
      <c r="F149" s="202" t="s">
        <v>564</v>
      </c>
      <c r="G149" s="203" t="s">
        <v>285</v>
      </c>
      <c r="H149" s="204">
        <v>0.106</v>
      </c>
      <c r="I149" s="205"/>
      <c r="J149" s="206">
        <f>ROUND(I149*H149,2)</f>
        <v>0</v>
      </c>
      <c r="K149" s="207"/>
      <c r="L149" s="47"/>
      <c r="M149" s="208" t="s">
        <v>19</v>
      </c>
      <c r="N149" s="209" t="s">
        <v>46</v>
      </c>
      <c r="O149" s="87"/>
      <c r="P149" s="210">
        <f>O149*H149</f>
        <v>0</v>
      </c>
      <c r="Q149" s="210">
        <v>0</v>
      </c>
      <c r="R149" s="210">
        <f>Q149*H149</f>
        <v>0</v>
      </c>
      <c r="S149" s="210">
        <v>0</v>
      </c>
      <c r="T149" s="211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2" t="s">
        <v>159</v>
      </c>
      <c r="AT149" s="212" t="s">
        <v>127</v>
      </c>
      <c r="AU149" s="212" t="s">
        <v>85</v>
      </c>
      <c r="AY149" s="20" t="s">
        <v>126</v>
      </c>
      <c r="BE149" s="213">
        <f>IF(N149="základní",J149,0)</f>
        <v>0</v>
      </c>
      <c r="BF149" s="213">
        <f>IF(N149="snížená",J149,0)</f>
        <v>0</v>
      </c>
      <c r="BG149" s="213">
        <f>IF(N149="zákl. přenesená",J149,0)</f>
        <v>0</v>
      </c>
      <c r="BH149" s="213">
        <f>IF(N149="sníž. přenesená",J149,0)</f>
        <v>0</v>
      </c>
      <c r="BI149" s="213">
        <f>IF(N149="nulová",J149,0)</f>
        <v>0</v>
      </c>
      <c r="BJ149" s="20" t="s">
        <v>83</v>
      </c>
      <c r="BK149" s="213">
        <f>ROUND(I149*H149,2)</f>
        <v>0</v>
      </c>
      <c r="BL149" s="20" t="s">
        <v>159</v>
      </c>
      <c r="BM149" s="212" t="s">
        <v>565</v>
      </c>
    </row>
    <row r="150" s="2" customFormat="1">
      <c r="A150" s="41"/>
      <c r="B150" s="42"/>
      <c r="C150" s="43"/>
      <c r="D150" s="214" t="s">
        <v>133</v>
      </c>
      <c r="E150" s="43"/>
      <c r="F150" s="215" t="s">
        <v>559</v>
      </c>
      <c r="G150" s="43"/>
      <c r="H150" s="43"/>
      <c r="I150" s="216"/>
      <c r="J150" s="43"/>
      <c r="K150" s="43"/>
      <c r="L150" s="47"/>
      <c r="M150" s="217"/>
      <c r="N150" s="218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133</v>
      </c>
      <c r="AU150" s="20" t="s">
        <v>85</v>
      </c>
    </row>
    <row r="151" s="12" customFormat="1">
      <c r="A151" s="12"/>
      <c r="B151" s="219"/>
      <c r="C151" s="220"/>
      <c r="D151" s="214" t="s">
        <v>135</v>
      </c>
      <c r="E151" s="221" t="s">
        <v>19</v>
      </c>
      <c r="F151" s="222" t="s">
        <v>566</v>
      </c>
      <c r="G151" s="220"/>
      <c r="H151" s="221" t="s">
        <v>19</v>
      </c>
      <c r="I151" s="223"/>
      <c r="J151" s="220"/>
      <c r="K151" s="220"/>
      <c r="L151" s="224"/>
      <c r="M151" s="225"/>
      <c r="N151" s="226"/>
      <c r="O151" s="226"/>
      <c r="P151" s="226"/>
      <c r="Q151" s="226"/>
      <c r="R151" s="226"/>
      <c r="S151" s="226"/>
      <c r="T151" s="227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28" t="s">
        <v>135</v>
      </c>
      <c r="AU151" s="228" t="s">
        <v>85</v>
      </c>
      <c r="AV151" s="12" t="s">
        <v>83</v>
      </c>
      <c r="AW151" s="12" t="s">
        <v>37</v>
      </c>
      <c r="AX151" s="12" t="s">
        <v>75</v>
      </c>
      <c r="AY151" s="228" t="s">
        <v>126</v>
      </c>
    </row>
    <row r="152" s="12" customFormat="1">
      <c r="A152" s="12"/>
      <c r="B152" s="219"/>
      <c r="C152" s="220"/>
      <c r="D152" s="214" t="s">
        <v>135</v>
      </c>
      <c r="E152" s="221" t="s">
        <v>19</v>
      </c>
      <c r="F152" s="222" t="s">
        <v>567</v>
      </c>
      <c r="G152" s="220"/>
      <c r="H152" s="221" t="s">
        <v>19</v>
      </c>
      <c r="I152" s="223"/>
      <c r="J152" s="220"/>
      <c r="K152" s="220"/>
      <c r="L152" s="224"/>
      <c r="M152" s="225"/>
      <c r="N152" s="226"/>
      <c r="O152" s="226"/>
      <c r="P152" s="226"/>
      <c r="Q152" s="226"/>
      <c r="R152" s="226"/>
      <c r="S152" s="226"/>
      <c r="T152" s="227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28" t="s">
        <v>135</v>
      </c>
      <c r="AU152" s="228" t="s">
        <v>85</v>
      </c>
      <c r="AV152" s="12" t="s">
        <v>83</v>
      </c>
      <c r="AW152" s="12" t="s">
        <v>37</v>
      </c>
      <c r="AX152" s="12" t="s">
        <v>75</v>
      </c>
      <c r="AY152" s="228" t="s">
        <v>126</v>
      </c>
    </row>
    <row r="153" s="12" customFormat="1">
      <c r="A153" s="12"/>
      <c r="B153" s="219"/>
      <c r="C153" s="220"/>
      <c r="D153" s="214" t="s">
        <v>135</v>
      </c>
      <c r="E153" s="221" t="s">
        <v>19</v>
      </c>
      <c r="F153" s="222" t="s">
        <v>568</v>
      </c>
      <c r="G153" s="220"/>
      <c r="H153" s="221" t="s">
        <v>19</v>
      </c>
      <c r="I153" s="223"/>
      <c r="J153" s="220"/>
      <c r="K153" s="220"/>
      <c r="L153" s="224"/>
      <c r="M153" s="225"/>
      <c r="N153" s="226"/>
      <c r="O153" s="226"/>
      <c r="P153" s="226"/>
      <c r="Q153" s="226"/>
      <c r="R153" s="226"/>
      <c r="S153" s="226"/>
      <c r="T153" s="227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28" t="s">
        <v>135</v>
      </c>
      <c r="AU153" s="228" t="s">
        <v>85</v>
      </c>
      <c r="AV153" s="12" t="s">
        <v>83</v>
      </c>
      <c r="AW153" s="12" t="s">
        <v>37</v>
      </c>
      <c r="AX153" s="12" t="s">
        <v>75</v>
      </c>
      <c r="AY153" s="228" t="s">
        <v>126</v>
      </c>
    </row>
    <row r="154" s="13" customFormat="1">
      <c r="A154" s="13"/>
      <c r="B154" s="229"/>
      <c r="C154" s="230"/>
      <c r="D154" s="214" t="s">
        <v>135</v>
      </c>
      <c r="E154" s="231" t="s">
        <v>19</v>
      </c>
      <c r="F154" s="232" t="s">
        <v>569</v>
      </c>
      <c r="G154" s="230"/>
      <c r="H154" s="233">
        <v>0.068000000000000005</v>
      </c>
      <c r="I154" s="234"/>
      <c r="J154" s="230"/>
      <c r="K154" s="230"/>
      <c r="L154" s="235"/>
      <c r="M154" s="236"/>
      <c r="N154" s="237"/>
      <c r="O154" s="237"/>
      <c r="P154" s="237"/>
      <c r="Q154" s="237"/>
      <c r="R154" s="237"/>
      <c r="S154" s="237"/>
      <c r="T154" s="23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9" t="s">
        <v>135</v>
      </c>
      <c r="AU154" s="239" t="s">
        <v>85</v>
      </c>
      <c r="AV154" s="13" t="s">
        <v>85</v>
      </c>
      <c r="AW154" s="13" t="s">
        <v>37</v>
      </c>
      <c r="AX154" s="13" t="s">
        <v>75</v>
      </c>
      <c r="AY154" s="239" t="s">
        <v>126</v>
      </c>
    </row>
    <row r="155" s="12" customFormat="1">
      <c r="A155" s="12"/>
      <c r="B155" s="219"/>
      <c r="C155" s="220"/>
      <c r="D155" s="214" t="s">
        <v>135</v>
      </c>
      <c r="E155" s="221" t="s">
        <v>19</v>
      </c>
      <c r="F155" s="222" t="s">
        <v>570</v>
      </c>
      <c r="G155" s="220"/>
      <c r="H155" s="221" t="s">
        <v>19</v>
      </c>
      <c r="I155" s="223"/>
      <c r="J155" s="220"/>
      <c r="K155" s="220"/>
      <c r="L155" s="224"/>
      <c r="M155" s="225"/>
      <c r="N155" s="226"/>
      <c r="O155" s="226"/>
      <c r="P155" s="226"/>
      <c r="Q155" s="226"/>
      <c r="R155" s="226"/>
      <c r="S155" s="226"/>
      <c r="T155" s="227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28" t="s">
        <v>135</v>
      </c>
      <c r="AU155" s="228" t="s">
        <v>85</v>
      </c>
      <c r="AV155" s="12" t="s">
        <v>83</v>
      </c>
      <c r="AW155" s="12" t="s">
        <v>37</v>
      </c>
      <c r="AX155" s="12" t="s">
        <v>75</v>
      </c>
      <c r="AY155" s="228" t="s">
        <v>126</v>
      </c>
    </row>
    <row r="156" s="13" customFormat="1">
      <c r="A156" s="13"/>
      <c r="B156" s="229"/>
      <c r="C156" s="230"/>
      <c r="D156" s="214" t="s">
        <v>135</v>
      </c>
      <c r="E156" s="231" t="s">
        <v>19</v>
      </c>
      <c r="F156" s="232" t="s">
        <v>571</v>
      </c>
      <c r="G156" s="230"/>
      <c r="H156" s="233">
        <v>0.037999999999999999</v>
      </c>
      <c r="I156" s="234"/>
      <c r="J156" s="230"/>
      <c r="K156" s="230"/>
      <c r="L156" s="235"/>
      <c r="M156" s="236"/>
      <c r="N156" s="237"/>
      <c r="O156" s="237"/>
      <c r="P156" s="237"/>
      <c r="Q156" s="237"/>
      <c r="R156" s="237"/>
      <c r="S156" s="237"/>
      <c r="T156" s="23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9" t="s">
        <v>135</v>
      </c>
      <c r="AU156" s="239" t="s">
        <v>85</v>
      </c>
      <c r="AV156" s="13" t="s">
        <v>85</v>
      </c>
      <c r="AW156" s="13" t="s">
        <v>37</v>
      </c>
      <c r="AX156" s="13" t="s">
        <v>75</v>
      </c>
      <c r="AY156" s="239" t="s">
        <v>126</v>
      </c>
    </row>
    <row r="157" s="15" customFormat="1">
      <c r="A157" s="15"/>
      <c r="B157" s="251"/>
      <c r="C157" s="252"/>
      <c r="D157" s="214" t="s">
        <v>135</v>
      </c>
      <c r="E157" s="253" t="s">
        <v>19</v>
      </c>
      <c r="F157" s="254" t="s">
        <v>304</v>
      </c>
      <c r="G157" s="252"/>
      <c r="H157" s="255">
        <v>0.10600000000000001</v>
      </c>
      <c r="I157" s="256"/>
      <c r="J157" s="252"/>
      <c r="K157" s="252"/>
      <c r="L157" s="257"/>
      <c r="M157" s="258"/>
      <c r="N157" s="259"/>
      <c r="O157" s="259"/>
      <c r="P157" s="259"/>
      <c r="Q157" s="259"/>
      <c r="R157" s="259"/>
      <c r="S157" s="259"/>
      <c r="T157" s="260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1" t="s">
        <v>135</v>
      </c>
      <c r="AU157" s="261" t="s">
        <v>85</v>
      </c>
      <c r="AV157" s="15" t="s">
        <v>159</v>
      </c>
      <c r="AW157" s="15" t="s">
        <v>37</v>
      </c>
      <c r="AX157" s="15" t="s">
        <v>83</v>
      </c>
      <c r="AY157" s="261" t="s">
        <v>126</v>
      </c>
    </row>
    <row r="158" s="2" customFormat="1" ht="16.5" customHeight="1">
      <c r="A158" s="41"/>
      <c r="B158" s="42"/>
      <c r="C158" s="200" t="s">
        <v>193</v>
      </c>
      <c r="D158" s="200" t="s">
        <v>127</v>
      </c>
      <c r="E158" s="201" t="s">
        <v>572</v>
      </c>
      <c r="F158" s="202" t="s">
        <v>573</v>
      </c>
      <c r="G158" s="203" t="s">
        <v>285</v>
      </c>
      <c r="H158" s="204">
        <v>20.5</v>
      </c>
      <c r="I158" s="205"/>
      <c r="J158" s="206">
        <f>ROUND(I158*H158,2)</f>
        <v>0</v>
      </c>
      <c r="K158" s="207"/>
      <c r="L158" s="47"/>
      <c r="M158" s="208" t="s">
        <v>19</v>
      </c>
      <c r="N158" s="209" t="s">
        <v>46</v>
      </c>
      <c r="O158" s="87"/>
      <c r="P158" s="210">
        <f>O158*H158</f>
        <v>0</v>
      </c>
      <c r="Q158" s="210">
        <v>0</v>
      </c>
      <c r="R158" s="210">
        <f>Q158*H158</f>
        <v>0</v>
      </c>
      <c r="S158" s="210">
        <v>0</v>
      </c>
      <c r="T158" s="211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2" t="s">
        <v>159</v>
      </c>
      <c r="AT158" s="212" t="s">
        <v>127</v>
      </c>
      <c r="AU158" s="212" t="s">
        <v>85</v>
      </c>
      <c r="AY158" s="20" t="s">
        <v>126</v>
      </c>
      <c r="BE158" s="213">
        <f>IF(N158="základní",J158,0)</f>
        <v>0</v>
      </c>
      <c r="BF158" s="213">
        <f>IF(N158="snížená",J158,0)</f>
        <v>0</v>
      </c>
      <c r="BG158" s="213">
        <f>IF(N158="zákl. přenesená",J158,0)</f>
        <v>0</v>
      </c>
      <c r="BH158" s="213">
        <f>IF(N158="sníž. přenesená",J158,0)</f>
        <v>0</v>
      </c>
      <c r="BI158" s="213">
        <f>IF(N158="nulová",J158,0)</f>
        <v>0</v>
      </c>
      <c r="BJ158" s="20" t="s">
        <v>83</v>
      </c>
      <c r="BK158" s="213">
        <f>ROUND(I158*H158,2)</f>
        <v>0</v>
      </c>
      <c r="BL158" s="20" t="s">
        <v>159</v>
      </c>
      <c r="BM158" s="212" t="s">
        <v>574</v>
      </c>
    </row>
    <row r="159" s="2" customFormat="1">
      <c r="A159" s="41"/>
      <c r="B159" s="42"/>
      <c r="C159" s="43"/>
      <c r="D159" s="214" t="s">
        <v>133</v>
      </c>
      <c r="E159" s="43"/>
      <c r="F159" s="215" t="s">
        <v>575</v>
      </c>
      <c r="G159" s="43"/>
      <c r="H159" s="43"/>
      <c r="I159" s="216"/>
      <c r="J159" s="43"/>
      <c r="K159" s="43"/>
      <c r="L159" s="47"/>
      <c r="M159" s="217"/>
      <c r="N159" s="218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133</v>
      </c>
      <c r="AU159" s="20" t="s">
        <v>85</v>
      </c>
    </row>
    <row r="160" s="12" customFormat="1">
      <c r="A160" s="12"/>
      <c r="B160" s="219"/>
      <c r="C160" s="220"/>
      <c r="D160" s="214" t="s">
        <v>135</v>
      </c>
      <c r="E160" s="221" t="s">
        <v>19</v>
      </c>
      <c r="F160" s="222" t="s">
        <v>576</v>
      </c>
      <c r="G160" s="220"/>
      <c r="H160" s="221" t="s">
        <v>19</v>
      </c>
      <c r="I160" s="223"/>
      <c r="J160" s="220"/>
      <c r="K160" s="220"/>
      <c r="L160" s="224"/>
      <c r="M160" s="225"/>
      <c r="N160" s="226"/>
      <c r="O160" s="226"/>
      <c r="P160" s="226"/>
      <c r="Q160" s="226"/>
      <c r="R160" s="226"/>
      <c r="S160" s="226"/>
      <c r="T160" s="227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28" t="s">
        <v>135</v>
      </c>
      <c r="AU160" s="228" t="s">
        <v>85</v>
      </c>
      <c r="AV160" s="12" t="s">
        <v>83</v>
      </c>
      <c r="AW160" s="12" t="s">
        <v>37</v>
      </c>
      <c r="AX160" s="12" t="s">
        <v>75</v>
      </c>
      <c r="AY160" s="228" t="s">
        <v>126</v>
      </c>
    </row>
    <row r="161" s="12" customFormat="1">
      <c r="A161" s="12"/>
      <c r="B161" s="219"/>
      <c r="C161" s="220"/>
      <c r="D161" s="214" t="s">
        <v>135</v>
      </c>
      <c r="E161" s="221" t="s">
        <v>19</v>
      </c>
      <c r="F161" s="222" t="s">
        <v>333</v>
      </c>
      <c r="G161" s="220"/>
      <c r="H161" s="221" t="s">
        <v>19</v>
      </c>
      <c r="I161" s="223"/>
      <c r="J161" s="220"/>
      <c r="K161" s="220"/>
      <c r="L161" s="224"/>
      <c r="M161" s="225"/>
      <c r="N161" s="226"/>
      <c r="O161" s="226"/>
      <c r="P161" s="226"/>
      <c r="Q161" s="226"/>
      <c r="R161" s="226"/>
      <c r="S161" s="226"/>
      <c r="T161" s="227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28" t="s">
        <v>135</v>
      </c>
      <c r="AU161" s="228" t="s">
        <v>85</v>
      </c>
      <c r="AV161" s="12" t="s">
        <v>83</v>
      </c>
      <c r="AW161" s="12" t="s">
        <v>37</v>
      </c>
      <c r="AX161" s="12" t="s">
        <v>75</v>
      </c>
      <c r="AY161" s="228" t="s">
        <v>126</v>
      </c>
    </row>
    <row r="162" s="12" customFormat="1">
      <c r="A162" s="12"/>
      <c r="B162" s="219"/>
      <c r="C162" s="220"/>
      <c r="D162" s="214" t="s">
        <v>135</v>
      </c>
      <c r="E162" s="221" t="s">
        <v>19</v>
      </c>
      <c r="F162" s="222" t="s">
        <v>238</v>
      </c>
      <c r="G162" s="220"/>
      <c r="H162" s="221" t="s">
        <v>19</v>
      </c>
      <c r="I162" s="223"/>
      <c r="J162" s="220"/>
      <c r="K162" s="220"/>
      <c r="L162" s="224"/>
      <c r="M162" s="225"/>
      <c r="N162" s="226"/>
      <c r="O162" s="226"/>
      <c r="P162" s="226"/>
      <c r="Q162" s="226"/>
      <c r="R162" s="226"/>
      <c r="S162" s="226"/>
      <c r="T162" s="227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28" t="s">
        <v>135</v>
      </c>
      <c r="AU162" s="228" t="s">
        <v>85</v>
      </c>
      <c r="AV162" s="12" t="s">
        <v>83</v>
      </c>
      <c r="AW162" s="12" t="s">
        <v>37</v>
      </c>
      <c r="AX162" s="12" t="s">
        <v>75</v>
      </c>
      <c r="AY162" s="228" t="s">
        <v>126</v>
      </c>
    </row>
    <row r="163" s="12" customFormat="1">
      <c r="A163" s="12"/>
      <c r="B163" s="219"/>
      <c r="C163" s="220"/>
      <c r="D163" s="214" t="s">
        <v>135</v>
      </c>
      <c r="E163" s="221" t="s">
        <v>19</v>
      </c>
      <c r="F163" s="222" t="s">
        <v>546</v>
      </c>
      <c r="G163" s="220"/>
      <c r="H163" s="221" t="s">
        <v>19</v>
      </c>
      <c r="I163" s="223"/>
      <c r="J163" s="220"/>
      <c r="K163" s="220"/>
      <c r="L163" s="224"/>
      <c r="M163" s="225"/>
      <c r="N163" s="226"/>
      <c r="O163" s="226"/>
      <c r="P163" s="226"/>
      <c r="Q163" s="226"/>
      <c r="R163" s="226"/>
      <c r="S163" s="226"/>
      <c r="T163" s="227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28" t="s">
        <v>135</v>
      </c>
      <c r="AU163" s="228" t="s">
        <v>85</v>
      </c>
      <c r="AV163" s="12" t="s">
        <v>83</v>
      </c>
      <c r="AW163" s="12" t="s">
        <v>37</v>
      </c>
      <c r="AX163" s="12" t="s">
        <v>75</v>
      </c>
      <c r="AY163" s="228" t="s">
        <v>126</v>
      </c>
    </row>
    <row r="164" s="12" customFormat="1">
      <c r="A164" s="12"/>
      <c r="B164" s="219"/>
      <c r="C164" s="220"/>
      <c r="D164" s="214" t="s">
        <v>135</v>
      </c>
      <c r="E164" s="221" t="s">
        <v>19</v>
      </c>
      <c r="F164" s="222" t="s">
        <v>577</v>
      </c>
      <c r="G164" s="220"/>
      <c r="H164" s="221" t="s">
        <v>19</v>
      </c>
      <c r="I164" s="223"/>
      <c r="J164" s="220"/>
      <c r="K164" s="220"/>
      <c r="L164" s="224"/>
      <c r="M164" s="225"/>
      <c r="N164" s="226"/>
      <c r="O164" s="226"/>
      <c r="P164" s="226"/>
      <c r="Q164" s="226"/>
      <c r="R164" s="226"/>
      <c r="S164" s="226"/>
      <c r="T164" s="227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28" t="s">
        <v>135</v>
      </c>
      <c r="AU164" s="228" t="s">
        <v>85</v>
      </c>
      <c r="AV164" s="12" t="s">
        <v>83</v>
      </c>
      <c r="AW164" s="12" t="s">
        <v>37</v>
      </c>
      <c r="AX164" s="12" t="s">
        <v>75</v>
      </c>
      <c r="AY164" s="228" t="s">
        <v>126</v>
      </c>
    </row>
    <row r="165" s="12" customFormat="1">
      <c r="A165" s="12"/>
      <c r="B165" s="219"/>
      <c r="C165" s="220"/>
      <c r="D165" s="214" t="s">
        <v>135</v>
      </c>
      <c r="E165" s="221" t="s">
        <v>19</v>
      </c>
      <c r="F165" s="222" t="s">
        <v>578</v>
      </c>
      <c r="G165" s="220"/>
      <c r="H165" s="221" t="s">
        <v>19</v>
      </c>
      <c r="I165" s="223"/>
      <c r="J165" s="220"/>
      <c r="K165" s="220"/>
      <c r="L165" s="224"/>
      <c r="M165" s="225"/>
      <c r="N165" s="226"/>
      <c r="O165" s="226"/>
      <c r="P165" s="226"/>
      <c r="Q165" s="226"/>
      <c r="R165" s="226"/>
      <c r="S165" s="226"/>
      <c r="T165" s="227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28" t="s">
        <v>135</v>
      </c>
      <c r="AU165" s="228" t="s">
        <v>85</v>
      </c>
      <c r="AV165" s="12" t="s">
        <v>83</v>
      </c>
      <c r="AW165" s="12" t="s">
        <v>37</v>
      </c>
      <c r="AX165" s="12" t="s">
        <v>75</v>
      </c>
      <c r="AY165" s="228" t="s">
        <v>126</v>
      </c>
    </row>
    <row r="166" s="13" customFormat="1">
      <c r="A166" s="13"/>
      <c r="B166" s="229"/>
      <c r="C166" s="230"/>
      <c r="D166" s="214" t="s">
        <v>135</v>
      </c>
      <c r="E166" s="231" t="s">
        <v>19</v>
      </c>
      <c r="F166" s="232" t="s">
        <v>334</v>
      </c>
      <c r="G166" s="230"/>
      <c r="H166" s="233">
        <v>20.5</v>
      </c>
      <c r="I166" s="234"/>
      <c r="J166" s="230"/>
      <c r="K166" s="230"/>
      <c r="L166" s="235"/>
      <c r="M166" s="236"/>
      <c r="N166" s="237"/>
      <c r="O166" s="237"/>
      <c r="P166" s="237"/>
      <c r="Q166" s="237"/>
      <c r="R166" s="237"/>
      <c r="S166" s="237"/>
      <c r="T166" s="23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9" t="s">
        <v>135</v>
      </c>
      <c r="AU166" s="239" t="s">
        <v>85</v>
      </c>
      <c r="AV166" s="13" t="s">
        <v>85</v>
      </c>
      <c r="AW166" s="13" t="s">
        <v>37</v>
      </c>
      <c r="AX166" s="13" t="s">
        <v>83</v>
      </c>
      <c r="AY166" s="239" t="s">
        <v>126</v>
      </c>
    </row>
    <row r="167" s="2" customFormat="1" ht="16.5" customHeight="1">
      <c r="A167" s="41"/>
      <c r="B167" s="42"/>
      <c r="C167" s="200" t="s">
        <v>199</v>
      </c>
      <c r="D167" s="200" t="s">
        <v>127</v>
      </c>
      <c r="E167" s="201" t="s">
        <v>579</v>
      </c>
      <c r="F167" s="202" t="s">
        <v>580</v>
      </c>
      <c r="G167" s="203" t="s">
        <v>414</v>
      </c>
      <c r="H167" s="204">
        <v>41</v>
      </c>
      <c r="I167" s="205"/>
      <c r="J167" s="206">
        <f>ROUND(I167*H167,2)</f>
        <v>0</v>
      </c>
      <c r="K167" s="207"/>
      <c r="L167" s="47"/>
      <c r="M167" s="208" t="s">
        <v>19</v>
      </c>
      <c r="N167" s="209" t="s">
        <v>46</v>
      </c>
      <c r="O167" s="87"/>
      <c r="P167" s="210">
        <f>O167*H167</f>
        <v>0</v>
      </c>
      <c r="Q167" s="210">
        <v>0</v>
      </c>
      <c r="R167" s="210">
        <f>Q167*H167</f>
        <v>0</v>
      </c>
      <c r="S167" s="210">
        <v>0</v>
      </c>
      <c r="T167" s="211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12" t="s">
        <v>159</v>
      </c>
      <c r="AT167" s="212" t="s">
        <v>127</v>
      </c>
      <c r="AU167" s="212" t="s">
        <v>85</v>
      </c>
      <c r="AY167" s="20" t="s">
        <v>126</v>
      </c>
      <c r="BE167" s="213">
        <f>IF(N167="základní",J167,0)</f>
        <v>0</v>
      </c>
      <c r="BF167" s="213">
        <f>IF(N167="snížená",J167,0)</f>
        <v>0</v>
      </c>
      <c r="BG167" s="213">
        <f>IF(N167="zákl. přenesená",J167,0)</f>
        <v>0</v>
      </c>
      <c r="BH167" s="213">
        <f>IF(N167="sníž. přenesená",J167,0)</f>
        <v>0</v>
      </c>
      <c r="BI167" s="213">
        <f>IF(N167="nulová",J167,0)</f>
        <v>0</v>
      </c>
      <c r="BJ167" s="20" t="s">
        <v>83</v>
      </c>
      <c r="BK167" s="213">
        <f>ROUND(I167*H167,2)</f>
        <v>0</v>
      </c>
      <c r="BL167" s="20" t="s">
        <v>159</v>
      </c>
      <c r="BM167" s="212" t="s">
        <v>581</v>
      </c>
    </row>
    <row r="168" s="2" customFormat="1">
      <c r="A168" s="41"/>
      <c r="B168" s="42"/>
      <c r="C168" s="43"/>
      <c r="D168" s="214" t="s">
        <v>133</v>
      </c>
      <c r="E168" s="43"/>
      <c r="F168" s="215" t="s">
        <v>582</v>
      </c>
      <c r="G168" s="43"/>
      <c r="H168" s="43"/>
      <c r="I168" s="216"/>
      <c r="J168" s="43"/>
      <c r="K168" s="43"/>
      <c r="L168" s="47"/>
      <c r="M168" s="217"/>
      <c r="N168" s="218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133</v>
      </c>
      <c r="AU168" s="20" t="s">
        <v>85</v>
      </c>
    </row>
    <row r="169" s="12" customFormat="1">
      <c r="A169" s="12"/>
      <c r="B169" s="219"/>
      <c r="C169" s="220"/>
      <c r="D169" s="214" t="s">
        <v>135</v>
      </c>
      <c r="E169" s="221" t="s">
        <v>19</v>
      </c>
      <c r="F169" s="222" t="s">
        <v>576</v>
      </c>
      <c r="G169" s="220"/>
      <c r="H169" s="221" t="s">
        <v>19</v>
      </c>
      <c r="I169" s="223"/>
      <c r="J169" s="220"/>
      <c r="K169" s="220"/>
      <c r="L169" s="224"/>
      <c r="M169" s="225"/>
      <c r="N169" s="226"/>
      <c r="O169" s="226"/>
      <c r="P169" s="226"/>
      <c r="Q169" s="226"/>
      <c r="R169" s="226"/>
      <c r="S169" s="226"/>
      <c r="T169" s="227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28" t="s">
        <v>135</v>
      </c>
      <c r="AU169" s="228" t="s">
        <v>85</v>
      </c>
      <c r="AV169" s="12" t="s">
        <v>83</v>
      </c>
      <c r="AW169" s="12" t="s">
        <v>37</v>
      </c>
      <c r="AX169" s="12" t="s">
        <v>75</v>
      </c>
      <c r="AY169" s="228" t="s">
        <v>126</v>
      </c>
    </row>
    <row r="170" s="12" customFormat="1">
      <c r="A170" s="12"/>
      <c r="B170" s="219"/>
      <c r="C170" s="220"/>
      <c r="D170" s="214" t="s">
        <v>135</v>
      </c>
      <c r="E170" s="221" t="s">
        <v>19</v>
      </c>
      <c r="F170" s="222" t="s">
        <v>583</v>
      </c>
      <c r="G170" s="220"/>
      <c r="H170" s="221" t="s">
        <v>19</v>
      </c>
      <c r="I170" s="223"/>
      <c r="J170" s="220"/>
      <c r="K170" s="220"/>
      <c r="L170" s="224"/>
      <c r="M170" s="225"/>
      <c r="N170" s="226"/>
      <c r="O170" s="226"/>
      <c r="P170" s="226"/>
      <c r="Q170" s="226"/>
      <c r="R170" s="226"/>
      <c r="S170" s="226"/>
      <c r="T170" s="227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28" t="s">
        <v>135</v>
      </c>
      <c r="AU170" s="228" t="s">
        <v>85</v>
      </c>
      <c r="AV170" s="12" t="s">
        <v>83</v>
      </c>
      <c r="AW170" s="12" t="s">
        <v>37</v>
      </c>
      <c r="AX170" s="12" t="s">
        <v>75</v>
      </c>
      <c r="AY170" s="228" t="s">
        <v>126</v>
      </c>
    </row>
    <row r="171" s="12" customFormat="1">
      <c r="A171" s="12"/>
      <c r="B171" s="219"/>
      <c r="C171" s="220"/>
      <c r="D171" s="214" t="s">
        <v>135</v>
      </c>
      <c r="E171" s="221" t="s">
        <v>19</v>
      </c>
      <c r="F171" s="222" t="s">
        <v>584</v>
      </c>
      <c r="G171" s="220"/>
      <c r="H171" s="221" t="s">
        <v>19</v>
      </c>
      <c r="I171" s="223"/>
      <c r="J171" s="220"/>
      <c r="K171" s="220"/>
      <c r="L171" s="224"/>
      <c r="M171" s="225"/>
      <c r="N171" s="226"/>
      <c r="O171" s="226"/>
      <c r="P171" s="226"/>
      <c r="Q171" s="226"/>
      <c r="R171" s="226"/>
      <c r="S171" s="226"/>
      <c r="T171" s="227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28" t="s">
        <v>135</v>
      </c>
      <c r="AU171" s="228" t="s">
        <v>85</v>
      </c>
      <c r="AV171" s="12" t="s">
        <v>83</v>
      </c>
      <c r="AW171" s="12" t="s">
        <v>37</v>
      </c>
      <c r="AX171" s="12" t="s">
        <v>75</v>
      </c>
      <c r="AY171" s="228" t="s">
        <v>126</v>
      </c>
    </row>
    <row r="172" s="12" customFormat="1">
      <c r="A172" s="12"/>
      <c r="B172" s="219"/>
      <c r="C172" s="220"/>
      <c r="D172" s="214" t="s">
        <v>135</v>
      </c>
      <c r="E172" s="221" t="s">
        <v>19</v>
      </c>
      <c r="F172" s="222" t="s">
        <v>578</v>
      </c>
      <c r="G172" s="220"/>
      <c r="H172" s="221" t="s">
        <v>19</v>
      </c>
      <c r="I172" s="223"/>
      <c r="J172" s="220"/>
      <c r="K172" s="220"/>
      <c r="L172" s="224"/>
      <c r="M172" s="225"/>
      <c r="N172" s="226"/>
      <c r="O172" s="226"/>
      <c r="P172" s="226"/>
      <c r="Q172" s="226"/>
      <c r="R172" s="226"/>
      <c r="S172" s="226"/>
      <c r="T172" s="227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28" t="s">
        <v>135</v>
      </c>
      <c r="AU172" s="228" t="s">
        <v>85</v>
      </c>
      <c r="AV172" s="12" t="s">
        <v>83</v>
      </c>
      <c r="AW172" s="12" t="s">
        <v>37</v>
      </c>
      <c r="AX172" s="12" t="s">
        <v>75</v>
      </c>
      <c r="AY172" s="228" t="s">
        <v>126</v>
      </c>
    </row>
    <row r="173" s="13" customFormat="1">
      <c r="A173" s="13"/>
      <c r="B173" s="229"/>
      <c r="C173" s="230"/>
      <c r="D173" s="214" t="s">
        <v>135</v>
      </c>
      <c r="E173" s="231" t="s">
        <v>19</v>
      </c>
      <c r="F173" s="232" t="s">
        <v>547</v>
      </c>
      <c r="G173" s="230"/>
      <c r="H173" s="233">
        <v>41</v>
      </c>
      <c r="I173" s="234"/>
      <c r="J173" s="230"/>
      <c r="K173" s="230"/>
      <c r="L173" s="235"/>
      <c r="M173" s="236"/>
      <c r="N173" s="237"/>
      <c r="O173" s="237"/>
      <c r="P173" s="237"/>
      <c r="Q173" s="237"/>
      <c r="R173" s="237"/>
      <c r="S173" s="237"/>
      <c r="T173" s="23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9" t="s">
        <v>135</v>
      </c>
      <c r="AU173" s="239" t="s">
        <v>85</v>
      </c>
      <c r="AV173" s="13" t="s">
        <v>85</v>
      </c>
      <c r="AW173" s="13" t="s">
        <v>37</v>
      </c>
      <c r="AX173" s="13" t="s">
        <v>83</v>
      </c>
      <c r="AY173" s="239" t="s">
        <v>126</v>
      </c>
    </row>
    <row r="174" s="2" customFormat="1" ht="16.5" customHeight="1">
      <c r="A174" s="41"/>
      <c r="B174" s="42"/>
      <c r="C174" s="200" t="s">
        <v>209</v>
      </c>
      <c r="D174" s="200" t="s">
        <v>127</v>
      </c>
      <c r="E174" s="201" t="s">
        <v>585</v>
      </c>
      <c r="F174" s="202" t="s">
        <v>586</v>
      </c>
      <c r="G174" s="203" t="s">
        <v>317</v>
      </c>
      <c r="H174" s="204">
        <v>176</v>
      </c>
      <c r="I174" s="205"/>
      <c r="J174" s="206">
        <f>ROUND(I174*H174,2)</f>
        <v>0</v>
      </c>
      <c r="K174" s="207"/>
      <c r="L174" s="47"/>
      <c r="M174" s="208" t="s">
        <v>19</v>
      </c>
      <c r="N174" s="209" t="s">
        <v>46</v>
      </c>
      <c r="O174" s="87"/>
      <c r="P174" s="210">
        <f>O174*H174</f>
        <v>0</v>
      </c>
      <c r="Q174" s="210">
        <v>0</v>
      </c>
      <c r="R174" s="210">
        <f>Q174*H174</f>
        <v>0</v>
      </c>
      <c r="S174" s="210">
        <v>0</v>
      </c>
      <c r="T174" s="211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12" t="s">
        <v>159</v>
      </c>
      <c r="AT174" s="212" t="s">
        <v>127</v>
      </c>
      <c r="AU174" s="212" t="s">
        <v>85</v>
      </c>
      <c r="AY174" s="20" t="s">
        <v>126</v>
      </c>
      <c r="BE174" s="213">
        <f>IF(N174="základní",J174,0)</f>
        <v>0</v>
      </c>
      <c r="BF174" s="213">
        <f>IF(N174="snížená",J174,0)</f>
        <v>0</v>
      </c>
      <c r="BG174" s="213">
        <f>IF(N174="zákl. přenesená",J174,0)</f>
        <v>0</v>
      </c>
      <c r="BH174" s="213">
        <f>IF(N174="sníž. přenesená",J174,0)</f>
        <v>0</v>
      </c>
      <c r="BI174" s="213">
        <f>IF(N174="nulová",J174,0)</f>
        <v>0</v>
      </c>
      <c r="BJ174" s="20" t="s">
        <v>83</v>
      </c>
      <c r="BK174" s="213">
        <f>ROUND(I174*H174,2)</f>
        <v>0</v>
      </c>
      <c r="BL174" s="20" t="s">
        <v>159</v>
      </c>
      <c r="BM174" s="212" t="s">
        <v>587</v>
      </c>
    </row>
    <row r="175" s="2" customFormat="1">
      <c r="A175" s="41"/>
      <c r="B175" s="42"/>
      <c r="C175" s="43"/>
      <c r="D175" s="214" t="s">
        <v>133</v>
      </c>
      <c r="E175" s="43"/>
      <c r="F175" s="215" t="s">
        <v>588</v>
      </c>
      <c r="G175" s="43"/>
      <c r="H175" s="43"/>
      <c r="I175" s="216"/>
      <c r="J175" s="43"/>
      <c r="K175" s="43"/>
      <c r="L175" s="47"/>
      <c r="M175" s="217"/>
      <c r="N175" s="218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133</v>
      </c>
      <c r="AU175" s="20" t="s">
        <v>85</v>
      </c>
    </row>
    <row r="176" s="12" customFormat="1">
      <c r="A176" s="12"/>
      <c r="B176" s="219"/>
      <c r="C176" s="220"/>
      <c r="D176" s="214" t="s">
        <v>135</v>
      </c>
      <c r="E176" s="221" t="s">
        <v>19</v>
      </c>
      <c r="F176" s="222" t="s">
        <v>589</v>
      </c>
      <c r="G176" s="220"/>
      <c r="H176" s="221" t="s">
        <v>19</v>
      </c>
      <c r="I176" s="223"/>
      <c r="J176" s="220"/>
      <c r="K176" s="220"/>
      <c r="L176" s="224"/>
      <c r="M176" s="225"/>
      <c r="N176" s="226"/>
      <c r="O176" s="226"/>
      <c r="P176" s="226"/>
      <c r="Q176" s="226"/>
      <c r="R176" s="226"/>
      <c r="S176" s="226"/>
      <c r="T176" s="227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28" t="s">
        <v>135</v>
      </c>
      <c r="AU176" s="228" t="s">
        <v>85</v>
      </c>
      <c r="AV176" s="12" t="s">
        <v>83</v>
      </c>
      <c r="AW176" s="12" t="s">
        <v>37</v>
      </c>
      <c r="AX176" s="12" t="s">
        <v>75</v>
      </c>
      <c r="AY176" s="228" t="s">
        <v>126</v>
      </c>
    </row>
    <row r="177" s="12" customFormat="1">
      <c r="A177" s="12"/>
      <c r="B177" s="219"/>
      <c r="C177" s="220"/>
      <c r="D177" s="214" t="s">
        <v>135</v>
      </c>
      <c r="E177" s="221" t="s">
        <v>19</v>
      </c>
      <c r="F177" s="222" t="s">
        <v>590</v>
      </c>
      <c r="G177" s="220"/>
      <c r="H177" s="221" t="s">
        <v>19</v>
      </c>
      <c r="I177" s="223"/>
      <c r="J177" s="220"/>
      <c r="K177" s="220"/>
      <c r="L177" s="224"/>
      <c r="M177" s="225"/>
      <c r="N177" s="226"/>
      <c r="O177" s="226"/>
      <c r="P177" s="226"/>
      <c r="Q177" s="226"/>
      <c r="R177" s="226"/>
      <c r="S177" s="226"/>
      <c r="T177" s="227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28" t="s">
        <v>135</v>
      </c>
      <c r="AU177" s="228" t="s">
        <v>85</v>
      </c>
      <c r="AV177" s="12" t="s">
        <v>83</v>
      </c>
      <c r="AW177" s="12" t="s">
        <v>37</v>
      </c>
      <c r="AX177" s="12" t="s">
        <v>75</v>
      </c>
      <c r="AY177" s="228" t="s">
        <v>126</v>
      </c>
    </row>
    <row r="178" s="12" customFormat="1">
      <c r="A178" s="12"/>
      <c r="B178" s="219"/>
      <c r="C178" s="220"/>
      <c r="D178" s="214" t="s">
        <v>135</v>
      </c>
      <c r="E178" s="221" t="s">
        <v>19</v>
      </c>
      <c r="F178" s="222" t="s">
        <v>591</v>
      </c>
      <c r="G178" s="220"/>
      <c r="H178" s="221" t="s">
        <v>19</v>
      </c>
      <c r="I178" s="223"/>
      <c r="J178" s="220"/>
      <c r="K178" s="220"/>
      <c r="L178" s="224"/>
      <c r="M178" s="225"/>
      <c r="N178" s="226"/>
      <c r="O178" s="226"/>
      <c r="P178" s="226"/>
      <c r="Q178" s="226"/>
      <c r="R178" s="226"/>
      <c r="S178" s="226"/>
      <c r="T178" s="227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28" t="s">
        <v>135</v>
      </c>
      <c r="AU178" s="228" t="s">
        <v>85</v>
      </c>
      <c r="AV178" s="12" t="s">
        <v>83</v>
      </c>
      <c r="AW178" s="12" t="s">
        <v>37</v>
      </c>
      <c r="AX178" s="12" t="s">
        <v>75</v>
      </c>
      <c r="AY178" s="228" t="s">
        <v>126</v>
      </c>
    </row>
    <row r="179" s="12" customFormat="1">
      <c r="A179" s="12"/>
      <c r="B179" s="219"/>
      <c r="C179" s="220"/>
      <c r="D179" s="214" t="s">
        <v>135</v>
      </c>
      <c r="E179" s="221" t="s">
        <v>19</v>
      </c>
      <c r="F179" s="222" t="s">
        <v>592</v>
      </c>
      <c r="G179" s="220"/>
      <c r="H179" s="221" t="s">
        <v>19</v>
      </c>
      <c r="I179" s="223"/>
      <c r="J179" s="220"/>
      <c r="K179" s="220"/>
      <c r="L179" s="224"/>
      <c r="M179" s="225"/>
      <c r="N179" s="226"/>
      <c r="O179" s="226"/>
      <c r="P179" s="226"/>
      <c r="Q179" s="226"/>
      <c r="R179" s="226"/>
      <c r="S179" s="226"/>
      <c r="T179" s="227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28" t="s">
        <v>135</v>
      </c>
      <c r="AU179" s="228" t="s">
        <v>85</v>
      </c>
      <c r="AV179" s="12" t="s">
        <v>83</v>
      </c>
      <c r="AW179" s="12" t="s">
        <v>37</v>
      </c>
      <c r="AX179" s="12" t="s">
        <v>75</v>
      </c>
      <c r="AY179" s="228" t="s">
        <v>126</v>
      </c>
    </row>
    <row r="180" s="13" customFormat="1">
      <c r="A180" s="13"/>
      <c r="B180" s="229"/>
      <c r="C180" s="230"/>
      <c r="D180" s="214" t="s">
        <v>135</v>
      </c>
      <c r="E180" s="231" t="s">
        <v>19</v>
      </c>
      <c r="F180" s="232" t="s">
        <v>593</v>
      </c>
      <c r="G180" s="230"/>
      <c r="H180" s="233">
        <v>176</v>
      </c>
      <c r="I180" s="234"/>
      <c r="J180" s="230"/>
      <c r="K180" s="230"/>
      <c r="L180" s="235"/>
      <c r="M180" s="236"/>
      <c r="N180" s="237"/>
      <c r="O180" s="237"/>
      <c r="P180" s="237"/>
      <c r="Q180" s="237"/>
      <c r="R180" s="237"/>
      <c r="S180" s="237"/>
      <c r="T180" s="23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9" t="s">
        <v>135</v>
      </c>
      <c r="AU180" s="239" t="s">
        <v>85</v>
      </c>
      <c r="AV180" s="13" t="s">
        <v>85</v>
      </c>
      <c r="AW180" s="13" t="s">
        <v>37</v>
      </c>
      <c r="AX180" s="13" t="s">
        <v>83</v>
      </c>
      <c r="AY180" s="239" t="s">
        <v>126</v>
      </c>
    </row>
    <row r="181" s="2" customFormat="1" ht="16.5" customHeight="1">
      <c r="A181" s="41"/>
      <c r="B181" s="42"/>
      <c r="C181" s="200" t="s">
        <v>216</v>
      </c>
      <c r="D181" s="200" t="s">
        <v>127</v>
      </c>
      <c r="E181" s="201" t="s">
        <v>594</v>
      </c>
      <c r="F181" s="202" t="s">
        <v>595</v>
      </c>
      <c r="G181" s="203" t="s">
        <v>317</v>
      </c>
      <c r="H181" s="204">
        <v>44</v>
      </c>
      <c r="I181" s="205"/>
      <c r="J181" s="206">
        <f>ROUND(I181*H181,2)</f>
        <v>0</v>
      </c>
      <c r="K181" s="207"/>
      <c r="L181" s="47"/>
      <c r="M181" s="208" t="s">
        <v>19</v>
      </c>
      <c r="N181" s="209" t="s">
        <v>46</v>
      </c>
      <c r="O181" s="87"/>
      <c r="P181" s="210">
        <f>O181*H181</f>
        <v>0</v>
      </c>
      <c r="Q181" s="210">
        <v>0</v>
      </c>
      <c r="R181" s="210">
        <f>Q181*H181</f>
        <v>0</v>
      </c>
      <c r="S181" s="210">
        <v>0</v>
      </c>
      <c r="T181" s="211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12" t="s">
        <v>159</v>
      </c>
      <c r="AT181" s="212" t="s">
        <v>127</v>
      </c>
      <c r="AU181" s="212" t="s">
        <v>85</v>
      </c>
      <c r="AY181" s="20" t="s">
        <v>126</v>
      </c>
      <c r="BE181" s="213">
        <f>IF(N181="základní",J181,0)</f>
        <v>0</v>
      </c>
      <c r="BF181" s="213">
        <f>IF(N181="snížená",J181,0)</f>
        <v>0</v>
      </c>
      <c r="BG181" s="213">
        <f>IF(N181="zákl. přenesená",J181,0)</f>
        <v>0</v>
      </c>
      <c r="BH181" s="213">
        <f>IF(N181="sníž. přenesená",J181,0)</f>
        <v>0</v>
      </c>
      <c r="BI181" s="213">
        <f>IF(N181="nulová",J181,0)</f>
        <v>0</v>
      </c>
      <c r="BJ181" s="20" t="s">
        <v>83</v>
      </c>
      <c r="BK181" s="213">
        <f>ROUND(I181*H181,2)</f>
        <v>0</v>
      </c>
      <c r="BL181" s="20" t="s">
        <v>159</v>
      </c>
      <c r="BM181" s="212" t="s">
        <v>596</v>
      </c>
    </row>
    <row r="182" s="2" customFormat="1">
      <c r="A182" s="41"/>
      <c r="B182" s="42"/>
      <c r="C182" s="43"/>
      <c r="D182" s="214" t="s">
        <v>133</v>
      </c>
      <c r="E182" s="43"/>
      <c r="F182" s="215" t="s">
        <v>597</v>
      </c>
      <c r="G182" s="43"/>
      <c r="H182" s="43"/>
      <c r="I182" s="216"/>
      <c r="J182" s="43"/>
      <c r="K182" s="43"/>
      <c r="L182" s="47"/>
      <c r="M182" s="217"/>
      <c r="N182" s="218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133</v>
      </c>
      <c r="AU182" s="20" t="s">
        <v>85</v>
      </c>
    </row>
    <row r="183" s="12" customFormat="1">
      <c r="A183" s="12"/>
      <c r="B183" s="219"/>
      <c r="C183" s="220"/>
      <c r="D183" s="214" t="s">
        <v>135</v>
      </c>
      <c r="E183" s="221" t="s">
        <v>19</v>
      </c>
      <c r="F183" s="222" t="s">
        <v>589</v>
      </c>
      <c r="G183" s="220"/>
      <c r="H183" s="221" t="s">
        <v>19</v>
      </c>
      <c r="I183" s="223"/>
      <c r="J183" s="220"/>
      <c r="K183" s="220"/>
      <c r="L183" s="224"/>
      <c r="M183" s="225"/>
      <c r="N183" s="226"/>
      <c r="O183" s="226"/>
      <c r="P183" s="226"/>
      <c r="Q183" s="226"/>
      <c r="R183" s="226"/>
      <c r="S183" s="226"/>
      <c r="T183" s="227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28" t="s">
        <v>135</v>
      </c>
      <c r="AU183" s="228" t="s">
        <v>85</v>
      </c>
      <c r="AV183" s="12" t="s">
        <v>83</v>
      </c>
      <c r="AW183" s="12" t="s">
        <v>37</v>
      </c>
      <c r="AX183" s="12" t="s">
        <v>75</v>
      </c>
      <c r="AY183" s="228" t="s">
        <v>126</v>
      </c>
    </row>
    <row r="184" s="12" customFormat="1">
      <c r="A184" s="12"/>
      <c r="B184" s="219"/>
      <c r="C184" s="220"/>
      <c r="D184" s="214" t="s">
        <v>135</v>
      </c>
      <c r="E184" s="221" t="s">
        <v>19</v>
      </c>
      <c r="F184" s="222" t="s">
        <v>598</v>
      </c>
      <c r="G184" s="220"/>
      <c r="H184" s="221" t="s">
        <v>19</v>
      </c>
      <c r="I184" s="223"/>
      <c r="J184" s="220"/>
      <c r="K184" s="220"/>
      <c r="L184" s="224"/>
      <c r="M184" s="225"/>
      <c r="N184" s="226"/>
      <c r="O184" s="226"/>
      <c r="P184" s="226"/>
      <c r="Q184" s="226"/>
      <c r="R184" s="226"/>
      <c r="S184" s="226"/>
      <c r="T184" s="227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28" t="s">
        <v>135</v>
      </c>
      <c r="AU184" s="228" t="s">
        <v>85</v>
      </c>
      <c r="AV184" s="12" t="s">
        <v>83</v>
      </c>
      <c r="AW184" s="12" t="s">
        <v>37</v>
      </c>
      <c r="AX184" s="12" t="s">
        <v>75</v>
      </c>
      <c r="AY184" s="228" t="s">
        <v>126</v>
      </c>
    </row>
    <row r="185" s="12" customFormat="1">
      <c r="A185" s="12"/>
      <c r="B185" s="219"/>
      <c r="C185" s="220"/>
      <c r="D185" s="214" t="s">
        <v>135</v>
      </c>
      <c r="E185" s="221" t="s">
        <v>19</v>
      </c>
      <c r="F185" s="222" t="s">
        <v>599</v>
      </c>
      <c r="G185" s="220"/>
      <c r="H185" s="221" t="s">
        <v>19</v>
      </c>
      <c r="I185" s="223"/>
      <c r="J185" s="220"/>
      <c r="K185" s="220"/>
      <c r="L185" s="224"/>
      <c r="M185" s="225"/>
      <c r="N185" s="226"/>
      <c r="O185" s="226"/>
      <c r="P185" s="226"/>
      <c r="Q185" s="226"/>
      <c r="R185" s="226"/>
      <c r="S185" s="226"/>
      <c r="T185" s="227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28" t="s">
        <v>135</v>
      </c>
      <c r="AU185" s="228" t="s">
        <v>85</v>
      </c>
      <c r="AV185" s="12" t="s">
        <v>83</v>
      </c>
      <c r="AW185" s="12" t="s">
        <v>37</v>
      </c>
      <c r="AX185" s="12" t="s">
        <v>75</v>
      </c>
      <c r="AY185" s="228" t="s">
        <v>126</v>
      </c>
    </row>
    <row r="186" s="12" customFormat="1">
      <c r="A186" s="12"/>
      <c r="B186" s="219"/>
      <c r="C186" s="220"/>
      <c r="D186" s="214" t="s">
        <v>135</v>
      </c>
      <c r="E186" s="221" t="s">
        <v>19</v>
      </c>
      <c r="F186" s="222" t="s">
        <v>600</v>
      </c>
      <c r="G186" s="220"/>
      <c r="H186" s="221" t="s">
        <v>19</v>
      </c>
      <c r="I186" s="223"/>
      <c r="J186" s="220"/>
      <c r="K186" s="220"/>
      <c r="L186" s="224"/>
      <c r="M186" s="225"/>
      <c r="N186" s="226"/>
      <c r="O186" s="226"/>
      <c r="P186" s="226"/>
      <c r="Q186" s="226"/>
      <c r="R186" s="226"/>
      <c r="S186" s="226"/>
      <c r="T186" s="227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28" t="s">
        <v>135</v>
      </c>
      <c r="AU186" s="228" t="s">
        <v>85</v>
      </c>
      <c r="AV186" s="12" t="s">
        <v>83</v>
      </c>
      <c r="AW186" s="12" t="s">
        <v>37</v>
      </c>
      <c r="AX186" s="12" t="s">
        <v>75</v>
      </c>
      <c r="AY186" s="228" t="s">
        <v>126</v>
      </c>
    </row>
    <row r="187" s="12" customFormat="1">
      <c r="A187" s="12"/>
      <c r="B187" s="219"/>
      <c r="C187" s="220"/>
      <c r="D187" s="214" t="s">
        <v>135</v>
      </c>
      <c r="E187" s="221" t="s">
        <v>19</v>
      </c>
      <c r="F187" s="222" t="s">
        <v>592</v>
      </c>
      <c r="G187" s="220"/>
      <c r="H187" s="221" t="s">
        <v>19</v>
      </c>
      <c r="I187" s="223"/>
      <c r="J187" s="220"/>
      <c r="K187" s="220"/>
      <c r="L187" s="224"/>
      <c r="M187" s="225"/>
      <c r="N187" s="226"/>
      <c r="O187" s="226"/>
      <c r="P187" s="226"/>
      <c r="Q187" s="226"/>
      <c r="R187" s="226"/>
      <c r="S187" s="226"/>
      <c r="T187" s="227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28" t="s">
        <v>135</v>
      </c>
      <c r="AU187" s="228" t="s">
        <v>85</v>
      </c>
      <c r="AV187" s="12" t="s">
        <v>83</v>
      </c>
      <c r="AW187" s="12" t="s">
        <v>37</v>
      </c>
      <c r="AX187" s="12" t="s">
        <v>75</v>
      </c>
      <c r="AY187" s="228" t="s">
        <v>126</v>
      </c>
    </row>
    <row r="188" s="13" customFormat="1">
      <c r="A188" s="13"/>
      <c r="B188" s="229"/>
      <c r="C188" s="230"/>
      <c r="D188" s="214" t="s">
        <v>135</v>
      </c>
      <c r="E188" s="231" t="s">
        <v>19</v>
      </c>
      <c r="F188" s="232" t="s">
        <v>601</v>
      </c>
      <c r="G188" s="230"/>
      <c r="H188" s="233">
        <v>44</v>
      </c>
      <c r="I188" s="234"/>
      <c r="J188" s="230"/>
      <c r="K188" s="230"/>
      <c r="L188" s="235"/>
      <c r="M188" s="236"/>
      <c r="N188" s="237"/>
      <c r="O188" s="237"/>
      <c r="P188" s="237"/>
      <c r="Q188" s="237"/>
      <c r="R188" s="237"/>
      <c r="S188" s="237"/>
      <c r="T188" s="23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9" t="s">
        <v>135</v>
      </c>
      <c r="AU188" s="239" t="s">
        <v>85</v>
      </c>
      <c r="AV188" s="13" t="s">
        <v>85</v>
      </c>
      <c r="AW188" s="13" t="s">
        <v>37</v>
      </c>
      <c r="AX188" s="13" t="s">
        <v>83</v>
      </c>
      <c r="AY188" s="239" t="s">
        <v>126</v>
      </c>
    </row>
    <row r="189" s="2" customFormat="1" ht="16.5" customHeight="1">
      <c r="A189" s="41"/>
      <c r="B189" s="42"/>
      <c r="C189" s="200" t="s">
        <v>224</v>
      </c>
      <c r="D189" s="200" t="s">
        <v>127</v>
      </c>
      <c r="E189" s="201" t="s">
        <v>602</v>
      </c>
      <c r="F189" s="202" t="s">
        <v>603</v>
      </c>
      <c r="G189" s="203" t="s">
        <v>317</v>
      </c>
      <c r="H189" s="204">
        <v>66</v>
      </c>
      <c r="I189" s="205"/>
      <c r="J189" s="206">
        <f>ROUND(I189*H189,2)</f>
        <v>0</v>
      </c>
      <c r="K189" s="207"/>
      <c r="L189" s="47"/>
      <c r="M189" s="208" t="s">
        <v>19</v>
      </c>
      <c r="N189" s="209" t="s">
        <v>46</v>
      </c>
      <c r="O189" s="87"/>
      <c r="P189" s="210">
        <f>O189*H189</f>
        <v>0</v>
      </c>
      <c r="Q189" s="210">
        <v>0</v>
      </c>
      <c r="R189" s="210">
        <f>Q189*H189</f>
        <v>0</v>
      </c>
      <c r="S189" s="210">
        <v>0</v>
      </c>
      <c r="T189" s="211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2" t="s">
        <v>159</v>
      </c>
      <c r="AT189" s="212" t="s">
        <v>127</v>
      </c>
      <c r="AU189" s="212" t="s">
        <v>85</v>
      </c>
      <c r="AY189" s="20" t="s">
        <v>126</v>
      </c>
      <c r="BE189" s="213">
        <f>IF(N189="základní",J189,0)</f>
        <v>0</v>
      </c>
      <c r="BF189" s="213">
        <f>IF(N189="snížená",J189,0)</f>
        <v>0</v>
      </c>
      <c r="BG189" s="213">
        <f>IF(N189="zákl. přenesená",J189,0)</f>
        <v>0</v>
      </c>
      <c r="BH189" s="213">
        <f>IF(N189="sníž. přenesená",J189,0)</f>
        <v>0</v>
      </c>
      <c r="BI189" s="213">
        <f>IF(N189="nulová",J189,0)</f>
        <v>0</v>
      </c>
      <c r="BJ189" s="20" t="s">
        <v>83</v>
      </c>
      <c r="BK189" s="213">
        <f>ROUND(I189*H189,2)</f>
        <v>0</v>
      </c>
      <c r="BL189" s="20" t="s">
        <v>159</v>
      </c>
      <c r="BM189" s="212" t="s">
        <v>604</v>
      </c>
    </row>
    <row r="190" s="2" customFormat="1">
      <c r="A190" s="41"/>
      <c r="B190" s="42"/>
      <c r="C190" s="43"/>
      <c r="D190" s="214" t="s">
        <v>133</v>
      </c>
      <c r="E190" s="43"/>
      <c r="F190" s="215" t="s">
        <v>597</v>
      </c>
      <c r="G190" s="43"/>
      <c r="H190" s="43"/>
      <c r="I190" s="216"/>
      <c r="J190" s="43"/>
      <c r="K190" s="43"/>
      <c r="L190" s="47"/>
      <c r="M190" s="217"/>
      <c r="N190" s="218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133</v>
      </c>
      <c r="AU190" s="20" t="s">
        <v>85</v>
      </c>
    </row>
    <row r="191" s="12" customFormat="1">
      <c r="A191" s="12"/>
      <c r="B191" s="219"/>
      <c r="C191" s="220"/>
      <c r="D191" s="214" t="s">
        <v>135</v>
      </c>
      <c r="E191" s="221" t="s">
        <v>19</v>
      </c>
      <c r="F191" s="222" t="s">
        <v>589</v>
      </c>
      <c r="G191" s="220"/>
      <c r="H191" s="221" t="s">
        <v>19</v>
      </c>
      <c r="I191" s="223"/>
      <c r="J191" s="220"/>
      <c r="K191" s="220"/>
      <c r="L191" s="224"/>
      <c r="M191" s="225"/>
      <c r="N191" s="226"/>
      <c r="O191" s="226"/>
      <c r="P191" s="226"/>
      <c r="Q191" s="226"/>
      <c r="R191" s="226"/>
      <c r="S191" s="226"/>
      <c r="T191" s="227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28" t="s">
        <v>135</v>
      </c>
      <c r="AU191" s="228" t="s">
        <v>85</v>
      </c>
      <c r="AV191" s="12" t="s">
        <v>83</v>
      </c>
      <c r="AW191" s="12" t="s">
        <v>37</v>
      </c>
      <c r="AX191" s="12" t="s">
        <v>75</v>
      </c>
      <c r="AY191" s="228" t="s">
        <v>126</v>
      </c>
    </row>
    <row r="192" s="12" customFormat="1">
      <c r="A192" s="12"/>
      <c r="B192" s="219"/>
      <c r="C192" s="220"/>
      <c r="D192" s="214" t="s">
        <v>135</v>
      </c>
      <c r="E192" s="221" t="s">
        <v>19</v>
      </c>
      <c r="F192" s="222" t="s">
        <v>598</v>
      </c>
      <c r="G192" s="220"/>
      <c r="H192" s="221" t="s">
        <v>19</v>
      </c>
      <c r="I192" s="223"/>
      <c r="J192" s="220"/>
      <c r="K192" s="220"/>
      <c r="L192" s="224"/>
      <c r="M192" s="225"/>
      <c r="N192" s="226"/>
      <c r="O192" s="226"/>
      <c r="P192" s="226"/>
      <c r="Q192" s="226"/>
      <c r="R192" s="226"/>
      <c r="S192" s="226"/>
      <c r="T192" s="227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T192" s="228" t="s">
        <v>135</v>
      </c>
      <c r="AU192" s="228" t="s">
        <v>85</v>
      </c>
      <c r="AV192" s="12" t="s">
        <v>83</v>
      </c>
      <c r="AW192" s="12" t="s">
        <v>37</v>
      </c>
      <c r="AX192" s="12" t="s">
        <v>75</v>
      </c>
      <c r="AY192" s="228" t="s">
        <v>126</v>
      </c>
    </row>
    <row r="193" s="12" customFormat="1">
      <c r="A193" s="12"/>
      <c r="B193" s="219"/>
      <c r="C193" s="220"/>
      <c r="D193" s="214" t="s">
        <v>135</v>
      </c>
      <c r="E193" s="221" t="s">
        <v>19</v>
      </c>
      <c r="F193" s="222" t="s">
        <v>599</v>
      </c>
      <c r="G193" s="220"/>
      <c r="H193" s="221" t="s">
        <v>19</v>
      </c>
      <c r="I193" s="223"/>
      <c r="J193" s="220"/>
      <c r="K193" s="220"/>
      <c r="L193" s="224"/>
      <c r="M193" s="225"/>
      <c r="N193" s="226"/>
      <c r="O193" s="226"/>
      <c r="P193" s="226"/>
      <c r="Q193" s="226"/>
      <c r="R193" s="226"/>
      <c r="S193" s="226"/>
      <c r="T193" s="227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28" t="s">
        <v>135</v>
      </c>
      <c r="AU193" s="228" t="s">
        <v>85</v>
      </c>
      <c r="AV193" s="12" t="s">
        <v>83</v>
      </c>
      <c r="AW193" s="12" t="s">
        <v>37</v>
      </c>
      <c r="AX193" s="12" t="s">
        <v>75</v>
      </c>
      <c r="AY193" s="228" t="s">
        <v>126</v>
      </c>
    </row>
    <row r="194" s="12" customFormat="1">
      <c r="A194" s="12"/>
      <c r="B194" s="219"/>
      <c r="C194" s="220"/>
      <c r="D194" s="214" t="s">
        <v>135</v>
      </c>
      <c r="E194" s="221" t="s">
        <v>19</v>
      </c>
      <c r="F194" s="222" t="s">
        <v>605</v>
      </c>
      <c r="G194" s="220"/>
      <c r="H194" s="221" t="s">
        <v>19</v>
      </c>
      <c r="I194" s="223"/>
      <c r="J194" s="220"/>
      <c r="K194" s="220"/>
      <c r="L194" s="224"/>
      <c r="M194" s="225"/>
      <c r="N194" s="226"/>
      <c r="O194" s="226"/>
      <c r="P194" s="226"/>
      <c r="Q194" s="226"/>
      <c r="R194" s="226"/>
      <c r="S194" s="226"/>
      <c r="T194" s="227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28" t="s">
        <v>135</v>
      </c>
      <c r="AU194" s="228" t="s">
        <v>85</v>
      </c>
      <c r="AV194" s="12" t="s">
        <v>83</v>
      </c>
      <c r="AW194" s="12" t="s">
        <v>37</v>
      </c>
      <c r="AX194" s="12" t="s">
        <v>75</v>
      </c>
      <c r="AY194" s="228" t="s">
        <v>126</v>
      </c>
    </row>
    <row r="195" s="12" customFormat="1">
      <c r="A195" s="12"/>
      <c r="B195" s="219"/>
      <c r="C195" s="220"/>
      <c r="D195" s="214" t="s">
        <v>135</v>
      </c>
      <c r="E195" s="221" t="s">
        <v>19</v>
      </c>
      <c r="F195" s="222" t="s">
        <v>592</v>
      </c>
      <c r="G195" s="220"/>
      <c r="H195" s="221" t="s">
        <v>19</v>
      </c>
      <c r="I195" s="223"/>
      <c r="J195" s="220"/>
      <c r="K195" s="220"/>
      <c r="L195" s="224"/>
      <c r="M195" s="225"/>
      <c r="N195" s="226"/>
      <c r="O195" s="226"/>
      <c r="P195" s="226"/>
      <c r="Q195" s="226"/>
      <c r="R195" s="226"/>
      <c r="S195" s="226"/>
      <c r="T195" s="227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28" t="s">
        <v>135</v>
      </c>
      <c r="AU195" s="228" t="s">
        <v>85</v>
      </c>
      <c r="AV195" s="12" t="s">
        <v>83</v>
      </c>
      <c r="AW195" s="12" t="s">
        <v>37</v>
      </c>
      <c r="AX195" s="12" t="s">
        <v>75</v>
      </c>
      <c r="AY195" s="228" t="s">
        <v>126</v>
      </c>
    </row>
    <row r="196" s="13" customFormat="1">
      <c r="A196" s="13"/>
      <c r="B196" s="229"/>
      <c r="C196" s="230"/>
      <c r="D196" s="214" t="s">
        <v>135</v>
      </c>
      <c r="E196" s="231" t="s">
        <v>19</v>
      </c>
      <c r="F196" s="232" t="s">
        <v>606</v>
      </c>
      <c r="G196" s="230"/>
      <c r="H196" s="233">
        <v>66</v>
      </c>
      <c r="I196" s="234"/>
      <c r="J196" s="230"/>
      <c r="K196" s="230"/>
      <c r="L196" s="235"/>
      <c r="M196" s="236"/>
      <c r="N196" s="237"/>
      <c r="O196" s="237"/>
      <c r="P196" s="237"/>
      <c r="Q196" s="237"/>
      <c r="R196" s="237"/>
      <c r="S196" s="237"/>
      <c r="T196" s="23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9" t="s">
        <v>135</v>
      </c>
      <c r="AU196" s="239" t="s">
        <v>85</v>
      </c>
      <c r="AV196" s="13" t="s">
        <v>85</v>
      </c>
      <c r="AW196" s="13" t="s">
        <v>37</v>
      </c>
      <c r="AX196" s="13" t="s">
        <v>83</v>
      </c>
      <c r="AY196" s="239" t="s">
        <v>126</v>
      </c>
    </row>
    <row r="197" s="2" customFormat="1" ht="16.5" customHeight="1">
      <c r="A197" s="41"/>
      <c r="B197" s="42"/>
      <c r="C197" s="200" t="s">
        <v>229</v>
      </c>
      <c r="D197" s="200" t="s">
        <v>127</v>
      </c>
      <c r="E197" s="201" t="s">
        <v>607</v>
      </c>
      <c r="F197" s="202" t="s">
        <v>608</v>
      </c>
      <c r="G197" s="203" t="s">
        <v>317</v>
      </c>
      <c r="H197" s="204">
        <v>110</v>
      </c>
      <c r="I197" s="205"/>
      <c r="J197" s="206">
        <f>ROUND(I197*H197,2)</f>
        <v>0</v>
      </c>
      <c r="K197" s="207"/>
      <c r="L197" s="47"/>
      <c r="M197" s="208" t="s">
        <v>19</v>
      </c>
      <c r="N197" s="209" t="s">
        <v>46</v>
      </c>
      <c r="O197" s="87"/>
      <c r="P197" s="210">
        <f>O197*H197</f>
        <v>0</v>
      </c>
      <c r="Q197" s="210">
        <v>0</v>
      </c>
      <c r="R197" s="210">
        <f>Q197*H197</f>
        <v>0</v>
      </c>
      <c r="S197" s="210">
        <v>0</v>
      </c>
      <c r="T197" s="211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12" t="s">
        <v>159</v>
      </c>
      <c r="AT197" s="212" t="s">
        <v>127</v>
      </c>
      <c r="AU197" s="212" t="s">
        <v>85</v>
      </c>
      <c r="AY197" s="20" t="s">
        <v>126</v>
      </c>
      <c r="BE197" s="213">
        <f>IF(N197="základní",J197,0)</f>
        <v>0</v>
      </c>
      <c r="BF197" s="213">
        <f>IF(N197="snížená",J197,0)</f>
        <v>0</v>
      </c>
      <c r="BG197" s="213">
        <f>IF(N197="zákl. přenesená",J197,0)</f>
        <v>0</v>
      </c>
      <c r="BH197" s="213">
        <f>IF(N197="sníž. přenesená",J197,0)</f>
        <v>0</v>
      </c>
      <c r="BI197" s="213">
        <f>IF(N197="nulová",J197,0)</f>
        <v>0</v>
      </c>
      <c r="BJ197" s="20" t="s">
        <v>83</v>
      </c>
      <c r="BK197" s="213">
        <f>ROUND(I197*H197,2)</f>
        <v>0</v>
      </c>
      <c r="BL197" s="20" t="s">
        <v>159</v>
      </c>
      <c r="BM197" s="212" t="s">
        <v>609</v>
      </c>
    </row>
    <row r="198" s="2" customFormat="1">
      <c r="A198" s="41"/>
      <c r="B198" s="42"/>
      <c r="C198" s="43"/>
      <c r="D198" s="214" t="s">
        <v>133</v>
      </c>
      <c r="E198" s="43"/>
      <c r="F198" s="215" t="s">
        <v>597</v>
      </c>
      <c r="G198" s="43"/>
      <c r="H198" s="43"/>
      <c r="I198" s="216"/>
      <c r="J198" s="43"/>
      <c r="K198" s="43"/>
      <c r="L198" s="47"/>
      <c r="M198" s="217"/>
      <c r="N198" s="218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133</v>
      </c>
      <c r="AU198" s="20" t="s">
        <v>85</v>
      </c>
    </row>
    <row r="199" s="12" customFormat="1">
      <c r="A199" s="12"/>
      <c r="B199" s="219"/>
      <c r="C199" s="220"/>
      <c r="D199" s="214" t="s">
        <v>135</v>
      </c>
      <c r="E199" s="221" t="s">
        <v>19</v>
      </c>
      <c r="F199" s="222" t="s">
        <v>589</v>
      </c>
      <c r="G199" s="220"/>
      <c r="H199" s="221" t="s">
        <v>19</v>
      </c>
      <c r="I199" s="223"/>
      <c r="J199" s="220"/>
      <c r="K199" s="220"/>
      <c r="L199" s="224"/>
      <c r="M199" s="225"/>
      <c r="N199" s="226"/>
      <c r="O199" s="226"/>
      <c r="P199" s="226"/>
      <c r="Q199" s="226"/>
      <c r="R199" s="226"/>
      <c r="S199" s="226"/>
      <c r="T199" s="227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28" t="s">
        <v>135</v>
      </c>
      <c r="AU199" s="228" t="s">
        <v>85</v>
      </c>
      <c r="AV199" s="12" t="s">
        <v>83</v>
      </c>
      <c r="AW199" s="12" t="s">
        <v>37</v>
      </c>
      <c r="AX199" s="12" t="s">
        <v>75</v>
      </c>
      <c r="AY199" s="228" t="s">
        <v>126</v>
      </c>
    </row>
    <row r="200" s="12" customFormat="1">
      <c r="A200" s="12"/>
      <c r="B200" s="219"/>
      <c r="C200" s="220"/>
      <c r="D200" s="214" t="s">
        <v>135</v>
      </c>
      <c r="E200" s="221" t="s">
        <v>19</v>
      </c>
      <c r="F200" s="222" t="s">
        <v>598</v>
      </c>
      <c r="G200" s="220"/>
      <c r="H200" s="221" t="s">
        <v>19</v>
      </c>
      <c r="I200" s="223"/>
      <c r="J200" s="220"/>
      <c r="K200" s="220"/>
      <c r="L200" s="224"/>
      <c r="M200" s="225"/>
      <c r="N200" s="226"/>
      <c r="O200" s="226"/>
      <c r="P200" s="226"/>
      <c r="Q200" s="226"/>
      <c r="R200" s="226"/>
      <c r="S200" s="226"/>
      <c r="T200" s="227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28" t="s">
        <v>135</v>
      </c>
      <c r="AU200" s="228" t="s">
        <v>85</v>
      </c>
      <c r="AV200" s="12" t="s">
        <v>83</v>
      </c>
      <c r="AW200" s="12" t="s">
        <v>37</v>
      </c>
      <c r="AX200" s="12" t="s">
        <v>75</v>
      </c>
      <c r="AY200" s="228" t="s">
        <v>126</v>
      </c>
    </row>
    <row r="201" s="12" customFormat="1">
      <c r="A201" s="12"/>
      <c r="B201" s="219"/>
      <c r="C201" s="220"/>
      <c r="D201" s="214" t="s">
        <v>135</v>
      </c>
      <c r="E201" s="221" t="s">
        <v>19</v>
      </c>
      <c r="F201" s="222" t="s">
        <v>599</v>
      </c>
      <c r="G201" s="220"/>
      <c r="H201" s="221" t="s">
        <v>19</v>
      </c>
      <c r="I201" s="223"/>
      <c r="J201" s="220"/>
      <c r="K201" s="220"/>
      <c r="L201" s="224"/>
      <c r="M201" s="225"/>
      <c r="N201" s="226"/>
      <c r="O201" s="226"/>
      <c r="P201" s="226"/>
      <c r="Q201" s="226"/>
      <c r="R201" s="226"/>
      <c r="S201" s="226"/>
      <c r="T201" s="227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T201" s="228" t="s">
        <v>135</v>
      </c>
      <c r="AU201" s="228" t="s">
        <v>85</v>
      </c>
      <c r="AV201" s="12" t="s">
        <v>83</v>
      </c>
      <c r="AW201" s="12" t="s">
        <v>37</v>
      </c>
      <c r="AX201" s="12" t="s">
        <v>75</v>
      </c>
      <c r="AY201" s="228" t="s">
        <v>126</v>
      </c>
    </row>
    <row r="202" s="12" customFormat="1">
      <c r="A202" s="12"/>
      <c r="B202" s="219"/>
      <c r="C202" s="220"/>
      <c r="D202" s="214" t="s">
        <v>135</v>
      </c>
      <c r="E202" s="221" t="s">
        <v>19</v>
      </c>
      <c r="F202" s="222" t="s">
        <v>610</v>
      </c>
      <c r="G202" s="220"/>
      <c r="H202" s="221" t="s">
        <v>19</v>
      </c>
      <c r="I202" s="223"/>
      <c r="J202" s="220"/>
      <c r="K202" s="220"/>
      <c r="L202" s="224"/>
      <c r="M202" s="225"/>
      <c r="N202" s="226"/>
      <c r="O202" s="226"/>
      <c r="P202" s="226"/>
      <c r="Q202" s="226"/>
      <c r="R202" s="226"/>
      <c r="S202" s="226"/>
      <c r="T202" s="227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28" t="s">
        <v>135</v>
      </c>
      <c r="AU202" s="228" t="s">
        <v>85</v>
      </c>
      <c r="AV202" s="12" t="s">
        <v>83</v>
      </c>
      <c r="AW202" s="12" t="s">
        <v>37</v>
      </c>
      <c r="AX202" s="12" t="s">
        <v>75</v>
      </c>
      <c r="AY202" s="228" t="s">
        <v>126</v>
      </c>
    </row>
    <row r="203" s="12" customFormat="1">
      <c r="A203" s="12"/>
      <c r="B203" s="219"/>
      <c r="C203" s="220"/>
      <c r="D203" s="214" t="s">
        <v>135</v>
      </c>
      <c r="E203" s="221" t="s">
        <v>19</v>
      </c>
      <c r="F203" s="222" t="s">
        <v>592</v>
      </c>
      <c r="G203" s="220"/>
      <c r="H203" s="221" t="s">
        <v>19</v>
      </c>
      <c r="I203" s="223"/>
      <c r="J203" s="220"/>
      <c r="K203" s="220"/>
      <c r="L203" s="224"/>
      <c r="M203" s="225"/>
      <c r="N203" s="226"/>
      <c r="O203" s="226"/>
      <c r="P203" s="226"/>
      <c r="Q203" s="226"/>
      <c r="R203" s="226"/>
      <c r="S203" s="226"/>
      <c r="T203" s="227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228" t="s">
        <v>135</v>
      </c>
      <c r="AU203" s="228" t="s">
        <v>85</v>
      </c>
      <c r="AV203" s="12" t="s">
        <v>83</v>
      </c>
      <c r="AW203" s="12" t="s">
        <v>37</v>
      </c>
      <c r="AX203" s="12" t="s">
        <v>75</v>
      </c>
      <c r="AY203" s="228" t="s">
        <v>126</v>
      </c>
    </row>
    <row r="204" s="13" customFormat="1">
      <c r="A204" s="13"/>
      <c r="B204" s="229"/>
      <c r="C204" s="230"/>
      <c r="D204" s="214" t="s">
        <v>135</v>
      </c>
      <c r="E204" s="231" t="s">
        <v>19</v>
      </c>
      <c r="F204" s="232" t="s">
        <v>611</v>
      </c>
      <c r="G204" s="230"/>
      <c r="H204" s="233">
        <v>110</v>
      </c>
      <c r="I204" s="234"/>
      <c r="J204" s="230"/>
      <c r="K204" s="230"/>
      <c r="L204" s="235"/>
      <c r="M204" s="236"/>
      <c r="N204" s="237"/>
      <c r="O204" s="237"/>
      <c r="P204" s="237"/>
      <c r="Q204" s="237"/>
      <c r="R204" s="237"/>
      <c r="S204" s="237"/>
      <c r="T204" s="23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9" t="s">
        <v>135</v>
      </c>
      <c r="AU204" s="239" t="s">
        <v>85</v>
      </c>
      <c r="AV204" s="13" t="s">
        <v>85</v>
      </c>
      <c r="AW204" s="13" t="s">
        <v>37</v>
      </c>
      <c r="AX204" s="13" t="s">
        <v>83</v>
      </c>
      <c r="AY204" s="239" t="s">
        <v>126</v>
      </c>
    </row>
    <row r="205" s="2" customFormat="1" ht="16.5" customHeight="1">
      <c r="A205" s="41"/>
      <c r="B205" s="42"/>
      <c r="C205" s="200" t="s">
        <v>8</v>
      </c>
      <c r="D205" s="200" t="s">
        <v>127</v>
      </c>
      <c r="E205" s="201" t="s">
        <v>612</v>
      </c>
      <c r="F205" s="202" t="s">
        <v>613</v>
      </c>
      <c r="G205" s="203" t="s">
        <v>285</v>
      </c>
      <c r="H205" s="204">
        <v>28.809999999999999</v>
      </c>
      <c r="I205" s="205"/>
      <c r="J205" s="206">
        <f>ROUND(I205*H205,2)</f>
        <v>0</v>
      </c>
      <c r="K205" s="207"/>
      <c r="L205" s="47"/>
      <c r="M205" s="208" t="s">
        <v>19</v>
      </c>
      <c r="N205" s="209" t="s">
        <v>46</v>
      </c>
      <c r="O205" s="87"/>
      <c r="P205" s="210">
        <f>O205*H205</f>
        <v>0</v>
      </c>
      <c r="Q205" s="210">
        <v>0</v>
      </c>
      <c r="R205" s="210">
        <f>Q205*H205</f>
        <v>0</v>
      </c>
      <c r="S205" s="210">
        <v>0</v>
      </c>
      <c r="T205" s="211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12" t="s">
        <v>159</v>
      </c>
      <c r="AT205" s="212" t="s">
        <v>127</v>
      </c>
      <c r="AU205" s="212" t="s">
        <v>85</v>
      </c>
      <c r="AY205" s="20" t="s">
        <v>126</v>
      </c>
      <c r="BE205" s="213">
        <f>IF(N205="základní",J205,0)</f>
        <v>0</v>
      </c>
      <c r="BF205" s="213">
        <f>IF(N205="snížená",J205,0)</f>
        <v>0</v>
      </c>
      <c r="BG205" s="213">
        <f>IF(N205="zákl. přenesená",J205,0)</f>
        <v>0</v>
      </c>
      <c r="BH205" s="213">
        <f>IF(N205="sníž. přenesená",J205,0)</f>
        <v>0</v>
      </c>
      <c r="BI205" s="213">
        <f>IF(N205="nulová",J205,0)</f>
        <v>0</v>
      </c>
      <c r="BJ205" s="20" t="s">
        <v>83</v>
      </c>
      <c r="BK205" s="213">
        <f>ROUND(I205*H205,2)</f>
        <v>0</v>
      </c>
      <c r="BL205" s="20" t="s">
        <v>159</v>
      </c>
      <c r="BM205" s="212" t="s">
        <v>614</v>
      </c>
    </row>
    <row r="206" s="2" customFormat="1">
      <c r="A206" s="41"/>
      <c r="B206" s="42"/>
      <c r="C206" s="43"/>
      <c r="D206" s="214" t="s">
        <v>133</v>
      </c>
      <c r="E206" s="43"/>
      <c r="F206" s="215" t="s">
        <v>615</v>
      </c>
      <c r="G206" s="43"/>
      <c r="H206" s="43"/>
      <c r="I206" s="216"/>
      <c r="J206" s="43"/>
      <c r="K206" s="43"/>
      <c r="L206" s="47"/>
      <c r="M206" s="217"/>
      <c r="N206" s="218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133</v>
      </c>
      <c r="AU206" s="20" t="s">
        <v>85</v>
      </c>
    </row>
    <row r="207" s="12" customFormat="1">
      <c r="A207" s="12"/>
      <c r="B207" s="219"/>
      <c r="C207" s="220"/>
      <c r="D207" s="214" t="s">
        <v>135</v>
      </c>
      <c r="E207" s="221" t="s">
        <v>19</v>
      </c>
      <c r="F207" s="222" t="s">
        <v>616</v>
      </c>
      <c r="G207" s="220"/>
      <c r="H207" s="221" t="s">
        <v>19</v>
      </c>
      <c r="I207" s="223"/>
      <c r="J207" s="220"/>
      <c r="K207" s="220"/>
      <c r="L207" s="224"/>
      <c r="M207" s="225"/>
      <c r="N207" s="226"/>
      <c r="O207" s="226"/>
      <c r="P207" s="226"/>
      <c r="Q207" s="226"/>
      <c r="R207" s="226"/>
      <c r="S207" s="226"/>
      <c r="T207" s="227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228" t="s">
        <v>135</v>
      </c>
      <c r="AU207" s="228" t="s">
        <v>85</v>
      </c>
      <c r="AV207" s="12" t="s">
        <v>83</v>
      </c>
      <c r="AW207" s="12" t="s">
        <v>37</v>
      </c>
      <c r="AX207" s="12" t="s">
        <v>75</v>
      </c>
      <c r="AY207" s="228" t="s">
        <v>126</v>
      </c>
    </row>
    <row r="208" s="12" customFormat="1">
      <c r="A208" s="12"/>
      <c r="B208" s="219"/>
      <c r="C208" s="220"/>
      <c r="D208" s="214" t="s">
        <v>135</v>
      </c>
      <c r="E208" s="221" t="s">
        <v>19</v>
      </c>
      <c r="F208" s="222" t="s">
        <v>617</v>
      </c>
      <c r="G208" s="220"/>
      <c r="H208" s="221" t="s">
        <v>19</v>
      </c>
      <c r="I208" s="223"/>
      <c r="J208" s="220"/>
      <c r="K208" s="220"/>
      <c r="L208" s="224"/>
      <c r="M208" s="225"/>
      <c r="N208" s="226"/>
      <c r="O208" s="226"/>
      <c r="P208" s="226"/>
      <c r="Q208" s="226"/>
      <c r="R208" s="226"/>
      <c r="S208" s="226"/>
      <c r="T208" s="227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28" t="s">
        <v>135</v>
      </c>
      <c r="AU208" s="228" t="s">
        <v>85</v>
      </c>
      <c r="AV208" s="12" t="s">
        <v>83</v>
      </c>
      <c r="AW208" s="12" t="s">
        <v>37</v>
      </c>
      <c r="AX208" s="12" t="s">
        <v>75</v>
      </c>
      <c r="AY208" s="228" t="s">
        <v>126</v>
      </c>
    </row>
    <row r="209" s="12" customFormat="1">
      <c r="A209" s="12"/>
      <c r="B209" s="219"/>
      <c r="C209" s="220"/>
      <c r="D209" s="214" t="s">
        <v>135</v>
      </c>
      <c r="E209" s="221" t="s">
        <v>19</v>
      </c>
      <c r="F209" s="222" t="s">
        <v>618</v>
      </c>
      <c r="G209" s="220"/>
      <c r="H209" s="221" t="s">
        <v>19</v>
      </c>
      <c r="I209" s="223"/>
      <c r="J209" s="220"/>
      <c r="K209" s="220"/>
      <c r="L209" s="224"/>
      <c r="M209" s="225"/>
      <c r="N209" s="226"/>
      <c r="O209" s="226"/>
      <c r="P209" s="226"/>
      <c r="Q209" s="226"/>
      <c r="R209" s="226"/>
      <c r="S209" s="226"/>
      <c r="T209" s="227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28" t="s">
        <v>135</v>
      </c>
      <c r="AU209" s="228" t="s">
        <v>85</v>
      </c>
      <c r="AV209" s="12" t="s">
        <v>83</v>
      </c>
      <c r="AW209" s="12" t="s">
        <v>37</v>
      </c>
      <c r="AX209" s="12" t="s">
        <v>75</v>
      </c>
      <c r="AY209" s="228" t="s">
        <v>126</v>
      </c>
    </row>
    <row r="210" s="13" customFormat="1">
      <c r="A210" s="13"/>
      <c r="B210" s="229"/>
      <c r="C210" s="230"/>
      <c r="D210" s="214" t="s">
        <v>135</v>
      </c>
      <c r="E210" s="231" t="s">
        <v>19</v>
      </c>
      <c r="F210" s="232" t="s">
        <v>619</v>
      </c>
      <c r="G210" s="230"/>
      <c r="H210" s="233">
        <v>28.809999999999999</v>
      </c>
      <c r="I210" s="234"/>
      <c r="J210" s="230"/>
      <c r="K210" s="230"/>
      <c r="L210" s="235"/>
      <c r="M210" s="236"/>
      <c r="N210" s="237"/>
      <c r="O210" s="237"/>
      <c r="P210" s="237"/>
      <c r="Q210" s="237"/>
      <c r="R210" s="237"/>
      <c r="S210" s="237"/>
      <c r="T210" s="23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9" t="s">
        <v>135</v>
      </c>
      <c r="AU210" s="239" t="s">
        <v>85</v>
      </c>
      <c r="AV210" s="13" t="s">
        <v>85</v>
      </c>
      <c r="AW210" s="13" t="s">
        <v>37</v>
      </c>
      <c r="AX210" s="13" t="s">
        <v>83</v>
      </c>
      <c r="AY210" s="239" t="s">
        <v>126</v>
      </c>
    </row>
    <row r="211" s="2" customFormat="1" ht="16.5" customHeight="1">
      <c r="A211" s="41"/>
      <c r="B211" s="42"/>
      <c r="C211" s="200" t="s">
        <v>245</v>
      </c>
      <c r="D211" s="200" t="s">
        <v>127</v>
      </c>
      <c r="E211" s="201" t="s">
        <v>620</v>
      </c>
      <c r="F211" s="202" t="s">
        <v>621</v>
      </c>
      <c r="G211" s="203" t="s">
        <v>425</v>
      </c>
      <c r="H211" s="204">
        <v>3.4569999999999999</v>
      </c>
      <c r="I211" s="205"/>
      <c r="J211" s="206">
        <f>ROUND(I211*H211,2)</f>
        <v>0</v>
      </c>
      <c r="K211" s="207"/>
      <c r="L211" s="47"/>
      <c r="M211" s="208" t="s">
        <v>19</v>
      </c>
      <c r="N211" s="209" t="s">
        <v>46</v>
      </c>
      <c r="O211" s="87"/>
      <c r="P211" s="210">
        <f>O211*H211</f>
        <v>0</v>
      </c>
      <c r="Q211" s="210">
        <v>0</v>
      </c>
      <c r="R211" s="210">
        <f>Q211*H211</f>
        <v>0</v>
      </c>
      <c r="S211" s="210">
        <v>0</v>
      </c>
      <c r="T211" s="211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12" t="s">
        <v>159</v>
      </c>
      <c r="AT211" s="212" t="s">
        <v>127</v>
      </c>
      <c r="AU211" s="212" t="s">
        <v>85</v>
      </c>
      <c r="AY211" s="20" t="s">
        <v>126</v>
      </c>
      <c r="BE211" s="213">
        <f>IF(N211="základní",J211,0)</f>
        <v>0</v>
      </c>
      <c r="BF211" s="213">
        <f>IF(N211="snížená",J211,0)</f>
        <v>0</v>
      </c>
      <c r="BG211" s="213">
        <f>IF(N211="zákl. přenesená",J211,0)</f>
        <v>0</v>
      </c>
      <c r="BH211" s="213">
        <f>IF(N211="sníž. přenesená",J211,0)</f>
        <v>0</v>
      </c>
      <c r="BI211" s="213">
        <f>IF(N211="nulová",J211,0)</f>
        <v>0</v>
      </c>
      <c r="BJ211" s="20" t="s">
        <v>83</v>
      </c>
      <c r="BK211" s="213">
        <f>ROUND(I211*H211,2)</f>
        <v>0</v>
      </c>
      <c r="BL211" s="20" t="s">
        <v>159</v>
      </c>
      <c r="BM211" s="212" t="s">
        <v>622</v>
      </c>
    </row>
    <row r="212" s="2" customFormat="1">
      <c r="A212" s="41"/>
      <c r="B212" s="42"/>
      <c r="C212" s="43"/>
      <c r="D212" s="214" t="s">
        <v>133</v>
      </c>
      <c r="E212" s="43"/>
      <c r="F212" s="215" t="s">
        <v>623</v>
      </c>
      <c r="G212" s="43"/>
      <c r="H212" s="43"/>
      <c r="I212" s="216"/>
      <c r="J212" s="43"/>
      <c r="K212" s="43"/>
      <c r="L212" s="47"/>
      <c r="M212" s="217"/>
      <c r="N212" s="218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133</v>
      </c>
      <c r="AU212" s="20" t="s">
        <v>85</v>
      </c>
    </row>
    <row r="213" s="12" customFormat="1">
      <c r="A213" s="12"/>
      <c r="B213" s="219"/>
      <c r="C213" s="220"/>
      <c r="D213" s="214" t="s">
        <v>135</v>
      </c>
      <c r="E213" s="221" t="s">
        <v>19</v>
      </c>
      <c r="F213" s="222" t="s">
        <v>624</v>
      </c>
      <c r="G213" s="220"/>
      <c r="H213" s="221" t="s">
        <v>19</v>
      </c>
      <c r="I213" s="223"/>
      <c r="J213" s="220"/>
      <c r="K213" s="220"/>
      <c r="L213" s="224"/>
      <c r="M213" s="225"/>
      <c r="N213" s="226"/>
      <c r="O213" s="226"/>
      <c r="P213" s="226"/>
      <c r="Q213" s="226"/>
      <c r="R213" s="226"/>
      <c r="S213" s="226"/>
      <c r="T213" s="227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T213" s="228" t="s">
        <v>135</v>
      </c>
      <c r="AU213" s="228" t="s">
        <v>85</v>
      </c>
      <c r="AV213" s="12" t="s">
        <v>83</v>
      </c>
      <c r="AW213" s="12" t="s">
        <v>37</v>
      </c>
      <c r="AX213" s="12" t="s">
        <v>75</v>
      </c>
      <c r="AY213" s="228" t="s">
        <v>126</v>
      </c>
    </row>
    <row r="214" s="12" customFormat="1">
      <c r="A214" s="12"/>
      <c r="B214" s="219"/>
      <c r="C214" s="220"/>
      <c r="D214" s="214" t="s">
        <v>135</v>
      </c>
      <c r="E214" s="221" t="s">
        <v>19</v>
      </c>
      <c r="F214" s="222" t="s">
        <v>625</v>
      </c>
      <c r="G214" s="220"/>
      <c r="H214" s="221" t="s">
        <v>19</v>
      </c>
      <c r="I214" s="223"/>
      <c r="J214" s="220"/>
      <c r="K214" s="220"/>
      <c r="L214" s="224"/>
      <c r="M214" s="225"/>
      <c r="N214" s="226"/>
      <c r="O214" s="226"/>
      <c r="P214" s="226"/>
      <c r="Q214" s="226"/>
      <c r="R214" s="226"/>
      <c r="S214" s="226"/>
      <c r="T214" s="227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228" t="s">
        <v>135</v>
      </c>
      <c r="AU214" s="228" t="s">
        <v>85</v>
      </c>
      <c r="AV214" s="12" t="s">
        <v>83</v>
      </c>
      <c r="AW214" s="12" t="s">
        <v>37</v>
      </c>
      <c r="AX214" s="12" t="s">
        <v>75</v>
      </c>
      <c r="AY214" s="228" t="s">
        <v>126</v>
      </c>
    </row>
    <row r="215" s="12" customFormat="1">
      <c r="A215" s="12"/>
      <c r="B215" s="219"/>
      <c r="C215" s="220"/>
      <c r="D215" s="214" t="s">
        <v>135</v>
      </c>
      <c r="E215" s="221" t="s">
        <v>19</v>
      </c>
      <c r="F215" s="222" t="s">
        <v>626</v>
      </c>
      <c r="G215" s="220"/>
      <c r="H215" s="221" t="s">
        <v>19</v>
      </c>
      <c r="I215" s="223"/>
      <c r="J215" s="220"/>
      <c r="K215" s="220"/>
      <c r="L215" s="224"/>
      <c r="M215" s="225"/>
      <c r="N215" s="226"/>
      <c r="O215" s="226"/>
      <c r="P215" s="226"/>
      <c r="Q215" s="226"/>
      <c r="R215" s="226"/>
      <c r="S215" s="226"/>
      <c r="T215" s="227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228" t="s">
        <v>135</v>
      </c>
      <c r="AU215" s="228" t="s">
        <v>85</v>
      </c>
      <c r="AV215" s="12" t="s">
        <v>83</v>
      </c>
      <c r="AW215" s="12" t="s">
        <v>37</v>
      </c>
      <c r="AX215" s="12" t="s">
        <v>75</v>
      </c>
      <c r="AY215" s="228" t="s">
        <v>126</v>
      </c>
    </row>
    <row r="216" s="13" customFormat="1">
      <c r="A216" s="13"/>
      <c r="B216" s="229"/>
      <c r="C216" s="230"/>
      <c r="D216" s="214" t="s">
        <v>135</v>
      </c>
      <c r="E216" s="231" t="s">
        <v>19</v>
      </c>
      <c r="F216" s="232" t="s">
        <v>627</v>
      </c>
      <c r="G216" s="230"/>
      <c r="H216" s="233">
        <v>3.4569999999999999</v>
      </c>
      <c r="I216" s="234"/>
      <c r="J216" s="230"/>
      <c r="K216" s="230"/>
      <c r="L216" s="235"/>
      <c r="M216" s="236"/>
      <c r="N216" s="237"/>
      <c r="O216" s="237"/>
      <c r="P216" s="237"/>
      <c r="Q216" s="237"/>
      <c r="R216" s="237"/>
      <c r="S216" s="237"/>
      <c r="T216" s="23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9" t="s">
        <v>135</v>
      </c>
      <c r="AU216" s="239" t="s">
        <v>85</v>
      </c>
      <c r="AV216" s="13" t="s">
        <v>85</v>
      </c>
      <c r="AW216" s="13" t="s">
        <v>37</v>
      </c>
      <c r="AX216" s="13" t="s">
        <v>83</v>
      </c>
      <c r="AY216" s="239" t="s">
        <v>126</v>
      </c>
    </row>
    <row r="217" s="2" customFormat="1" ht="16.5" customHeight="1">
      <c r="A217" s="41"/>
      <c r="B217" s="42"/>
      <c r="C217" s="200" t="s">
        <v>254</v>
      </c>
      <c r="D217" s="200" t="s">
        <v>127</v>
      </c>
      <c r="E217" s="201" t="s">
        <v>628</v>
      </c>
      <c r="F217" s="202" t="s">
        <v>629</v>
      </c>
      <c r="G217" s="203" t="s">
        <v>414</v>
      </c>
      <c r="H217" s="204">
        <v>27.300000000000001</v>
      </c>
      <c r="I217" s="205"/>
      <c r="J217" s="206">
        <f>ROUND(I217*H217,2)</f>
        <v>0</v>
      </c>
      <c r="K217" s="207"/>
      <c r="L217" s="47"/>
      <c r="M217" s="208" t="s">
        <v>19</v>
      </c>
      <c r="N217" s="209" t="s">
        <v>46</v>
      </c>
      <c r="O217" s="87"/>
      <c r="P217" s="210">
        <f>O217*H217</f>
        <v>0</v>
      </c>
      <c r="Q217" s="210">
        <v>0</v>
      </c>
      <c r="R217" s="210">
        <f>Q217*H217</f>
        <v>0</v>
      </c>
      <c r="S217" s="210">
        <v>0</v>
      </c>
      <c r="T217" s="211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12" t="s">
        <v>159</v>
      </c>
      <c r="AT217" s="212" t="s">
        <v>127</v>
      </c>
      <c r="AU217" s="212" t="s">
        <v>85</v>
      </c>
      <c r="AY217" s="20" t="s">
        <v>126</v>
      </c>
      <c r="BE217" s="213">
        <f>IF(N217="základní",J217,0)</f>
        <v>0</v>
      </c>
      <c r="BF217" s="213">
        <f>IF(N217="snížená",J217,0)</f>
        <v>0</v>
      </c>
      <c r="BG217" s="213">
        <f>IF(N217="zákl. přenesená",J217,0)</f>
        <v>0</v>
      </c>
      <c r="BH217" s="213">
        <f>IF(N217="sníž. přenesená",J217,0)</f>
        <v>0</v>
      </c>
      <c r="BI217" s="213">
        <f>IF(N217="nulová",J217,0)</f>
        <v>0</v>
      </c>
      <c r="BJ217" s="20" t="s">
        <v>83</v>
      </c>
      <c r="BK217" s="213">
        <f>ROUND(I217*H217,2)</f>
        <v>0</v>
      </c>
      <c r="BL217" s="20" t="s">
        <v>159</v>
      </c>
      <c r="BM217" s="212" t="s">
        <v>630</v>
      </c>
    </row>
    <row r="218" s="2" customFormat="1">
      <c r="A218" s="41"/>
      <c r="B218" s="42"/>
      <c r="C218" s="43"/>
      <c r="D218" s="214" t="s">
        <v>133</v>
      </c>
      <c r="E218" s="43"/>
      <c r="F218" s="215" t="s">
        <v>631</v>
      </c>
      <c r="G218" s="43"/>
      <c r="H218" s="43"/>
      <c r="I218" s="216"/>
      <c r="J218" s="43"/>
      <c r="K218" s="43"/>
      <c r="L218" s="47"/>
      <c r="M218" s="217"/>
      <c r="N218" s="218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133</v>
      </c>
      <c r="AU218" s="20" t="s">
        <v>85</v>
      </c>
    </row>
    <row r="219" s="12" customFormat="1">
      <c r="A219" s="12"/>
      <c r="B219" s="219"/>
      <c r="C219" s="220"/>
      <c r="D219" s="214" t="s">
        <v>135</v>
      </c>
      <c r="E219" s="221" t="s">
        <v>19</v>
      </c>
      <c r="F219" s="222" t="s">
        <v>632</v>
      </c>
      <c r="G219" s="220"/>
      <c r="H219" s="221" t="s">
        <v>19</v>
      </c>
      <c r="I219" s="223"/>
      <c r="J219" s="220"/>
      <c r="K219" s="220"/>
      <c r="L219" s="224"/>
      <c r="M219" s="225"/>
      <c r="N219" s="226"/>
      <c r="O219" s="226"/>
      <c r="P219" s="226"/>
      <c r="Q219" s="226"/>
      <c r="R219" s="226"/>
      <c r="S219" s="226"/>
      <c r="T219" s="227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T219" s="228" t="s">
        <v>135</v>
      </c>
      <c r="AU219" s="228" t="s">
        <v>85</v>
      </c>
      <c r="AV219" s="12" t="s">
        <v>83</v>
      </c>
      <c r="AW219" s="12" t="s">
        <v>37</v>
      </c>
      <c r="AX219" s="12" t="s">
        <v>75</v>
      </c>
      <c r="AY219" s="228" t="s">
        <v>126</v>
      </c>
    </row>
    <row r="220" s="12" customFormat="1">
      <c r="A220" s="12"/>
      <c r="B220" s="219"/>
      <c r="C220" s="220"/>
      <c r="D220" s="214" t="s">
        <v>135</v>
      </c>
      <c r="E220" s="221" t="s">
        <v>19</v>
      </c>
      <c r="F220" s="222" t="s">
        <v>633</v>
      </c>
      <c r="G220" s="220"/>
      <c r="H220" s="221" t="s">
        <v>19</v>
      </c>
      <c r="I220" s="223"/>
      <c r="J220" s="220"/>
      <c r="K220" s="220"/>
      <c r="L220" s="224"/>
      <c r="M220" s="225"/>
      <c r="N220" s="226"/>
      <c r="O220" s="226"/>
      <c r="P220" s="226"/>
      <c r="Q220" s="226"/>
      <c r="R220" s="226"/>
      <c r="S220" s="226"/>
      <c r="T220" s="227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228" t="s">
        <v>135</v>
      </c>
      <c r="AU220" s="228" t="s">
        <v>85</v>
      </c>
      <c r="AV220" s="12" t="s">
        <v>83</v>
      </c>
      <c r="AW220" s="12" t="s">
        <v>37</v>
      </c>
      <c r="AX220" s="12" t="s">
        <v>75</v>
      </c>
      <c r="AY220" s="228" t="s">
        <v>126</v>
      </c>
    </row>
    <row r="221" s="13" customFormat="1">
      <c r="A221" s="13"/>
      <c r="B221" s="229"/>
      <c r="C221" s="230"/>
      <c r="D221" s="214" t="s">
        <v>135</v>
      </c>
      <c r="E221" s="231" t="s">
        <v>19</v>
      </c>
      <c r="F221" s="232" t="s">
        <v>634</v>
      </c>
      <c r="G221" s="230"/>
      <c r="H221" s="233">
        <v>27.300000000000001</v>
      </c>
      <c r="I221" s="234"/>
      <c r="J221" s="230"/>
      <c r="K221" s="230"/>
      <c r="L221" s="235"/>
      <c r="M221" s="236"/>
      <c r="N221" s="237"/>
      <c r="O221" s="237"/>
      <c r="P221" s="237"/>
      <c r="Q221" s="237"/>
      <c r="R221" s="237"/>
      <c r="S221" s="237"/>
      <c r="T221" s="23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9" t="s">
        <v>135</v>
      </c>
      <c r="AU221" s="239" t="s">
        <v>85</v>
      </c>
      <c r="AV221" s="13" t="s">
        <v>85</v>
      </c>
      <c r="AW221" s="13" t="s">
        <v>37</v>
      </c>
      <c r="AX221" s="13" t="s">
        <v>83</v>
      </c>
      <c r="AY221" s="239" t="s">
        <v>126</v>
      </c>
    </row>
    <row r="222" s="11" customFormat="1" ht="22.8" customHeight="1">
      <c r="A222" s="11"/>
      <c r="B222" s="186"/>
      <c r="C222" s="187"/>
      <c r="D222" s="188" t="s">
        <v>74</v>
      </c>
      <c r="E222" s="249" t="s">
        <v>151</v>
      </c>
      <c r="F222" s="249" t="s">
        <v>635</v>
      </c>
      <c r="G222" s="187"/>
      <c r="H222" s="187"/>
      <c r="I222" s="190"/>
      <c r="J222" s="250">
        <f>BK222</f>
        <v>0</v>
      </c>
      <c r="K222" s="187"/>
      <c r="L222" s="192"/>
      <c r="M222" s="193"/>
      <c r="N222" s="194"/>
      <c r="O222" s="194"/>
      <c r="P222" s="195">
        <f>SUM(P223:P304)</f>
        <v>0</v>
      </c>
      <c r="Q222" s="194"/>
      <c r="R222" s="195">
        <f>SUM(R223:R304)</f>
        <v>0</v>
      </c>
      <c r="S222" s="194"/>
      <c r="T222" s="196">
        <f>SUM(T223:T304)</f>
        <v>0</v>
      </c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R222" s="197" t="s">
        <v>83</v>
      </c>
      <c r="AT222" s="198" t="s">
        <v>74</v>
      </c>
      <c r="AU222" s="198" t="s">
        <v>83</v>
      </c>
      <c r="AY222" s="197" t="s">
        <v>126</v>
      </c>
      <c r="BK222" s="199">
        <f>SUM(BK223:BK304)</f>
        <v>0</v>
      </c>
    </row>
    <row r="223" s="2" customFormat="1" ht="16.5" customHeight="1">
      <c r="A223" s="41"/>
      <c r="B223" s="42"/>
      <c r="C223" s="200" t="s">
        <v>259</v>
      </c>
      <c r="D223" s="200" t="s">
        <v>127</v>
      </c>
      <c r="E223" s="201" t="s">
        <v>636</v>
      </c>
      <c r="F223" s="202" t="s">
        <v>637</v>
      </c>
      <c r="G223" s="203" t="s">
        <v>638</v>
      </c>
      <c r="H223" s="204">
        <v>245</v>
      </c>
      <c r="I223" s="205"/>
      <c r="J223" s="206">
        <f>ROUND(I223*H223,2)</f>
        <v>0</v>
      </c>
      <c r="K223" s="207"/>
      <c r="L223" s="47"/>
      <c r="M223" s="208" t="s">
        <v>19</v>
      </c>
      <c r="N223" s="209" t="s">
        <v>46</v>
      </c>
      <c r="O223" s="87"/>
      <c r="P223" s="210">
        <f>O223*H223</f>
        <v>0</v>
      </c>
      <c r="Q223" s="210">
        <v>0</v>
      </c>
      <c r="R223" s="210">
        <f>Q223*H223</f>
        <v>0</v>
      </c>
      <c r="S223" s="210">
        <v>0</v>
      </c>
      <c r="T223" s="211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12" t="s">
        <v>159</v>
      </c>
      <c r="AT223" s="212" t="s">
        <v>127</v>
      </c>
      <c r="AU223" s="212" t="s">
        <v>85</v>
      </c>
      <c r="AY223" s="20" t="s">
        <v>126</v>
      </c>
      <c r="BE223" s="213">
        <f>IF(N223="základní",J223,0)</f>
        <v>0</v>
      </c>
      <c r="BF223" s="213">
        <f>IF(N223="snížená",J223,0)</f>
        <v>0</v>
      </c>
      <c r="BG223" s="213">
        <f>IF(N223="zákl. přenesená",J223,0)</f>
        <v>0</v>
      </c>
      <c r="BH223" s="213">
        <f>IF(N223="sníž. přenesená",J223,0)</f>
        <v>0</v>
      </c>
      <c r="BI223" s="213">
        <f>IF(N223="nulová",J223,0)</f>
        <v>0</v>
      </c>
      <c r="BJ223" s="20" t="s">
        <v>83</v>
      </c>
      <c r="BK223" s="213">
        <f>ROUND(I223*H223,2)</f>
        <v>0</v>
      </c>
      <c r="BL223" s="20" t="s">
        <v>159</v>
      </c>
      <c r="BM223" s="212" t="s">
        <v>639</v>
      </c>
    </row>
    <row r="224" s="2" customFormat="1">
      <c r="A224" s="41"/>
      <c r="B224" s="42"/>
      <c r="C224" s="43"/>
      <c r="D224" s="214" t="s">
        <v>133</v>
      </c>
      <c r="E224" s="43"/>
      <c r="F224" s="215" t="s">
        <v>640</v>
      </c>
      <c r="G224" s="43"/>
      <c r="H224" s="43"/>
      <c r="I224" s="216"/>
      <c r="J224" s="43"/>
      <c r="K224" s="43"/>
      <c r="L224" s="47"/>
      <c r="M224" s="217"/>
      <c r="N224" s="218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133</v>
      </c>
      <c r="AU224" s="20" t="s">
        <v>85</v>
      </c>
    </row>
    <row r="225" s="12" customFormat="1">
      <c r="A225" s="12"/>
      <c r="B225" s="219"/>
      <c r="C225" s="220"/>
      <c r="D225" s="214" t="s">
        <v>135</v>
      </c>
      <c r="E225" s="221" t="s">
        <v>19</v>
      </c>
      <c r="F225" s="222" t="s">
        <v>641</v>
      </c>
      <c r="G225" s="220"/>
      <c r="H225" s="221" t="s">
        <v>19</v>
      </c>
      <c r="I225" s="223"/>
      <c r="J225" s="220"/>
      <c r="K225" s="220"/>
      <c r="L225" s="224"/>
      <c r="M225" s="225"/>
      <c r="N225" s="226"/>
      <c r="O225" s="226"/>
      <c r="P225" s="226"/>
      <c r="Q225" s="226"/>
      <c r="R225" s="226"/>
      <c r="S225" s="226"/>
      <c r="T225" s="227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T225" s="228" t="s">
        <v>135</v>
      </c>
      <c r="AU225" s="228" t="s">
        <v>85</v>
      </c>
      <c r="AV225" s="12" t="s">
        <v>83</v>
      </c>
      <c r="AW225" s="12" t="s">
        <v>37</v>
      </c>
      <c r="AX225" s="12" t="s">
        <v>75</v>
      </c>
      <c r="AY225" s="228" t="s">
        <v>126</v>
      </c>
    </row>
    <row r="226" s="12" customFormat="1">
      <c r="A226" s="12"/>
      <c r="B226" s="219"/>
      <c r="C226" s="220"/>
      <c r="D226" s="214" t="s">
        <v>135</v>
      </c>
      <c r="E226" s="221" t="s">
        <v>19</v>
      </c>
      <c r="F226" s="222" t="s">
        <v>642</v>
      </c>
      <c r="G226" s="220"/>
      <c r="H226" s="221" t="s">
        <v>19</v>
      </c>
      <c r="I226" s="223"/>
      <c r="J226" s="220"/>
      <c r="K226" s="220"/>
      <c r="L226" s="224"/>
      <c r="M226" s="225"/>
      <c r="N226" s="226"/>
      <c r="O226" s="226"/>
      <c r="P226" s="226"/>
      <c r="Q226" s="226"/>
      <c r="R226" s="226"/>
      <c r="S226" s="226"/>
      <c r="T226" s="227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T226" s="228" t="s">
        <v>135</v>
      </c>
      <c r="AU226" s="228" t="s">
        <v>85</v>
      </c>
      <c r="AV226" s="12" t="s">
        <v>83</v>
      </c>
      <c r="AW226" s="12" t="s">
        <v>37</v>
      </c>
      <c r="AX226" s="12" t="s">
        <v>75</v>
      </c>
      <c r="AY226" s="228" t="s">
        <v>126</v>
      </c>
    </row>
    <row r="227" s="12" customFormat="1">
      <c r="A227" s="12"/>
      <c r="B227" s="219"/>
      <c r="C227" s="220"/>
      <c r="D227" s="214" t="s">
        <v>135</v>
      </c>
      <c r="E227" s="221" t="s">
        <v>19</v>
      </c>
      <c r="F227" s="222" t="s">
        <v>643</v>
      </c>
      <c r="G227" s="220"/>
      <c r="H227" s="221" t="s">
        <v>19</v>
      </c>
      <c r="I227" s="223"/>
      <c r="J227" s="220"/>
      <c r="K227" s="220"/>
      <c r="L227" s="224"/>
      <c r="M227" s="225"/>
      <c r="N227" s="226"/>
      <c r="O227" s="226"/>
      <c r="P227" s="226"/>
      <c r="Q227" s="226"/>
      <c r="R227" s="226"/>
      <c r="S227" s="226"/>
      <c r="T227" s="227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T227" s="228" t="s">
        <v>135</v>
      </c>
      <c r="AU227" s="228" t="s">
        <v>85</v>
      </c>
      <c r="AV227" s="12" t="s">
        <v>83</v>
      </c>
      <c r="AW227" s="12" t="s">
        <v>37</v>
      </c>
      <c r="AX227" s="12" t="s">
        <v>75</v>
      </c>
      <c r="AY227" s="228" t="s">
        <v>126</v>
      </c>
    </row>
    <row r="228" s="12" customFormat="1">
      <c r="A228" s="12"/>
      <c r="B228" s="219"/>
      <c r="C228" s="220"/>
      <c r="D228" s="214" t="s">
        <v>135</v>
      </c>
      <c r="E228" s="221" t="s">
        <v>19</v>
      </c>
      <c r="F228" s="222" t="s">
        <v>644</v>
      </c>
      <c r="G228" s="220"/>
      <c r="H228" s="221" t="s">
        <v>19</v>
      </c>
      <c r="I228" s="223"/>
      <c r="J228" s="220"/>
      <c r="K228" s="220"/>
      <c r="L228" s="224"/>
      <c r="M228" s="225"/>
      <c r="N228" s="226"/>
      <c r="O228" s="226"/>
      <c r="P228" s="226"/>
      <c r="Q228" s="226"/>
      <c r="R228" s="226"/>
      <c r="S228" s="226"/>
      <c r="T228" s="227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T228" s="228" t="s">
        <v>135</v>
      </c>
      <c r="AU228" s="228" t="s">
        <v>85</v>
      </c>
      <c r="AV228" s="12" t="s">
        <v>83</v>
      </c>
      <c r="AW228" s="12" t="s">
        <v>37</v>
      </c>
      <c r="AX228" s="12" t="s">
        <v>75</v>
      </c>
      <c r="AY228" s="228" t="s">
        <v>126</v>
      </c>
    </row>
    <row r="229" s="13" customFormat="1">
      <c r="A229" s="13"/>
      <c r="B229" s="229"/>
      <c r="C229" s="230"/>
      <c r="D229" s="214" t="s">
        <v>135</v>
      </c>
      <c r="E229" s="231" t="s">
        <v>19</v>
      </c>
      <c r="F229" s="232" t="s">
        <v>645</v>
      </c>
      <c r="G229" s="230"/>
      <c r="H229" s="233">
        <v>245</v>
      </c>
      <c r="I229" s="234"/>
      <c r="J229" s="230"/>
      <c r="K229" s="230"/>
      <c r="L229" s="235"/>
      <c r="M229" s="236"/>
      <c r="N229" s="237"/>
      <c r="O229" s="237"/>
      <c r="P229" s="237"/>
      <c r="Q229" s="237"/>
      <c r="R229" s="237"/>
      <c r="S229" s="237"/>
      <c r="T229" s="23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9" t="s">
        <v>135</v>
      </c>
      <c r="AU229" s="239" t="s">
        <v>85</v>
      </c>
      <c r="AV229" s="13" t="s">
        <v>85</v>
      </c>
      <c r="AW229" s="13" t="s">
        <v>37</v>
      </c>
      <c r="AX229" s="13" t="s">
        <v>83</v>
      </c>
      <c r="AY229" s="239" t="s">
        <v>126</v>
      </c>
    </row>
    <row r="230" s="2" customFormat="1" ht="16.5" customHeight="1">
      <c r="A230" s="41"/>
      <c r="B230" s="42"/>
      <c r="C230" s="200" t="s">
        <v>411</v>
      </c>
      <c r="D230" s="200" t="s">
        <v>127</v>
      </c>
      <c r="E230" s="201" t="s">
        <v>646</v>
      </c>
      <c r="F230" s="202" t="s">
        <v>647</v>
      </c>
      <c r="G230" s="203" t="s">
        <v>285</v>
      </c>
      <c r="H230" s="204">
        <v>20.347999999999999</v>
      </c>
      <c r="I230" s="205"/>
      <c r="J230" s="206">
        <f>ROUND(I230*H230,2)</f>
        <v>0</v>
      </c>
      <c r="K230" s="207"/>
      <c r="L230" s="47"/>
      <c r="M230" s="208" t="s">
        <v>19</v>
      </c>
      <c r="N230" s="209" t="s">
        <v>46</v>
      </c>
      <c r="O230" s="87"/>
      <c r="P230" s="210">
        <f>O230*H230</f>
        <v>0</v>
      </c>
      <c r="Q230" s="210">
        <v>0</v>
      </c>
      <c r="R230" s="210">
        <f>Q230*H230</f>
        <v>0</v>
      </c>
      <c r="S230" s="210">
        <v>0</v>
      </c>
      <c r="T230" s="211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12" t="s">
        <v>159</v>
      </c>
      <c r="AT230" s="212" t="s">
        <v>127</v>
      </c>
      <c r="AU230" s="212" t="s">
        <v>85</v>
      </c>
      <c r="AY230" s="20" t="s">
        <v>126</v>
      </c>
      <c r="BE230" s="213">
        <f>IF(N230="základní",J230,0)</f>
        <v>0</v>
      </c>
      <c r="BF230" s="213">
        <f>IF(N230="snížená",J230,0)</f>
        <v>0</v>
      </c>
      <c r="BG230" s="213">
        <f>IF(N230="zákl. přenesená",J230,0)</f>
        <v>0</v>
      </c>
      <c r="BH230" s="213">
        <f>IF(N230="sníž. přenesená",J230,0)</f>
        <v>0</v>
      </c>
      <c r="BI230" s="213">
        <f>IF(N230="nulová",J230,0)</f>
        <v>0</v>
      </c>
      <c r="BJ230" s="20" t="s">
        <v>83</v>
      </c>
      <c r="BK230" s="213">
        <f>ROUND(I230*H230,2)</f>
        <v>0</v>
      </c>
      <c r="BL230" s="20" t="s">
        <v>159</v>
      </c>
      <c r="BM230" s="212" t="s">
        <v>648</v>
      </c>
    </row>
    <row r="231" s="2" customFormat="1">
      <c r="A231" s="41"/>
      <c r="B231" s="42"/>
      <c r="C231" s="43"/>
      <c r="D231" s="214" t="s">
        <v>133</v>
      </c>
      <c r="E231" s="43"/>
      <c r="F231" s="215" t="s">
        <v>615</v>
      </c>
      <c r="G231" s="43"/>
      <c r="H231" s="43"/>
      <c r="I231" s="216"/>
      <c r="J231" s="43"/>
      <c r="K231" s="43"/>
      <c r="L231" s="47"/>
      <c r="M231" s="217"/>
      <c r="N231" s="218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133</v>
      </c>
      <c r="AU231" s="20" t="s">
        <v>85</v>
      </c>
    </row>
    <row r="232" s="12" customFormat="1">
      <c r="A232" s="12"/>
      <c r="B232" s="219"/>
      <c r="C232" s="220"/>
      <c r="D232" s="214" t="s">
        <v>135</v>
      </c>
      <c r="E232" s="221" t="s">
        <v>19</v>
      </c>
      <c r="F232" s="222" t="s">
        <v>649</v>
      </c>
      <c r="G232" s="220"/>
      <c r="H232" s="221" t="s">
        <v>19</v>
      </c>
      <c r="I232" s="223"/>
      <c r="J232" s="220"/>
      <c r="K232" s="220"/>
      <c r="L232" s="224"/>
      <c r="M232" s="225"/>
      <c r="N232" s="226"/>
      <c r="O232" s="226"/>
      <c r="P232" s="226"/>
      <c r="Q232" s="226"/>
      <c r="R232" s="226"/>
      <c r="S232" s="226"/>
      <c r="T232" s="227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T232" s="228" t="s">
        <v>135</v>
      </c>
      <c r="AU232" s="228" t="s">
        <v>85</v>
      </c>
      <c r="AV232" s="12" t="s">
        <v>83</v>
      </c>
      <c r="AW232" s="12" t="s">
        <v>37</v>
      </c>
      <c r="AX232" s="12" t="s">
        <v>75</v>
      </c>
      <c r="AY232" s="228" t="s">
        <v>126</v>
      </c>
    </row>
    <row r="233" s="12" customFormat="1">
      <c r="A233" s="12"/>
      <c r="B233" s="219"/>
      <c r="C233" s="220"/>
      <c r="D233" s="214" t="s">
        <v>135</v>
      </c>
      <c r="E233" s="221" t="s">
        <v>19</v>
      </c>
      <c r="F233" s="222" t="s">
        <v>650</v>
      </c>
      <c r="G233" s="220"/>
      <c r="H233" s="221" t="s">
        <v>19</v>
      </c>
      <c r="I233" s="223"/>
      <c r="J233" s="220"/>
      <c r="K233" s="220"/>
      <c r="L233" s="224"/>
      <c r="M233" s="225"/>
      <c r="N233" s="226"/>
      <c r="O233" s="226"/>
      <c r="P233" s="226"/>
      <c r="Q233" s="226"/>
      <c r="R233" s="226"/>
      <c r="S233" s="226"/>
      <c r="T233" s="227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T233" s="228" t="s">
        <v>135</v>
      </c>
      <c r="AU233" s="228" t="s">
        <v>85</v>
      </c>
      <c r="AV233" s="12" t="s">
        <v>83</v>
      </c>
      <c r="AW233" s="12" t="s">
        <v>37</v>
      </c>
      <c r="AX233" s="12" t="s">
        <v>75</v>
      </c>
      <c r="AY233" s="228" t="s">
        <v>126</v>
      </c>
    </row>
    <row r="234" s="12" customFormat="1">
      <c r="A234" s="12"/>
      <c r="B234" s="219"/>
      <c r="C234" s="220"/>
      <c r="D234" s="214" t="s">
        <v>135</v>
      </c>
      <c r="E234" s="221" t="s">
        <v>19</v>
      </c>
      <c r="F234" s="222" t="s">
        <v>651</v>
      </c>
      <c r="G234" s="220"/>
      <c r="H234" s="221" t="s">
        <v>19</v>
      </c>
      <c r="I234" s="223"/>
      <c r="J234" s="220"/>
      <c r="K234" s="220"/>
      <c r="L234" s="224"/>
      <c r="M234" s="225"/>
      <c r="N234" s="226"/>
      <c r="O234" s="226"/>
      <c r="P234" s="226"/>
      <c r="Q234" s="226"/>
      <c r="R234" s="226"/>
      <c r="S234" s="226"/>
      <c r="T234" s="227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T234" s="228" t="s">
        <v>135</v>
      </c>
      <c r="AU234" s="228" t="s">
        <v>85</v>
      </c>
      <c r="AV234" s="12" t="s">
        <v>83</v>
      </c>
      <c r="AW234" s="12" t="s">
        <v>37</v>
      </c>
      <c r="AX234" s="12" t="s">
        <v>75</v>
      </c>
      <c r="AY234" s="228" t="s">
        <v>126</v>
      </c>
    </row>
    <row r="235" s="13" customFormat="1">
      <c r="A235" s="13"/>
      <c r="B235" s="229"/>
      <c r="C235" s="230"/>
      <c r="D235" s="214" t="s">
        <v>135</v>
      </c>
      <c r="E235" s="231" t="s">
        <v>19</v>
      </c>
      <c r="F235" s="232" t="s">
        <v>652</v>
      </c>
      <c r="G235" s="230"/>
      <c r="H235" s="233">
        <v>9.8409999999999993</v>
      </c>
      <c r="I235" s="234"/>
      <c r="J235" s="230"/>
      <c r="K235" s="230"/>
      <c r="L235" s="235"/>
      <c r="M235" s="236"/>
      <c r="N235" s="237"/>
      <c r="O235" s="237"/>
      <c r="P235" s="237"/>
      <c r="Q235" s="237"/>
      <c r="R235" s="237"/>
      <c r="S235" s="237"/>
      <c r="T235" s="23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9" t="s">
        <v>135</v>
      </c>
      <c r="AU235" s="239" t="s">
        <v>85</v>
      </c>
      <c r="AV235" s="13" t="s">
        <v>85</v>
      </c>
      <c r="AW235" s="13" t="s">
        <v>37</v>
      </c>
      <c r="AX235" s="13" t="s">
        <v>75</v>
      </c>
      <c r="AY235" s="239" t="s">
        <v>126</v>
      </c>
    </row>
    <row r="236" s="12" customFormat="1">
      <c r="A236" s="12"/>
      <c r="B236" s="219"/>
      <c r="C236" s="220"/>
      <c r="D236" s="214" t="s">
        <v>135</v>
      </c>
      <c r="E236" s="221" t="s">
        <v>19</v>
      </c>
      <c r="F236" s="222" t="s">
        <v>653</v>
      </c>
      <c r="G236" s="220"/>
      <c r="H236" s="221" t="s">
        <v>19</v>
      </c>
      <c r="I236" s="223"/>
      <c r="J236" s="220"/>
      <c r="K236" s="220"/>
      <c r="L236" s="224"/>
      <c r="M236" s="225"/>
      <c r="N236" s="226"/>
      <c r="O236" s="226"/>
      <c r="P236" s="226"/>
      <c r="Q236" s="226"/>
      <c r="R236" s="226"/>
      <c r="S236" s="226"/>
      <c r="T236" s="227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T236" s="228" t="s">
        <v>135</v>
      </c>
      <c r="AU236" s="228" t="s">
        <v>85</v>
      </c>
      <c r="AV236" s="12" t="s">
        <v>83</v>
      </c>
      <c r="AW236" s="12" t="s">
        <v>37</v>
      </c>
      <c r="AX236" s="12" t="s">
        <v>75</v>
      </c>
      <c r="AY236" s="228" t="s">
        <v>126</v>
      </c>
    </row>
    <row r="237" s="13" customFormat="1">
      <c r="A237" s="13"/>
      <c r="B237" s="229"/>
      <c r="C237" s="230"/>
      <c r="D237" s="214" t="s">
        <v>135</v>
      </c>
      <c r="E237" s="231" t="s">
        <v>19</v>
      </c>
      <c r="F237" s="232" t="s">
        <v>654</v>
      </c>
      <c r="G237" s="230"/>
      <c r="H237" s="233">
        <v>9.3330000000000002</v>
      </c>
      <c r="I237" s="234"/>
      <c r="J237" s="230"/>
      <c r="K237" s="230"/>
      <c r="L237" s="235"/>
      <c r="M237" s="236"/>
      <c r="N237" s="237"/>
      <c r="O237" s="237"/>
      <c r="P237" s="237"/>
      <c r="Q237" s="237"/>
      <c r="R237" s="237"/>
      <c r="S237" s="237"/>
      <c r="T237" s="23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9" t="s">
        <v>135</v>
      </c>
      <c r="AU237" s="239" t="s">
        <v>85</v>
      </c>
      <c r="AV237" s="13" t="s">
        <v>85</v>
      </c>
      <c r="AW237" s="13" t="s">
        <v>37</v>
      </c>
      <c r="AX237" s="13" t="s">
        <v>75</v>
      </c>
      <c r="AY237" s="239" t="s">
        <v>126</v>
      </c>
    </row>
    <row r="238" s="12" customFormat="1">
      <c r="A238" s="12"/>
      <c r="B238" s="219"/>
      <c r="C238" s="220"/>
      <c r="D238" s="214" t="s">
        <v>135</v>
      </c>
      <c r="E238" s="221" t="s">
        <v>19</v>
      </c>
      <c r="F238" s="222" t="s">
        <v>655</v>
      </c>
      <c r="G238" s="220"/>
      <c r="H238" s="221" t="s">
        <v>19</v>
      </c>
      <c r="I238" s="223"/>
      <c r="J238" s="220"/>
      <c r="K238" s="220"/>
      <c r="L238" s="224"/>
      <c r="M238" s="225"/>
      <c r="N238" s="226"/>
      <c r="O238" s="226"/>
      <c r="P238" s="226"/>
      <c r="Q238" s="226"/>
      <c r="R238" s="226"/>
      <c r="S238" s="226"/>
      <c r="T238" s="227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T238" s="228" t="s">
        <v>135</v>
      </c>
      <c r="AU238" s="228" t="s">
        <v>85</v>
      </c>
      <c r="AV238" s="12" t="s">
        <v>83</v>
      </c>
      <c r="AW238" s="12" t="s">
        <v>37</v>
      </c>
      <c r="AX238" s="12" t="s">
        <v>75</v>
      </c>
      <c r="AY238" s="228" t="s">
        <v>126</v>
      </c>
    </row>
    <row r="239" s="13" customFormat="1">
      <c r="A239" s="13"/>
      <c r="B239" s="229"/>
      <c r="C239" s="230"/>
      <c r="D239" s="214" t="s">
        <v>135</v>
      </c>
      <c r="E239" s="231" t="s">
        <v>19</v>
      </c>
      <c r="F239" s="232" t="s">
        <v>656</v>
      </c>
      <c r="G239" s="230"/>
      <c r="H239" s="233">
        <v>0.86799999999999999</v>
      </c>
      <c r="I239" s="234"/>
      <c r="J239" s="230"/>
      <c r="K239" s="230"/>
      <c r="L239" s="235"/>
      <c r="M239" s="236"/>
      <c r="N239" s="237"/>
      <c r="O239" s="237"/>
      <c r="P239" s="237"/>
      <c r="Q239" s="237"/>
      <c r="R239" s="237"/>
      <c r="S239" s="237"/>
      <c r="T239" s="23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9" t="s">
        <v>135</v>
      </c>
      <c r="AU239" s="239" t="s">
        <v>85</v>
      </c>
      <c r="AV239" s="13" t="s">
        <v>85</v>
      </c>
      <c r="AW239" s="13" t="s">
        <v>37</v>
      </c>
      <c r="AX239" s="13" t="s">
        <v>75</v>
      </c>
      <c r="AY239" s="239" t="s">
        <v>126</v>
      </c>
    </row>
    <row r="240" s="12" customFormat="1">
      <c r="A240" s="12"/>
      <c r="B240" s="219"/>
      <c r="C240" s="220"/>
      <c r="D240" s="214" t="s">
        <v>135</v>
      </c>
      <c r="E240" s="221" t="s">
        <v>19</v>
      </c>
      <c r="F240" s="222" t="s">
        <v>657</v>
      </c>
      <c r="G240" s="220"/>
      <c r="H240" s="221" t="s">
        <v>19</v>
      </c>
      <c r="I240" s="223"/>
      <c r="J240" s="220"/>
      <c r="K240" s="220"/>
      <c r="L240" s="224"/>
      <c r="M240" s="225"/>
      <c r="N240" s="226"/>
      <c r="O240" s="226"/>
      <c r="P240" s="226"/>
      <c r="Q240" s="226"/>
      <c r="R240" s="226"/>
      <c r="S240" s="226"/>
      <c r="T240" s="227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T240" s="228" t="s">
        <v>135</v>
      </c>
      <c r="AU240" s="228" t="s">
        <v>85</v>
      </c>
      <c r="AV240" s="12" t="s">
        <v>83</v>
      </c>
      <c r="AW240" s="12" t="s">
        <v>37</v>
      </c>
      <c r="AX240" s="12" t="s">
        <v>75</v>
      </c>
      <c r="AY240" s="228" t="s">
        <v>126</v>
      </c>
    </row>
    <row r="241" s="13" customFormat="1">
      <c r="A241" s="13"/>
      <c r="B241" s="229"/>
      <c r="C241" s="230"/>
      <c r="D241" s="214" t="s">
        <v>135</v>
      </c>
      <c r="E241" s="231" t="s">
        <v>19</v>
      </c>
      <c r="F241" s="232" t="s">
        <v>658</v>
      </c>
      <c r="G241" s="230"/>
      <c r="H241" s="233">
        <v>0.30599999999999999</v>
      </c>
      <c r="I241" s="234"/>
      <c r="J241" s="230"/>
      <c r="K241" s="230"/>
      <c r="L241" s="235"/>
      <c r="M241" s="236"/>
      <c r="N241" s="237"/>
      <c r="O241" s="237"/>
      <c r="P241" s="237"/>
      <c r="Q241" s="237"/>
      <c r="R241" s="237"/>
      <c r="S241" s="237"/>
      <c r="T241" s="23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9" t="s">
        <v>135</v>
      </c>
      <c r="AU241" s="239" t="s">
        <v>85</v>
      </c>
      <c r="AV241" s="13" t="s">
        <v>85</v>
      </c>
      <c r="AW241" s="13" t="s">
        <v>37</v>
      </c>
      <c r="AX241" s="13" t="s">
        <v>75</v>
      </c>
      <c r="AY241" s="239" t="s">
        <v>126</v>
      </c>
    </row>
    <row r="242" s="15" customFormat="1">
      <c r="A242" s="15"/>
      <c r="B242" s="251"/>
      <c r="C242" s="252"/>
      <c r="D242" s="214" t="s">
        <v>135</v>
      </c>
      <c r="E242" s="253" t="s">
        <v>19</v>
      </c>
      <c r="F242" s="254" t="s">
        <v>304</v>
      </c>
      <c r="G242" s="252"/>
      <c r="H242" s="255">
        <v>20.347999999999999</v>
      </c>
      <c r="I242" s="256"/>
      <c r="J242" s="252"/>
      <c r="K242" s="252"/>
      <c r="L242" s="257"/>
      <c r="M242" s="258"/>
      <c r="N242" s="259"/>
      <c r="O242" s="259"/>
      <c r="P242" s="259"/>
      <c r="Q242" s="259"/>
      <c r="R242" s="259"/>
      <c r="S242" s="259"/>
      <c r="T242" s="260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1" t="s">
        <v>135</v>
      </c>
      <c r="AU242" s="261" t="s">
        <v>85</v>
      </c>
      <c r="AV242" s="15" t="s">
        <v>159</v>
      </c>
      <c r="AW242" s="15" t="s">
        <v>37</v>
      </c>
      <c r="AX242" s="15" t="s">
        <v>83</v>
      </c>
      <c r="AY242" s="261" t="s">
        <v>126</v>
      </c>
    </row>
    <row r="243" s="2" customFormat="1" ht="16.5" customHeight="1">
      <c r="A243" s="41"/>
      <c r="B243" s="42"/>
      <c r="C243" s="200" t="s">
        <v>422</v>
      </c>
      <c r="D243" s="200" t="s">
        <v>127</v>
      </c>
      <c r="E243" s="201" t="s">
        <v>659</v>
      </c>
      <c r="F243" s="202" t="s">
        <v>660</v>
      </c>
      <c r="G243" s="203" t="s">
        <v>425</v>
      </c>
      <c r="H243" s="204">
        <v>3.052</v>
      </c>
      <c r="I243" s="205"/>
      <c r="J243" s="206">
        <f>ROUND(I243*H243,2)</f>
        <v>0</v>
      </c>
      <c r="K243" s="207"/>
      <c r="L243" s="47"/>
      <c r="M243" s="208" t="s">
        <v>19</v>
      </c>
      <c r="N243" s="209" t="s">
        <v>46</v>
      </c>
      <c r="O243" s="87"/>
      <c r="P243" s="210">
        <f>O243*H243</f>
        <v>0</v>
      </c>
      <c r="Q243" s="210">
        <v>0</v>
      </c>
      <c r="R243" s="210">
        <f>Q243*H243</f>
        <v>0</v>
      </c>
      <c r="S243" s="210">
        <v>0</v>
      </c>
      <c r="T243" s="211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12" t="s">
        <v>159</v>
      </c>
      <c r="AT243" s="212" t="s">
        <v>127</v>
      </c>
      <c r="AU243" s="212" t="s">
        <v>85</v>
      </c>
      <c r="AY243" s="20" t="s">
        <v>126</v>
      </c>
      <c r="BE243" s="213">
        <f>IF(N243="základní",J243,0)</f>
        <v>0</v>
      </c>
      <c r="BF243" s="213">
        <f>IF(N243="snížená",J243,0)</f>
        <v>0</v>
      </c>
      <c r="BG243" s="213">
        <f>IF(N243="zákl. přenesená",J243,0)</f>
        <v>0</v>
      </c>
      <c r="BH243" s="213">
        <f>IF(N243="sníž. přenesená",J243,0)</f>
        <v>0</v>
      </c>
      <c r="BI243" s="213">
        <f>IF(N243="nulová",J243,0)</f>
        <v>0</v>
      </c>
      <c r="BJ243" s="20" t="s">
        <v>83</v>
      </c>
      <c r="BK243" s="213">
        <f>ROUND(I243*H243,2)</f>
        <v>0</v>
      </c>
      <c r="BL243" s="20" t="s">
        <v>159</v>
      </c>
      <c r="BM243" s="212" t="s">
        <v>661</v>
      </c>
    </row>
    <row r="244" s="2" customFormat="1">
      <c r="A244" s="41"/>
      <c r="B244" s="42"/>
      <c r="C244" s="43"/>
      <c r="D244" s="214" t="s">
        <v>133</v>
      </c>
      <c r="E244" s="43"/>
      <c r="F244" s="215" t="s">
        <v>662</v>
      </c>
      <c r="G244" s="43"/>
      <c r="H244" s="43"/>
      <c r="I244" s="216"/>
      <c r="J244" s="43"/>
      <c r="K244" s="43"/>
      <c r="L244" s="47"/>
      <c r="M244" s="217"/>
      <c r="N244" s="218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133</v>
      </c>
      <c r="AU244" s="20" t="s">
        <v>85</v>
      </c>
    </row>
    <row r="245" s="12" customFormat="1">
      <c r="A245" s="12"/>
      <c r="B245" s="219"/>
      <c r="C245" s="220"/>
      <c r="D245" s="214" t="s">
        <v>135</v>
      </c>
      <c r="E245" s="221" t="s">
        <v>19</v>
      </c>
      <c r="F245" s="222" t="s">
        <v>663</v>
      </c>
      <c r="G245" s="220"/>
      <c r="H245" s="221" t="s">
        <v>19</v>
      </c>
      <c r="I245" s="223"/>
      <c r="J245" s="220"/>
      <c r="K245" s="220"/>
      <c r="L245" s="224"/>
      <c r="M245" s="225"/>
      <c r="N245" s="226"/>
      <c r="O245" s="226"/>
      <c r="P245" s="226"/>
      <c r="Q245" s="226"/>
      <c r="R245" s="226"/>
      <c r="S245" s="226"/>
      <c r="T245" s="227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T245" s="228" t="s">
        <v>135</v>
      </c>
      <c r="AU245" s="228" t="s">
        <v>85</v>
      </c>
      <c r="AV245" s="12" t="s">
        <v>83</v>
      </c>
      <c r="AW245" s="12" t="s">
        <v>37</v>
      </c>
      <c r="AX245" s="12" t="s">
        <v>75</v>
      </c>
      <c r="AY245" s="228" t="s">
        <v>126</v>
      </c>
    </row>
    <row r="246" s="12" customFormat="1">
      <c r="A246" s="12"/>
      <c r="B246" s="219"/>
      <c r="C246" s="220"/>
      <c r="D246" s="214" t="s">
        <v>135</v>
      </c>
      <c r="E246" s="221" t="s">
        <v>19</v>
      </c>
      <c r="F246" s="222" t="s">
        <v>664</v>
      </c>
      <c r="G246" s="220"/>
      <c r="H246" s="221" t="s">
        <v>19</v>
      </c>
      <c r="I246" s="223"/>
      <c r="J246" s="220"/>
      <c r="K246" s="220"/>
      <c r="L246" s="224"/>
      <c r="M246" s="225"/>
      <c r="N246" s="226"/>
      <c r="O246" s="226"/>
      <c r="P246" s="226"/>
      <c r="Q246" s="226"/>
      <c r="R246" s="226"/>
      <c r="S246" s="226"/>
      <c r="T246" s="227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T246" s="228" t="s">
        <v>135</v>
      </c>
      <c r="AU246" s="228" t="s">
        <v>85</v>
      </c>
      <c r="AV246" s="12" t="s">
        <v>83</v>
      </c>
      <c r="AW246" s="12" t="s">
        <v>37</v>
      </c>
      <c r="AX246" s="12" t="s">
        <v>75</v>
      </c>
      <c r="AY246" s="228" t="s">
        <v>126</v>
      </c>
    </row>
    <row r="247" s="12" customFormat="1">
      <c r="A247" s="12"/>
      <c r="B247" s="219"/>
      <c r="C247" s="220"/>
      <c r="D247" s="214" t="s">
        <v>135</v>
      </c>
      <c r="E247" s="221" t="s">
        <v>19</v>
      </c>
      <c r="F247" s="222" t="s">
        <v>665</v>
      </c>
      <c r="G247" s="220"/>
      <c r="H247" s="221" t="s">
        <v>19</v>
      </c>
      <c r="I247" s="223"/>
      <c r="J247" s="220"/>
      <c r="K247" s="220"/>
      <c r="L247" s="224"/>
      <c r="M247" s="225"/>
      <c r="N247" s="226"/>
      <c r="O247" s="226"/>
      <c r="P247" s="226"/>
      <c r="Q247" s="226"/>
      <c r="R247" s="226"/>
      <c r="S247" s="226"/>
      <c r="T247" s="227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T247" s="228" t="s">
        <v>135</v>
      </c>
      <c r="AU247" s="228" t="s">
        <v>85</v>
      </c>
      <c r="AV247" s="12" t="s">
        <v>83</v>
      </c>
      <c r="AW247" s="12" t="s">
        <v>37</v>
      </c>
      <c r="AX247" s="12" t="s">
        <v>75</v>
      </c>
      <c r="AY247" s="228" t="s">
        <v>126</v>
      </c>
    </row>
    <row r="248" s="13" customFormat="1">
      <c r="A248" s="13"/>
      <c r="B248" s="229"/>
      <c r="C248" s="230"/>
      <c r="D248" s="214" t="s">
        <v>135</v>
      </c>
      <c r="E248" s="231" t="s">
        <v>19</v>
      </c>
      <c r="F248" s="232" t="s">
        <v>666</v>
      </c>
      <c r="G248" s="230"/>
      <c r="H248" s="233">
        <v>3.052</v>
      </c>
      <c r="I248" s="234"/>
      <c r="J248" s="230"/>
      <c r="K248" s="230"/>
      <c r="L248" s="235"/>
      <c r="M248" s="236"/>
      <c r="N248" s="237"/>
      <c r="O248" s="237"/>
      <c r="P248" s="237"/>
      <c r="Q248" s="237"/>
      <c r="R248" s="237"/>
      <c r="S248" s="237"/>
      <c r="T248" s="23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9" t="s">
        <v>135</v>
      </c>
      <c r="AU248" s="239" t="s">
        <v>85</v>
      </c>
      <c r="AV248" s="13" t="s">
        <v>85</v>
      </c>
      <c r="AW248" s="13" t="s">
        <v>37</v>
      </c>
      <c r="AX248" s="13" t="s">
        <v>83</v>
      </c>
      <c r="AY248" s="239" t="s">
        <v>126</v>
      </c>
    </row>
    <row r="249" s="2" customFormat="1" ht="16.5" customHeight="1">
      <c r="A249" s="41"/>
      <c r="B249" s="42"/>
      <c r="C249" s="200" t="s">
        <v>7</v>
      </c>
      <c r="D249" s="200" t="s">
        <v>127</v>
      </c>
      <c r="E249" s="201" t="s">
        <v>667</v>
      </c>
      <c r="F249" s="202" t="s">
        <v>668</v>
      </c>
      <c r="G249" s="203" t="s">
        <v>285</v>
      </c>
      <c r="H249" s="204">
        <v>2.7879999999999998</v>
      </c>
      <c r="I249" s="205"/>
      <c r="J249" s="206">
        <f>ROUND(I249*H249,2)</f>
        <v>0</v>
      </c>
      <c r="K249" s="207"/>
      <c r="L249" s="47"/>
      <c r="M249" s="208" t="s">
        <v>19</v>
      </c>
      <c r="N249" s="209" t="s">
        <v>46</v>
      </c>
      <c r="O249" s="87"/>
      <c r="P249" s="210">
        <f>O249*H249</f>
        <v>0</v>
      </c>
      <c r="Q249" s="210">
        <v>0</v>
      </c>
      <c r="R249" s="210">
        <f>Q249*H249</f>
        <v>0</v>
      </c>
      <c r="S249" s="210">
        <v>0</v>
      </c>
      <c r="T249" s="211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12" t="s">
        <v>159</v>
      </c>
      <c r="AT249" s="212" t="s">
        <v>127</v>
      </c>
      <c r="AU249" s="212" t="s">
        <v>85</v>
      </c>
      <c r="AY249" s="20" t="s">
        <v>126</v>
      </c>
      <c r="BE249" s="213">
        <f>IF(N249="základní",J249,0)</f>
        <v>0</v>
      </c>
      <c r="BF249" s="213">
        <f>IF(N249="snížená",J249,0)</f>
        <v>0</v>
      </c>
      <c r="BG249" s="213">
        <f>IF(N249="zákl. přenesená",J249,0)</f>
        <v>0</v>
      </c>
      <c r="BH249" s="213">
        <f>IF(N249="sníž. přenesená",J249,0)</f>
        <v>0</v>
      </c>
      <c r="BI249" s="213">
        <f>IF(N249="nulová",J249,0)</f>
        <v>0</v>
      </c>
      <c r="BJ249" s="20" t="s">
        <v>83</v>
      </c>
      <c r="BK249" s="213">
        <f>ROUND(I249*H249,2)</f>
        <v>0</v>
      </c>
      <c r="BL249" s="20" t="s">
        <v>159</v>
      </c>
      <c r="BM249" s="212" t="s">
        <v>669</v>
      </c>
    </row>
    <row r="250" s="2" customFormat="1">
      <c r="A250" s="41"/>
      <c r="B250" s="42"/>
      <c r="C250" s="43"/>
      <c r="D250" s="214" t="s">
        <v>133</v>
      </c>
      <c r="E250" s="43"/>
      <c r="F250" s="215" t="s">
        <v>670</v>
      </c>
      <c r="G250" s="43"/>
      <c r="H250" s="43"/>
      <c r="I250" s="216"/>
      <c r="J250" s="43"/>
      <c r="K250" s="43"/>
      <c r="L250" s="47"/>
      <c r="M250" s="217"/>
      <c r="N250" s="218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133</v>
      </c>
      <c r="AU250" s="20" t="s">
        <v>85</v>
      </c>
    </row>
    <row r="251" s="12" customFormat="1">
      <c r="A251" s="12"/>
      <c r="B251" s="219"/>
      <c r="C251" s="220"/>
      <c r="D251" s="214" t="s">
        <v>135</v>
      </c>
      <c r="E251" s="221" t="s">
        <v>19</v>
      </c>
      <c r="F251" s="222" t="s">
        <v>671</v>
      </c>
      <c r="G251" s="220"/>
      <c r="H251" s="221" t="s">
        <v>19</v>
      </c>
      <c r="I251" s="223"/>
      <c r="J251" s="220"/>
      <c r="K251" s="220"/>
      <c r="L251" s="224"/>
      <c r="M251" s="225"/>
      <c r="N251" s="226"/>
      <c r="O251" s="226"/>
      <c r="P251" s="226"/>
      <c r="Q251" s="226"/>
      <c r="R251" s="226"/>
      <c r="S251" s="226"/>
      <c r="T251" s="227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T251" s="228" t="s">
        <v>135</v>
      </c>
      <c r="AU251" s="228" t="s">
        <v>85</v>
      </c>
      <c r="AV251" s="12" t="s">
        <v>83</v>
      </c>
      <c r="AW251" s="12" t="s">
        <v>37</v>
      </c>
      <c r="AX251" s="12" t="s">
        <v>75</v>
      </c>
      <c r="AY251" s="228" t="s">
        <v>126</v>
      </c>
    </row>
    <row r="252" s="12" customFormat="1">
      <c r="A252" s="12"/>
      <c r="B252" s="219"/>
      <c r="C252" s="220"/>
      <c r="D252" s="214" t="s">
        <v>135</v>
      </c>
      <c r="E252" s="221" t="s">
        <v>19</v>
      </c>
      <c r="F252" s="222" t="s">
        <v>617</v>
      </c>
      <c r="G252" s="220"/>
      <c r="H252" s="221" t="s">
        <v>19</v>
      </c>
      <c r="I252" s="223"/>
      <c r="J252" s="220"/>
      <c r="K252" s="220"/>
      <c r="L252" s="224"/>
      <c r="M252" s="225"/>
      <c r="N252" s="226"/>
      <c r="O252" s="226"/>
      <c r="P252" s="226"/>
      <c r="Q252" s="226"/>
      <c r="R252" s="226"/>
      <c r="S252" s="226"/>
      <c r="T252" s="227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T252" s="228" t="s">
        <v>135</v>
      </c>
      <c r="AU252" s="228" t="s">
        <v>85</v>
      </c>
      <c r="AV252" s="12" t="s">
        <v>83</v>
      </c>
      <c r="AW252" s="12" t="s">
        <v>37</v>
      </c>
      <c r="AX252" s="12" t="s">
        <v>75</v>
      </c>
      <c r="AY252" s="228" t="s">
        <v>126</v>
      </c>
    </row>
    <row r="253" s="13" customFormat="1">
      <c r="A253" s="13"/>
      <c r="B253" s="229"/>
      <c r="C253" s="230"/>
      <c r="D253" s="214" t="s">
        <v>135</v>
      </c>
      <c r="E253" s="231" t="s">
        <v>19</v>
      </c>
      <c r="F253" s="232" t="s">
        <v>672</v>
      </c>
      <c r="G253" s="230"/>
      <c r="H253" s="233">
        <v>2.5179999999999998</v>
      </c>
      <c r="I253" s="234"/>
      <c r="J253" s="230"/>
      <c r="K253" s="230"/>
      <c r="L253" s="235"/>
      <c r="M253" s="236"/>
      <c r="N253" s="237"/>
      <c r="O253" s="237"/>
      <c r="P253" s="237"/>
      <c r="Q253" s="237"/>
      <c r="R253" s="237"/>
      <c r="S253" s="237"/>
      <c r="T253" s="23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9" t="s">
        <v>135</v>
      </c>
      <c r="AU253" s="239" t="s">
        <v>85</v>
      </c>
      <c r="AV253" s="13" t="s">
        <v>85</v>
      </c>
      <c r="AW253" s="13" t="s">
        <v>37</v>
      </c>
      <c r="AX253" s="13" t="s">
        <v>75</v>
      </c>
      <c r="AY253" s="239" t="s">
        <v>126</v>
      </c>
    </row>
    <row r="254" s="12" customFormat="1">
      <c r="A254" s="12"/>
      <c r="B254" s="219"/>
      <c r="C254" s="220"/>
      <c r="D254" s="214" t="s">
        <v>135</v>
      </c>
      <c r="E254" s="221" t="s">
        <v>19</v>
      </c>
      <c r="F254" s="222" t="s">
        <v>673</v>
      </c>
      <c r="G254" s="220"/>
      <c r="H254" s="221" t="s">
        <v>19</v>
      </c>
      <c r="I254" s="223"/>
      <c r="J254" s="220"/>
      <c r="K254" s="220"/>
      <c r="L254" s="224"/>
      <c r="M254" s="225"/>
      <c r="N254" s="226"/>
      <c r="O254" s="226"/>
      <c r="P254" s="226"/>
      <c r="Q254" s="226"/>
      <c r="R254" s="226"/>
      <c r="S254" s="226"/>
      <c r="T254" s="227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T254" s="228" t="s">
        <v>135</v>
      </c>
      <c r="AU254" s="228" t="s">
        <v>85</v>
      </c>
      <c r="AV254" s="12" t="s">
        <v>83</v>
      </c>
      <c r="AW254" s="12" t="s">
        <v>37</v>
      </c>
      <c r="AX254" s="12" t="s">
        <v>75</v>
      </c>
      <c r="AY254" s="228" t="s">
        <v>126</v>
      </c>
    </row>
    <row r="255" s="12" customFormat="1">
      <c r="A255" s="12"/>
      <c r="B255" s="219"/>
      <c r="C255" s="220"/>
      <c r="D255" s="214" t="s">
        <v>135</v>
      </c>
      <c r="E255" s="221" t="s">
        <v>19</v>
      </c>
      <c r="F255" s="222" t="s">
        <v>674</v>
      </c>
      <c r="G255" s="220"/>
      <c r="H255" s="221" t="s">
        <v>19</v>
      </c>
      <c r="I255" s="223"/>
      <c r="J255" s="220"/>
      <c r="K255" s="220"/>
      <c r="L255" s="224"/>
      <c r="M255" s="225"/>
      <c r="N255" s="226"/>
      <c r="O255" s="226"/>
      <c r="P255" s="226"/>
      <c r="Q255" s="226"/>
      <c r="R255" s="226"/>
      <c r="S255" s="226"/>
      <c r="T255" s="227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T255" s="228" t="s">
        <v>135</v>
      </c>
      <c r="AU255" s="228" t="s">
        <v>85</v>
      </c>
      <c r="AV255" s="12" t="s">
        <v>83</v>
      </c>
      <c r="AW255" s="12" t="s">
        <v>37</v>
      </c>
      <c r="AX255" s="12" t="s">
        <v>75</v>
      </c>
      <c r="AY255" s="228" t="s">
        <v>126</v>
      </c>
    </row>
    <row r="256" s="13" customFormat="1">
      <c r="A256" s="13"/>
      <c r="B256" s="229"/>
      <c r="C256" s="230"/>
      <c r="D256" s="214" t="s">
        <v>135</v>
      </c>
      <c r="E256" s="231" t="s">
        <v>19</v>
      </c>
      <c r="F256" s="232" t="s">
        <v>675</v>
      </c>
      <c r="G256" s="230"/>
      <c r="H256" s="233">
        <v>0.27000000000000002</v>
      </c>
      <c r="I256" s="234"/>
      <c r="J256" s="230"/>
      <c r="K256" s="230"/>
      <c r="L256" s="235"/>
      <c r="M256" s="236"/>
      <c r="N256" s="237"/>
      <c r="O256" s="237"/>
      <c r="P256" s="237"/>
      <c r="Q256" s="237"/>
      <c r="R256" s="237"/>
      <c r="S256" s="237"/>
      <c r="T256" s="23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9" t="s">
        <v>135</v>
      </c>
      <c r="AU256" s="239" t="s">
        <v>85</v>
      </c>
      <c r="AV256" s="13" t="s">
        <v>85</v>
      </c>
      <c r="AW256" s="13" t="s">
        <v>37</v>
      </c>
      <c r="AX256" s="13" t="s">
        <v>75</v>
      </c>
      <c r="AY256" s="239" t="s">
        <v>126</v>
      </c>
    </row>
    <row r="257" s="15" customFormat="1">
      <c r="A257" s="15"/>
      <c r="B257" s="251"/>
      <c r="C257" s="252"/>
      <c r="D257" s="214" t="s">
        <v>135</v>
      </c>
      <c r="E257" s="253" t="s">
        <v>19</v>
      </c>
      <c r="F257" s="254" t="s">
        <v>304</v>
      </c>
      <c r="G257" s="252"/>
      <c r="H257" s="255">
        <v>2.7879999999999998</v>
      </c>
      <c r="I257" s="256"/>
      <c r="J257" s="252"/>
      <c r="K257" s="252"/>
      <c r="L257" s="257"/>
      <c r="M257" s="258"/>
      <c r="N257" s="259"/>
      <c r="O257" s="259"/>
      <c r="P257" s="259"/>
      <c r="Q257" s="259"/>
      <c r="R257" s="259"/>
      <c r="S257" s="259"/>
      <c r="T257" s="260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61" t="s">
        <v>135</v>
      </c>
      <c r="AU257" s="261" t="s">
        <v>85</v>
      </c>
      <c r="AV257" s="15" t="s">
        <v>159</v>
      </c>
      <c r="AW257" s="15" t="s">
        <v>37</v>
      </c>
      <c r="AX257" s="15" t="s">
        <v>83</v>
      </c>
      <c r="AY257" s="261" t="s">
        <v>126</v>
      </c>
    </row>
    <row r="258" s="2" customFormat="1" ht="16.5" customHeight="1">
      <c r="A258" s="41"/>
      <c r="B258" s="42"/>
      <c r="C258" s="200" t="s">
        <v>440</v>
      </c>
      <c r="D258" s="200" t="s">
        <v>127</v>
      </c>
      <c r="E258" s="201" t="s">
        <v>676</v>
      </c>
      <c r="F258" s="202" t="s">
        <v>677</v>
      </c>
      <c r="G258" s="203" t="s">
        <v>425</v>
      </c>
      <c r="H258" s="204">
        <v>0.33500000000000002</v>
      </c>
      <c r="I258" s="205"/>
      <c r="J258" s="206">
        <f>ROUND(I258*H258,2)</f>
        <v>0</v>
      </c>
      <c r="K258" s="207"/>
      <c r="L258" s="47"/>
      <c r="M258" s="208" t="s">
        <v>19</v>
      </c>
      <c r="N258" s="209" t="s">
        <v>46</v>
      </c>
      <c r="O258" s="87"/>
      <c r="P258" s="210">
        <f>O258*H258</f>
        <v>0</v>
      </c>
      <c r="Q258" s="210">
        <v>0</v>
      </c>
      <c r="R258" s="210">
        <f>Q258*H258</f>
        <v>0</v>
      </c>
      <c r="S258" s="210">
        <v>0</v>
      </c>
      <c r="T258" s="211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12" t="s">
        <v>159</v>
      </c>
      <c r="AT258" s="212" t="s">
        <v>127</v>
      </c>
      <c r="AU258" s="212" t="s">
        <v>85</v>
      </c>
      <c r="AY258" s="20" t="s">
        <v>126</v>
      </c>
      <c r="BE258" s="213">
        <f>IF(N258="základní",J258,0)</f>
        <v>0</v>
      </c>
      <c r="BF258" s="213">
        <f>IF(N258="snížená",J258,0)</f>
        <v>0</v>
      </c>
      <c r="BG258" s="213">
        <f>IF(N258="zákl. přenesená",J258,0)</f>
        <v>0</v>
      </c>
      <c r="BH258" s="213">
        <f>IF(N258="sníž. přenesená",J258,0)</f>
        <v>0</v>
      </c>
      <c r="BI258" s="213">
        <f>IF(N258="nulová",J258,0)</f>
        <v>0</v>
      </c>
      <c r="BJ258" s="20" t="s">
        <v>83</v>
      </c>
      <c r="BK258" s="213">
        <f>ROUND(I258*H258,2)</f>
        <v>0</v>
      </c>
      <c r="BL258" s="20" t="s">
        <v>159</v>
      </c>
      <c r="BM258" s="212" t="s">
        <v>678</v>
      </c>
    </row>
    <row r="259" s="2" customFormat="1">
      <c r="A259" s="41"/>
      <c r="B259" s="42"/>
      <c r="C259" s="43"/>
      <c r="D259" s="214" t="s">
        <v>133</v>
      </c>
      <c r="E259" s="43"/>
      <c r="F259" s="215" t="s">
        <v>662</v>
      </c>
      <c r="G259" s="43"/>
      <c r="H259" s="43"/>
      <c r="I259" s="216"/>
      <c r="J259" s="43"/>
      <c r="K259" s="43"/>
      <c r="L259" s="47"/>
      <c r="M259" s="217"/>
      <c r="N259" s="218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133</v>
      </c>
      <c r="AU259" s="20" t="s">
        <v>85</v>
      </c>
    </row>
    <row r="260" s="12" customFormat="1">
      <c r="A260" s="12"/>
      <c r="B260" s="219"/>
      <c r="C260" s="220"/>
      <c r="D260" s="214" t="s">
        <v>135</v>
      </c>
      <c r="E260" s="221" t="s">
        <v>19</v>
      </c>
      <c r="F260" s="222" t="s">
        <v>624</v>
      </c>
      <c r="G260" s="220"/>
      <c r="H260" s="221" t="s">
        <v>19</v>
      </c>
      <c r="I260" s="223"/>
      <c r="J260" s="220"/>
      <c r="K260" s="220"/>
      <c r="L260" s="224"/>
      <c r="M260" s="225"/>
      <c r="N260" s="226"/>
      <c r="O260" s="226"/>
      <c r="P260" s="226"/>
      <c r="Q260" s="226"/>
      <c r="R260" s="226"/>
      <c r="S260" s="226"/>
      <c r="T260" s="227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T260" s="228" t="s">
        <v>135</v>
      </c>
      <c r="AU260" s="228" t="s">
        <v>85</v>
      </c>
      <c r="AV260" s="12" t="s">
        <v>83</v>
      </c>
      <c r="AW260" s="12" t="s">
        <v>37</v>
      </c>
      <c r="AX260" s="12" t="s">
        <v>75</v>
      </c>
      <c r="AY260" s="228" t="s">
        <v>126</v>
      </c>
    </row>
    <row r="261" s="12" customFormat="1">
      <c r="A261" s="12"/>
      <c r="B261" s="219"/>
      <c r="C261" s="220"/>
      <c r="D261" s="214" t="s">
        <v>135</v>
      </c>
      <c r="E261" s="221" t="s">
        <v>19</v>
      </c>
      <c r="F261" s="222" t="s">
        <v>679</v>
      </c>
      <c r="G261" s="220"/>
      <c r="H261" s="221" t="s">
        <v>19</v>
      </c>
      <c r="I261" s="223"/>
      <c r="J261" s="220"/>
      <c r="K261" s="220"/>
      <c r="L261" s="224"/>
      <c r="M261" s="225"/>
      <c r="N261" s="226"/>
      <c r="O261" s="226"/>
      <c r="P261" s="226"/>
      <c r="Q261" s="226"/>
      <c r="R261" s="226"/>
      <c r="S261" s="226"/>
      <c r="T261" s="227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T261" s="228" t="s">
        <v>135</v>
      </c>
      <c r="AU261" s="228" t="s">
        <v>85</v>
      </c>
      <c r="AV261" s="12" t="s">
        <v>83</v>
      </c>
      <c r="AW261" s="12" t="s">
        <v>37</v>
      </c>
      <c r="AX261" s="12" t="s">
        <v>75</v>
      </c>
      <c r="AY261" s="228" t="s">
        <v>126</v>
      </c>
    </row>
    <row r="262" s="12" customFormat="1">
      <c r="A262" s="12"/>
      <c r="B262" s="219"/>
      <c r="C262" s="220"/>
      <c r="D262" s="214" t="s">
        <v>135</v>
      </c>
      <c r="E262" s="221" t="s">
        <v>19</v>
      </c>
      <c r="F262" s="222" t="s">
        <v>626</v>
      </c>
      <c r="G262" s="220"/>
      <c r="H262" s="221" t="s">
        <v>19</v>
      </c>
      <c r="I262" s="223"/>
      <c r="J262" s="220"/>
      <c r="K262" s="220"/>
      <c r="L262" s="224"/>
      <c r="M262" s="225"/>
      <c r="N262" s="226"/>
      <c r="O262" s="226"/>
      <c r="P262" s="226"/>
      <c r="Q262" s="226"/>
      <c r="R262" s="226"/>
      <c r="S262" s="226"/>
      <c r="T262" s="227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T262" s="228" t="s">
        <v>135</v>
      </c>
      <c r="AU262" s="228" t="s">
        <v>85</v>
      </c>
      <c r="AV262" s="12" t="s">
        <v>83</v>
      </c>
      <c r="AW262" s="12" t="s">
        <v>37</v>
      </c>
      <c r="AX262" s="12" t="s">
        <v>75</v>
      </c>
      <c r="AY262" s="228" t="s">
        <v>126</v>
      </c>
    </row>
    <row r="263" s="13" customFormat="1">
      <c r="A263" s="13"/>
      <c r="B263" s="229"/>
      <c r="C263" s="230"/>
      <c r="D263" s="214" t="s">
        <v>135</v>
      </c>
      <c r="E263" s="231" t="s">
        <v>19</v>
      </c>
      <c r="F263" s="232" t="s">
        <v>680</v>
      </c>
      <c r="G263" s="230"/>
      <c r="H263" s="233">
        <v>0.33500000000000002</v>
      </c>
      <c r="I263" s="234"/>
      <c r="J263" s="230"/>
      <c r="K263" s="230"/>
      <c r="L263" s="235"/>
      <c r="M263" s="236"/>
      <c r="N263" s="237"/>
      <c r="O263" s="237"/>
      <c r="P263" s="237"/>
      <c r="Q263" s="237"/>
      <c r="R263" s="237"/>
      <c r="S263" s="237"/>
      <c r="T263" s="23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9" t="s">
        <v>135</v>
      </c>
      <c r="AU263" s="239" t="s">
        <v>85</v>
      </c>
      <c r="AV263" s="13" t="s">
        <v>85</v>
      </c>
      <c r="AW263" s="13" t="s">
        <v>37</v>
      </c>
      <c r="AX263" s="13" t="s">
        <v>83</v>
      </c>
      <c r="AY263" s="239" t="s">
        <v>126</v>
      </c>
    </row>
    <row r="264" s="2" customFormat="1" ht="16.5" customHeight="1">
      <c r="A264" s="41"/>
      <c r="B264" s="42"/>
      <c r="C264" s="200" t="s">
        <v>456</v>
      </c>
      <c r="D264" s="200" t="s">
        <v>127</v>
      </c>
      <c r="E264" s="201" t="s">
        <v>681</v>
      </c>
      <c r="F264" s="202" t="s">
        <v>682</v>
      </c>
      <c r="G264" s="203" t="s">
        <v>285</v>
      </c>
      <c r="H264" s="204">
        <v>4</v>
      </c>
      <c r="I264" s="205"/>
      <c r="J264" s="206">
        <f>ROUND(I264*H264,2)</f>
        <v>0</v>
      </c>
      <c r="K264" s="207"/>
      <c r="L264" s="47"/>
      <c r="M264" s="208" t="s">
        <v>19</v>
      </c>
      <c r="N264" s="209" t="s">
        <v>46</v>
      </c>
      <c r="O264" s="87"/>
      <c r="P264" s="210">
        <f>O264*H264</f>
        <v>0</v>
      </c>
      <c r="Q264" s="210">
        <v>0</v>
      </c>
      <c r="R264" s="210">
        <f>Q264*H264</f>
        <v>0</v>
      </c>
      <c r="S264" s="210">
        <v>0</v>
      </c>
      <c r="T264" s="211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12" t="s">
        <v>159</v>
      </c>
      <c r="AT264" s="212" t="s">
        <v>127</v>
      </c>
      <c r="AU264" s="212" t="s">
        <v>85</v>
      </c>
      <c r="AY264" s="20" t="s">
        <v>126</v>
      </c>
      <c r="BE264" s="213">
        <f>IF(N264="základní",J264,0)</f>
        <v>0</v>
      </c>
      <c r="BF264" s="213">
        <f>IF(N264="snížená",J264,0)</f>
        <v>0</v>
      </c>
      <c r="BG264" s="213">
        <f>IF(N264="zákl. přenesená",J264,0)</f>
        <v>0</v>
      </c>
      <c r="BH264" s="213">
        <f>IF(N264="sníž. přenesená",J264,0)</f>
        <v>0</v>
      </c>
      <c r="BI264" s="213">
        <f>IF(N264="nulová",J264,0)</f>
        <v>0</v>
      </c>
      <c r="BJ264" s="20" t="s">
        <v>83</v>
      </c>
      <c r="BK264" s="213">
        <f>ROUND(I264*H264,2)</f>
        <v>0</v>
      </c>
      <c r="BL264" s="20" t="s">
        <v>159</v>
      </c>
      <c r="BM264" s="212" t="s">
        <v>683</v>
      </c>
    </row>
    <row r="265" s="2" customFormat="1">
      <c r="A265" s="41"/>
      <c r="B265" s="42"/>
      <c r="C265" s="43"/>
      <c r="D265" s="214" t="s">
        <v>133</v>
      </c>
      <c r="E265" s="43"/>
      <c r="F265" s="215" t="s">
        <v>684</v>
      </c>
      <c r="G265" s="43"/>
      <c r="H265" s="43"/>
      <c r="I265" s="216"/>
      <c r="J265" s="43"/>
      <c r="K265" s="43"/>
      <c r="L265" s="47"/>
      <c r="M265" s="217"/>
      <c r="N265" s="218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133</v>
      </c>
      <c r="AU265" s="20" t="s">
        <v>85</v>
      </c>
    </row>
    <row r="266" s="12" customFormat="1">
      <c r="A266" s="12"/>
      <c r="B266" s="219"/>
      <c r="C266" s="220"/>
      <c r="D266" s="214" t="s">
        <v>135</v>
      </c>
      <c r="E266" s="221" t="s">
        <v>19</v>
      </c>
      <c r="F266" s="222" t="s">
        <v>685</v>
      </c>
      <c r="G266" s="220"/>
      <c r="H266" s="221" t="s">
        <v>19</v>
      </c>
      <c r="I266" s="223"/>
      <c r="J266" s="220"/>
      <c r="K266" s="220"/>
      <c r="L266" s="224"/>
      <c r="M266" s="225"/>
      <c r="N266" s="226"/>
      <c r="O266" s="226"/>
      <c r="P266" s="226"/>
      <c r="Q266" s="226"/>
      <c r="R266" s="226"/>
      <c r="S266" s="226"/>
      <c r="T266" s="227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T266" s="228" t="s">
        <v>135</v>
      </c>
      <c r="AU266" s="228" t="s">
        <v>85</v>
      </c>
      <c r="AV266" s="12" t="s">
        <v>83</v>
      </c>
      <c r="AW266" s="12" t="s">
        <v>37</v>
      </c>
      <c r="AX266" s="12" t="s">
        <v>75</v>
      </c>
      <c r="AY266" s="228" t="s">
        <v>126</v>
      </c>
    </row>
    <row r="267" s="12" customFormat="1">
      <c r="A267" s="12"/>
      <c r="B267" s="219"/>
      <c r="C267" s="220"/>
      <c r="D267" s="214" t="s">
        <v>135</v>
      </c>
      <c r="E267" s="221" t="s">
        <v>19</v>
      </c>
      <c r="F267" s="222" t="s">
        <v>686</v>
      </c>
      <c r="G267" s="220"/>
      <c r="H267" s="221" t="s">
        <v>19</v>
      </c>
      <c r="I267" s="223"/>
      <c r="J267" s="220"/>
      <c r="K267" s="220"/>
      <c r="L267" s="224"/>
      <c r="M267" s="225"/>
      <c r="N267" s="226"/>
      <c r="O267" s="226"/>
      <c r="P267" s="226"/>
      <c r="Q267" s="226"/>
      <c r="R267" s="226"/>
      <c r="S267" s="226"/>
      <c r="T267" s="227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T267" s="228" t="s">
        <v>135</v>
      </c>
      <c r="AU267" s="228" t="s">
        <v>85</v>
      </c>
      <c r="AV267" s="12" t="s">
        <v>83</v>
      </c>
      <c r="AW267" s="12" t="s">
        <v>37</v>
      </c>
      <c r="AX267" s="12" t="s">
        <v>75</v>
      </c>
      <c r="AY267" s="228" t="s">
        <v>126</v>
      </c>
    </row>
    <row r="268" s="13" customFormat="1">
      <c r="A268" s="13"/>
      <c r="B268" s="229"/>
      <c r="C268" s="230"/>
      <c r="D268" s="214" t="s">
        <v>135</v>
      </c>
      <c r="E268" s="231" t="s">
        <v>19</v>
      </c>
      <c r="F268" s="232" t="s">
        <v>687</v>
      </c>
      <c r="G268" s="230"/>
      <c r="H268" s="233">
        <v>4</v>
      </c>
      <c r="I268" s="234"/>
      <c r="J268" s="230"/>
      <c r="K268" s="230"/>
      <c r="L268" s="235"/>
      <c r="M268" s="236"/>
      <c r="N268" s="237"/>
      <c r="O268" s="237"/>
      <c r="P268" s="237"/>
      <c r="Q268" s="237"/>
      <c r="R268" s="237"/>
      <c r="S268" s="237"/>
      <c r="T268" s="23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9" t="s">
        <v>135</v>
      </c>
      <c r="AU268" s="239" t="s">
        <v>85</v>
      </c>
      <c r="AV268" s="13" t="s">
        <v>85</v>
      </c>
      <c r="AW268" s="13" t="s">
        <v>37</v>
      </c>
      <c r="AX268" s="13" t="s">
        <v>83</v>
      </c>
      <c r="AY268" s="239" t="s">
        <v>126</v>
      </c>
    </row>
    <row r="269" s="2" customFormat="1" ht="16.5" customHeight="1">
      <c r="A269" s="41"/>
      <c r="B269" s="42"/>
      <c r="C269" s="200" t="s">
        <v>464</v>
      </c>
      <c r="D269" s="200" t="s">
        <v>127</v>
      </c>
      <c r="E269" s="201" t="s">
        <v>688</v>
      </c>
      <c r="F269" s="202" t="s">
        <v>689</v>
      </c>
      <c r="G269" s="203" t="s">
        <v>690</v>
      </c>
      <c r="H269" s="204">
        <v>4</v>
      </c>
      <c r="I269" s="205"/>
      <c r="J269" s="206">
        <f>ROUND(I269*H269,2)</f>
        <v>0</v>
      </c>
      <c r="K269" s="207"/>
      <c r="L269" s="47"/>
      <c r="M269" s="208" t="s">
        <v>19</v>
      </c>
      <c r="N269" s="209" t="s">
        <v>46</v>
      </c>
      <c r="O269" s="87"/>
      <c r="P269" s="210">
        <f>O269*H269</f>
        <v>0</v>
      </c>
      <c r="Q269" s="210">
        <v>0</v>
      </c>
      <c r="R269" s="210">
        <f>Q269*H269</f>
        <v>0</v>
      </c>
      <c r="S269" s="210">
        <v>0</v>
      </c>
      <c r="T269" s="211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12" t="s">
        <v>159</v>
      </c>
      <c r="AT269" s="212" t="s">
        <v>127</v>
      </c>
      <c r="AU269" s="212" t="s">
        <v>85</v>
      </c>
      <c r="AY269" s="20" t="s">
        <v>126</v>
      </c>
      <c r="BE269" s="213">
        <f>IF(N269="základní",J269,0)</f>
        <v>0</v>
      </c>
      <c r="BF269" s="213">
        <f>IF(N269="snížená",J269,0)</f>
        <v>0</v>
      </c>
      <c r="BG269" s="213">
        <f>IF(N269="zákl. přenesená",J269,0)</f>
        <v>0</v>
      </c>
      <c r="BH269" s="213">
        <f>IF(N269="sníž. přenesená",J269,0)</f>
        <v>0</v>
      </c>
      <c r="BI269" s="213">
        <f>IF(N269="nulová",J269,0)</f>
        <v>0</v>
      </c>
      <c r="BJ269" s="20" t="s">
        <v>83</v>
      </c>
      <c r="BK269" s="213">
        <f>ROUND(I269*H269,2)</f>
        <v>0</v>
      </c>
      <c r="BL269" s="20" t="s">
        <v>159</v>
      </c>
      <c r="BM269" s="212" t="s">
        <v>691</v>
      </c>
    </row>
    <row r="270" s="2" customFormat="1">
      <c r="A270" s="41"/>
      <c r="B270" s="42"/>
      <c r="C270" s="43"/>
      <c r="D270" s="214" t="s">
        <v>133</v>
      </c>
      <c r="E270" s="43"/>
      <c r="F270" s="215" t="s">
        <v>692</v>
      </c>
      <c r="G270" s="43"/>
      <c r="H270" s="43"/>
      <c r="I270" s="216"/>
      <c r="J270" s="43"/>
      <c r="K270" s="43"/>
      <c r="L270" s="47"/>
      <c r="M270" s="217"/>
      <c r="N270" s="218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133</v>
      </c>
      <c r="AU270" s="20" t="s">
        <v>85</v>
      </c>
    </row>
    <row r="271" s="12" customFormat="1">
      <c r="A271" s="12"/>
      <c r="B271" s="219"/>
      <c r="C271" s="220"/>
      <c r="D271" s="214" t="s">
        <v>135</v>
      </c>
      <c r="E271" s="221" t="s">
        <v>19</v>
      </c>
      <c r="F271" s="222" t="s">
        <v>693</v>
      </c>
      <c r="G271" s="220"/>
      <c r="H271" s="221" t="s">
        <v>19</v>
      </c>
      <c r="I271" s="223"/>
      <c r="J271" s="220"/>
      <c r="K271" s="220"/>
      <c r="L271" s="224"/>
      <c r="M271" s="225"/>
      <c r="N271" s="226"/>
      <c r="O271" s="226"/>
      <c r="P271" s="226"/>
      <c r="Q271" s="226"/>
      <c r="R271" s="226"/>
      <c r="S271" s="226"/>
      <c r="T271" s="227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T271" s="228" t="s">
        <v>135</v>
      </c>
      <c r="AU271" s="228" t="s">
        <v>85</v>
      </c>
      <c r="AV271" s="12" t="s">
        <v>83</v>
      </c>
      <c r="AW271" s="12" t="s">
        <v>37</v>
      </c>
      <c r="AX271" s="12" t="s">
        <v>75</v>
      </c>
      <c r="AY271" s="228" t="s">
        <v>126</v>
      </c>
    </row>
    <row r="272" s="12" customFormat="1">
      <c r="A272" s="12"/>
      <c r="B272" s="219"/>
      <c r="C272" s="220"/>
      <c r="D272" s="214" t="s">
        <v>135</v>
      </c>
      <c r="E272" s="221" t="s">
        <v>19</v>
      </c>
      <c r="F272" s="222" t="s">
        <v>694</v>
      </c>
      <c r="G272" s="220"/>
      <c r="H272" s="221" t="s">
        <v>19</v>
      </c>
      <c r="I272" s="223"/>
      <c r="J272" s="220"/>
      <c r="K272" s="220"/>
      <c r="L272" s="224"/>
      <c r="M272" s="225"/>
      <c r="N272" s="226"/>
      <c r="O272" s="226"/>
      <c r="P272" s="226"/>
      <c r="Q272" s="226"/>
      <c r="R272" s="226"/>
      <c r="S272" s="226"/>
      <c r="T272" s="227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T272" s="228" t="s">
        <v>135</v>
      </c>
      <c r="AU272" s="228" t="s">
        <v>85</v>
      </c>
      <c r="AV272" s="12" t="s">
        <v>83</v>
      </c>
      <c r="AW272" s="12" t="s">
        <v>37</v>
      </c>
      <c r="AX272" s="12" t="s">
        <v>75</v>
      </c>
      <c r="AY272" s="228" t="s">
        <v>126</v>
      </c>
    </row>
    <row r="273" s="12" customFormat="1">
      <c r="A273" s="12"/>
      <c r="B273" s="219"/>
      <c r="C273" s="220"/>
      <c r="D273" s="214" t="s">
        <v>135</v>
      </c>
      <c r="E273" s="221" t="s">
        <v>19</v>
      </c>
      <c r="F273" s="222" t="s">
        <v>695</v>
      </c>
      <c r="G273" s="220"/>
      <c r="H273" s="221" t="s">
        <v>19</v>
      </c>
      <c r="I273" s="223"/>
      <c r="J273" s="220"/>
      <c r="K273" s="220"/>
      <c r="L273" s="224"/>
      <c r="M273" s="225"/>
      <c r="N273" s="226"/>
      <c r="O273" s="226"/>
      <c r="P273" s="226"/>
      <c r="Q273" s="226"/>
      <c r="R273" s="226"/>
      <c r="S273" s="226"/>
      <c r="T273" s="227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T273" s="228" t="s">
        <v>135</v>
      </c>
      <c r="AU273" s="228" t="s">
        <v>85</v>
      </c>
      <c r="AV273" s="12" t="s">
        <v>83</v>
      </c>
      <c r="AW273" s="12" t="s">
        <v>37</v>
      </c>
      <c r="AX273" s="12" t="s">
        <v>75</v>
      </c>
      <c r="AY273" s="228" t="s">
        <v>126</v>
      </c>
    </row>
    <row r="274" s="13" customFormat="1">
      <c r="A274" s="13"/>
      <c r="B274" s="229"/>
      <c r="C274" s="230"/>
      <c r="D274" s="214" t="s">
        <v>135</v>
      </c>
      <c r="E274" s="231" t="s">
        <v>19</v>
      </c>
      <c r="F274" s="232" t="s">
        <v>159</v>
      </c>
      <c r="G274" s="230"/>
      <c r="H274" s="233">
        <v>4</v>
      </c>
      <c r="I274" s="234"/>
      <c r="J274" s="230"/>
      <c r="K274" s="230"/>
      <c r="L274" s="235"/>
      <c r="M274" s="236"/>
      <c r="N274" s="237"/>
      <c r="O274" s="237"/>
      <c r="P274" s="237"/>
      <c r="Q274" s="237"/>
      <c r="R274" s="237"/>
      <c r="S274" s="237"/>
      <c r="T274" s="23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9" t="s">
        <v>135</v>
      </c>
      <c r="AU274" s="239" t="s">
        <v>85</v>
      </c>
      <c r="AV274" s="13" t="s">
        <v>85</v>
      </c>
      <c r="AW274" s="13" t="s">
        <v>37</v>
      </c>
      <c r="AX274" s="13" t="s">
        <v>83</v>
      </c>
      <c r="AY274" s="239" t="s">
        <v>126</v>
      </c>
    </row>
    <row r="275" s="2" customFormat="1" ht="16.5" customHeight="1">
      <c r="A275" s="41"/>
      <c r="B275" s="42"/>
      <c r="C275" s="200" t="s">
        <v>471</v>
      </c>
      <c r="D275" s="200" t="s">
        <v>127</v>
      </c>
      <c r="E275" s="201" t="s">
        <v>696</v>
      </c>
      <c r="F275" s="202" t="s">
        <v>697</v>
      </c>
      <c r="G275" s="203" t="s">
        <v>690</v>
      </c>
      <c r="H275" s="204">
        <v>2</v>
      </c>
      <c r="I275" s="205"/>
      <c r="J275" s="206">
        <f>ROUND(I275*H275,2)</f>
        <v>0</v>
      </c>
      <c r="K275" s="207"/>
      <c r="L275" s="47"/>
      <c r="M275" s="208" t="s">
        <v>19</v>
      </c>
      <c r="N275" s="209" t="s">
        <v>46</v>
      </c>
      <c r="O275" s="87"/>
      <c r="P275" s="210">
        <f>O275*H275</f>
        <v>0</v>
      </c>
      <c r="Q275" s="210">
        <v>0</v>
      </c>
      <c r="R275" s="210">
        <f>Q275*H275</f>
        <v>0</v>
      </c>
      <c r="S275" s="210">
        <v>0</v>
      </c>
      <c r="T275" s="211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12" t="s">
        <v>159</v>
      </c>
      <c r="AT275" s="212" t="s">
        <v>127</v>
      </c>
      <c r="AU275" s="212" t="s">
        <v>85</v>
      </c>
      <c r="AY275" s="20" t="s">
        <v>126</v>
      </c>
      <c r="BE275" s="213">
        <f>IF(N275="základní",J275,0)</f>
        <v>0</v>
      </c>
      <c r="BF275" s="213">
        <f>IF(N275="snížená",J275,0)</f>
        <v>0</v>
      </c>
      <c r="BG275" s="213">
        <f>IF(N275="zákl. přenesená",J275,0)</f>
        <v>0</v>
      </c>
      <c r="BH275" s="213">
        <f>IF(N275="sníž. přenesená",J275,0)</f>
        <v>0</v>
      </c>
      <c r="BI275" s="213">
        <f>IF(N275="nulová",J275,0)</f>
        <v>0</v>
      </c>
      <c r="BJ275" s="20" t="s">
        <v>83</v>
      </c>
      <c r="BK275" s="213">
        <f>ROUND(I275*H275,2)</f>
        <v>0</v>
      </c>
      <c r="BL275" s="20" t="s">
        <v>159</v>
      </c>
      <c r="BM275" s="212" t="s">
        <v>698</v>
      </c>
    </row>
    <row r="276" s="2" customFormat="1">
      <c r="A276" s="41"/>
      <c r="B276" s="42"/>
      <c r="C276" s="43"/>
      <c r="D276" s="214" t="s">
        <v>133</v>
      </c>
      <c r="E276" s="43"/>
      <c r="F276" s="215" t="s">
        <v>699</v>
      </c>
      <c r="G276" s="43"/>
      <c r="H276" s="43"/>
      <c r="I276" s="216"/>
      <c r="J276" s="43"/>
      <c r="K276" s="43"/>
      <c r="L276" s="47"/>
      <c r="M276" s="217"/>
      <c r="N276" s="218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133</v>
      </c>
      <c r="AU276" s="20" t="s">
        <v>85</v>
      </c>
    </row>
    <row r="277" s="12" customFormat="1">
      <c r="A277" s="12"/>
      <c r="B277" s="219"/>
      <c r="C277" s="220"/>
      <c r="D277" s="214" t="s">
        <v>135</v>
      </c>
      <c r="E277" s="221" t="s">
        <v>19</v>
      </c>
      <c r="F277" s="222" t="s">
        <v>693</v>
      </c>
      <c r="G277" s="220"/>
      <c r="H277" s="221" t="s">
        <v>19</v>
      </c>
      <c r="I277" s="223"/>
      <c r="J277" s="220"/>
      <c r="K277" s="220"/>
      <c r="L277" s="224"/>
      <c r="M277" s="225"/>
      <c r="N277" s="226"/>
      <c r="O277" s="226"/>
      <c r="P277" s="226"/>
      <c r="Q277" s="226"/>
      <c r="R277" s="226"/>
      <c r="S277" s="226"/>
      <c r="T277" s="227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T277" s="228" t="s">
        <v>135</v>
      </c>
      <c r="AU277" s="228" t="s">
        <v>85</v>
      </c>
      <c r="AV277" s="12" t="s">
        <v>83</v>
      </c>
      <c r="AW277" s="12" t="s">
        <v>37</v>
      </c>
      <c r="AX277" s="12" t="s">
        <v>75</v>
      </c>
      <c r="AY277" s="228" t="s">
        <v>126</v>
      </c>
    </row>
    <row r="278" s="12" customFormat="1">
      <c r="A278" s="12"/>
      <c r="B278" s="219"/>
      <c r="C278" s="220"/>
      <c r="D278" s="214" t="s">
        <v>135</v>
      </c>
      <c r="E278" s="221" t="s">
        <v>19</v>
      </c>
      <c r="F278" s="222" t="s">
        <v>694</v>
      </c>
      <c r="G278" s="220"/>
      <c r="H278" s="221" t="s">
        <v>19</v>
      </c>
      <c r="I278" s="223"/>
      <c r="J278" s="220"/>
      <c r="K278" s="220"/>
      <c r="L278" s="224"/>
      <c r="M278" s="225"/>
      <c r="N278" s="226"/>
      <c r="O278" s="226"/>
      <c r="P278" s="226"/>
      <c r="Q278" s="226"/>
      <c r="R278" s="226"/>
      <c r="S278" s="226"/>
      <c r="T278" s="227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T278" s="228" t="s">
        <v>135</v>
      </c>
      <c r="AU278" s="228" t="s">
        <v>85</v>
      </c>
      <c r="AV278" s="12" t="s">
        <v>83</v>
      </c>
      <c r="AW278" s="12" t="s">
        <v>37</v>
      </c>
      <c r="AX278" s="12" t="s">
        <v>75</v>
      </c>
      <c r="AY278" s="228" t="s">
        <v>126</v>
      </c>
    </row>
    <row r="279" s="12" customFormat="1">
      <c r="A279" s="12"/>
      <c r="B279" s="219"/>
      <c r="C279" s="220"/>
      <c r="D279" s="214" t="s">
        <v>135</v>
      </c>
      <c r="E279" s="221" t="s">
        <v>19</v>
      </c>
      <c r="F279" s="222" t="s">
        <v>695</v>
      </c>
      <c r="G279" s="220"/>
      <c r="H279" s="221" t="s">
        <v>19</v>
      </c>
      <c r="I279" s="223"/>
      <c r="J279" s="220"/>
      <c r="K279" s="220"/>
      <c r="L279" s="224"/>
      <c r="M279" s="225"/>
      <c r="N279" s="226"/>
      <c r="O279" s="226"/>
      <c r="P279" s="226"/>
      <c r="Q279" s="226"/>
      <c r="R279" s="226"/>
      <c r="S279" s="226"/>
      <c r="T279" s="227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T279" s="228" t="s">
        <v>135</v>
      </c>
      <c r="AU279" s="228" t="s">
        <v>85</v>
      </c>
      <c r="AV279" s="12" t="s">
        <v>83</v>
      </c>
      <c r="AW279" s="12" t="s">
        <v>37</v>
      </c>
      <c r="AX279" s="12" t="s">
        <v>75</v>
      </c>
      <c r="AY279" s="228" t="s">
        <v>126</v>
      </c>
    </row>
    <row r="280" s="13" customFormat="1">
      <c r="A280" s="13"/>
      <c r="B280" s="229"/>
      <c r="C280" s="230"/>
      <c r="D280" s="214" t="s">
        <v>135</v>
      </c>
      <c r="E280" s="231" t="s">
        <v>19</v>
      </c>
      <c r="F280" s="232" t="s">
        <v>85</v>
      </c>
      <c r="G280" s="230"/>
      <c r="H280" s="233">
        <v>2</v>
      </c>
      <c r="I280" s="234"/>
      <c r="J280" s="230"/>
      <c r="K280" s="230"/>
      <c r="L280" s="235"/>
      <c r="M280" s="236"/>
      <c r="N280" s="237"/>
      <c r="O280" s="237"/>
      <c r="P280" s="237"/>
      <c r="Q280" s="237"/>
      <c r="R280" s="237"/>
      <c r="S280" s="237"/>
      <c r="T280" s="23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9" t="s">
        <v>135</v>
      </c>
      <c r="AU280" s="239" t="s">
        <v>85</v>
      </c>
      <c r="AV280" s="13" t="s">
        <v>85</v>
      </c>
      <c r="AW280" s="13" t="s">
        <v>37</v>
      </c>
      <c r="AX280" s="13" t="s">
        <v>83</v>
      </c>
      <c r="AY280" s="239" t="s">
        <v>126</v>
      </c>
    </row>
    <row r="281" s="2" customFormat="1" ht="16.5" customHeight="1">
      <c r="A281" s="41"/>
      <c r="B281" s="42"/>
      <c r="C281" s="200" t="s">
        <v>700</v>
      </c>
      <c r="D281" s="200" t="s">
        <v>127</v>
      </c>
      <c r="E281" s="201" t="s">
        <v>701</v>
      </c>
      <c r="F281" s="202" t="s">
        <v>702</v>
      </c>
      <c r="G281" s="203" t="s">
        <v>285</v>
      </c>
      <c r="H281" s="204">
        <v>121.33199999999999</v>
      </c>
      <c r="I281" s="205"/>
      <c r="J281" s="206">
        <f>ROUND(I281*H281,2)</f>
        <v>0</v>
      </c>
      <c r="K281" s="207"/>
      <c r="L281" s="47"/>
      <c r="M281" s="208" t="s">
        <v>19</v>
      </c>
      <c r="N281" s="209" t="s">
        <v>46</v>
      </c>
      <c r="O281" s="87"/>
      <c r="P281" s="210">
        <f>O281*H281</f>
        <v>0</v>
      </c>
      <c r="Q281" s="210">
        <v>0</v>
      </c>
      <c r="R281" s="210">
        <f>Q281*H281</f>
        <v>0</v>
      </c>
      <c r="S281" s="210">
        <v>0</v>
      </c>
      <c r="T281" s="211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12" t="s">
        <v>159</v>
      </c>
      <c r="AT281" s="212" t="s">
        <v>127</v>
      </c>
      <c r="AU281" s="212" t="s">
        <v>85</v>
      </c>
      <c r="AY281" s="20" t="s">
        <v>126</v>
      </c>
      <c r="BE281" s="213">
        <f>IF(N281="základní",J281,0)</f>
        <v>0</v>
      </c>
      <c r="BF281" s="213">
        <f>IF(N281="snížená",J281,0)</f>
        <v>0</v>
      </c>
      <c r="BG281" s="213">
        <f>IF(N281="zákl. přenesená",J281,0)</f>
        <v>0</v>
      </c>
      <c r="BH281" s="213">
        <f>IF(N281="sníž. přenesená",J281,0)</f>
        <v>0</v>
      </c>
      <c r="BI281" s="213">
        <f>IF(N281="nulová",J281,0)</f>
        <v>0</v>
      </c>
      <c r="BJ281" s="20" t="s">
        <v>83</v>
      </c>
      <c r="BK281" s="213">
        <f>ROUND(I281*H281,2)</f>
        <v>0</v>
      </c>
      <c r="BL281" s="20" t="s">
        <v>159</v>
      </c>
      <c r="BM281" s="212" t="s">
        <v>703</v>
      </c>
    </row>
    <row r="282" s="2" customFormat="1">
      <c r="A282" s="41"/>
      <c r="B282" s="42"/>
      <c r="C282" s="43"/>
      <c r="D282" s="214" t="s">
        <v>133</v>
      </c>
      <c r="E282" s="43"/>
      <c r="F282" s="215" t="s">
        <v>615</v>
      </c>
      <c r="G282" s="43"/>
      <c r="H282" s="43"/>
      <c r="I282" s="216"/>
      <c r="J282" s="43"/>
      <c r="K282" s="43"/>
      <c r="L282" s="47"/>
      <c r="M282" s="217"/>
      <c r="N282" s="218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133</v>
      </c>
      <c r="AU282" s="20" t="s">
        <v>85</v>
      </c>
    </row>
    <row r="283" s="12" customFormat="1">
      <c r="A283" s="12"/>
      <c r="B283" s="219"/>
      <c r="C283" s="220"/>
      <c r="D283" s="214" t="s">
        <v>135</v>
      </c>
      <c r="E283" s="221" t="s">
        <v>19</v>
      </c>
      <c r="F283" s="222" t="s">
        <v>704</v>
      </c>
      <c r="G283" s="220"/>
      <c r="H283" s="221" t="s">
        <v>19</v>
      </c>
      <c r="I283" s="223"/>
      <c r="J283" s="220"/>
      <c r="K283" s="220"/>
      <c r="L283" s="224"/>
      <c r="M283" s="225"/>
      <c r="N283" s="226"/>
      <c r="O283" s="226"/>
      <c r="P283" s="226"/>
      <c r="Q283" s="226"/>
      <c r="R283" s="226"/>
      <c r="S283" s="226"/>
      <c r="T283" s="227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T283" s="228" t="s">
        <v>135</v>
      </c>
      <c r="AU283" s="228" t="s">
        <v>85</v>
      </c>
      <c r="AV283" s="12" t="s">
        <v>83</v>
      </c>
      <c r="AW283" s="12" t="s">
        <v>37</v>
      </c>
      <c r="AX283" s="12" t="s">
        <v>75</v>
      </c>
      <c r="AY283" s="228" t="s">
        <v>126</v>
      </c>
    </row>
    <row r="284" s="12" customFormat="1">
      <c r="A284" s="12"/>
      <c r="B284" s="219"/>
      <c r="C284" s="220"/>
      <c r="D284" s="214" t="s">
        <v>135</v>
      </c>
      <c r="E284" s="221" t="s">
        <v>19</v>
      </c>
      <c r="F284" s="222" t="s">
        <v>617</v>
      </c>
      <c r="G284" s="220"/>
      <c r="H284" s="221" t="s">
        <v>19</v>
      </c>
      <c r="I284" s="223"/>
      <c r="J284" s="220"/>
      <c r="K284" s="220"/>
      <c r="L284" s="224"/>
      <c r="M284" s="225"/>
      <c r="N284" s="226"/>
      <c r="O284" s="226"/>
      <c r="P284" s="226"/>
      <c r="Q284" s="226"/>
      <c r="R284" s="226"/>
      <c r="S284" s="226"/>
      <c r="T284" s="227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T284" s="228" t="s">
        <v>135</v>
      </c>
      <c r="AU284" s="228" t="s">
        <v>85</v>
      </c>
      <c r="AV284" s="12" t="s">
        <v>83</v>
      </c>
      <c r="AW284" s="12" t="s">
        <v>37</v>
      </c>
      <c r="AX284" s="12" t="s">
        <v>75</v>
      </c>
      <c r="AY284" s="228" t="s">
        <v>126</v>
      </c>
    </row>
    <row r="285" s="12" customFormat="1">
      <c r="A285" s="12"/>
      <c r="B285" s="219"/>
      <c r="C285" s="220"/>
      <c r="D285" s="214" t="s">
        <v>135</v>
      </c>
      <c r="E285" s="221" t="s">
        <v>19</v>
      </c>
      <c r="F285" s="222" t="s">
        <v>705</v>
      </c>
      <c r="G285" s="220"/>
      <c r="H285" s="221" t="s">
        <v>19</v>
      </c>
      <c r="I285" s="223"/>
      <c r="J285" s="220"/>
      <c r="K285" s="220"/>
      <c r="L285" s="224"/>
      <c r="M285" s="225"/>
      <c r="N285" s="226"/>
      <c r="O285" s="226"/>
      <c r="P285" s="226"/>
      <c r="Q285" s="226"/>
      <c r="R285" s="226"/>
      <c r="S285" s="226"/>
      <c r="T285" s="227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T285" s="228" t="s">
        <v>135</v>
      </c>
      <c r="AU285" s="228" t="s">
        <v>85</v>
      </c>
      <c r="AV285" s="12" t="s">
        <v>83</v>
      </c>
      <c r="AW285" s="12" t="s">
        <v>37</v>
      </c>
      <c r="AX285" s="12" t="s">
        <v>75</v>
      </c>
      <c r="AY285" s="228" t="s">
        <v>126</v>
      </c>
    </row>
    <row r="286" s="12" customFormat="1">
      <c r="A286" s="12"/>
      <c r="B286" s="219"/>
      <c r="C286" s="220"/>
      <c r="D286" s="214" t="s">
        <v>135</v>
      </c>
      <c r="E286" s="221" t="s">
        <v>19</v>
      </c>
      <c r="F286" s="222" t="s">
        <v>706</v>
      </c>
      <c r="G286" s="220"/>
      <c r="H286" s="221" t="s">
        <v>19</v>
      </c>
      <c r="I286" s="223"/>
      <c r="J286" s="220"/>
      <c r="K286" s="220"/>
      <c r="L286" s="224"/>
      <c r="M286" s="225"/>
      <c r="N286" s="226"/>
      <c r="O286" s="226"/>
      <c r="P286" s="226"/>
      <c r="Q286" s="226"/>
      <c r="R286" s="226"/>
      <c r="S286" s="226"/>
      <c r="T286" s="227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T286" s="228" t="s">
        <v>135</v>
      </c>
      <c r="AU286" s="228" t="s">
        <v>85</v>
      </c>
      <c r="AV286" s="12" t="s">
        <v>83</v>
      </c>
      <c r="AW286" s="12" t="s">
        <v>37</v>
      </c>
      <c r="AX286" s="12" t="s">
        <v>75</v>
      </c>
      <c r="AY286" s="228" t="s">
        <v>126</v>
      </c>
    </row>
    <row r="287" s="13" customFormat="1">
      <c r="A287" s="13"/>
      <c r="B287" s="229"/>
      <c r="C287" s="230"/>
      <c r="D287" s="214" t="s">
        <v>135</v>
      </c>
      <c r="E287" s="231" t="s">
        <v>19</v>
      </c>
      <c r="F287" s="232" t="s">
        <v>707</v>
      </c>
      <c r="G287" s="230"/>
      <c r="H287" s="233">
        <v>80.361000000000004</v>
      </c>
      <c r="I287" s="234"/>
      <c r="J287" s="230"/>
      <c r="K287" s="230"/>
      <c r="L287" s="235"/>
      <c r="M287" s="236"/>
      <c r="N287" s="237"/>
      <c r="O287" s="237"/>
      <c r="P287" s="237"/>
      <c r="Q287" s="237"/>
      <c r="R287" s="237"/>
      <c r="S287" s="237"/>
      <c r="T287" s="23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9" t="s">
        <v>135</v>
      </c>
      <c r="AU287" s="239" t="s">
        <v>85</v>
      </c>
      <c r="AV287" s="13" t="s">
        <v>85</v>
      </c>
      <c r="AW287" s="13" t="s">
        <v>37</v>
      </c>
      <c r="AX287" s="13" t="s">
        <v>75</v>
      </c>
      <c r="AY287" s="239" t="s">
        <v>126</v>
      </c>
    </row>
    <row r="288" s="12" customFormat="1">
      <c r="A288" s="12"/>
      <c r="B288" s="219"/>
      <c r="C288" s="220"/>
      <c r="D288" s="214" t="s">
        <v>135</v>
      </c>
      <c r="E288" s="221" t="s">
        <v>19</v>
      </c>
      <c r="F288" s="222" t="s">
        <v>708</v>
      </c>
      <c r="G288" s="220"/>
      <c r="H288" s="221" t="s">
        <v>19</v>
      </c>
      <c r="I288" s="223"/>
      <c r="J288" s="220"/>
      <c r="K288" s="220"/>
      <c r="L288" s="224"/>
      <c r="M288" s="225"/>
      <c r="N288" s="226"/>
      <c r="O288" s="226"/>
      <c r="P288" s="226"/>
      <c r="Q288" s="226"/>
      <c r="R288" s="226"/>
      <c r="S288" s="226"/>
      <c r="T288" s="227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T288" s="228" t="s">
        <v>135</v>
      </c>
      <c r="AU288" s="228" t="s">
        <v>85</v>
      </c>
      <c r="AV288" s="12" t="s">
        <v>83</v>
      </c>
      <c r="AW288" s="12" t="s">
        <v>37</v>
      </c>
      <c r="AX288" s="12" t="s">
        <v>75</v>
      </c>
      <c r="AY288" s="228" t="s">
        <v>126</v>
      </c>
    </row>
    <row r="289" s="13" customFormat="1">
      <c r="A289" s="13"/>
      <c r="B289" s="229"/>
      <c r="C289" s="230"/>
      <c r="D289" s="214" t="s">
        <v>135</v>
      </c>
      <c r="E289" s="231" t="s">
        <v>19</v>
      </c>
      <c r="F289" s="232" t="s">
        <v>709</v>
      </c>
      <c r="G289" s="230"/>
      <c r="H289" s="233">
        <v>35.159999999999997</v>
      </c>
      <c r="I289" s="234"/>
      <c r="J289" s="230"/>
      <c r="K289" s="230"/>
      <c r="L289" s="235"/>
      <c r="M289" s="236"/>
      <c r="N289" s="237"/>
      <c r="O289" s="237"/>
      <c r="P289" s="237"/>
      <c r="Q289" s="237"/>
      <c r="R289" s="237"/>
      <c r="S289" s="237"/>
      <c r="T289" s="23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9" t="s">
        <v>135</v>
      </c>
      <c r="AU289" s="239" t="s">
        <v>85</v>
      </c>
      <c r="AV289" s="13" t="s">
        <v>85</v>
      </c>
      <c r="AW289" s="13" t="s">
        <v>37</v>
      </c>
      <c r="AX289" s="13" t="s">
        <v>75</v>
      </c>
      <c r="AY289" s="239" t="s">
        <v>126</v>
      </c>
    </row>
    <row r="290" s="12" customFormat="1">
      <c r="A290" s="12"/>
      <c r="B290" s="219"/>
      <c r="C290" s="220"/>
      <c r="D290" s="214" t="s">
        <v>135</v>
      </c>
      <c r="E290" s="221" t="s">
        <v>19</v>
      </c>
      <c r="F290" s="222" t="s">
        <v>710</v>
      </c>
      <c r="G290" s="220"/>
      <c r="H290" s="221" t="s">
        <v>19</v>
      </c>
      <c r="I290" s="223"/>
      <c r="J290" s="220"/>
      <c r="K290" s="220"/>
      <c r="L290" s="224"/>
      <c r="M290" s="225"/>
      <c r="N290" s="226"/>
      <c r="O290" s="226"/>
      <c r="P290" s="226"/>
      <c r="Q290" s="226"/>
      <c r="R290" s="226"/>
      <c r="S290" s="226"/>
      <c r="T290" s="227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T290" s="228" t="s">
        <v>135</v>
      </c>
      <c r="AU290" s="228" t="s">
        <v>85</v>
      </c>
      <c r="AV290" s="12" t="s">
        <v>83</v>
      </c>
      <c r="AW290" s="12" t="s">
        <v>37</v>
      </c>
      <c r="AX290" s="12" t="s">
        <v>75</v>
      </c>
      <c r="AY290" s="228" t="s">
        <v>126</v>
      </c>
    </row>
    <row r="291" s="13" customFormat="1">
      <c r="A291" s="13"/>
      <c r="B291" s="229"/>
      <c r="C291" s="230"/>
      <c r="D291" s="214" t="s">
        <v>135</v>
      </c>
      <c r="E291" s="231" t="s">
        <v>19</v>
      </c>
      <c r="F291" s="232" t="s">
        <v>711</v>
      </c>
      <c r="G291" s="230"/>
      <c r="H291" s="233">
        <v>2.234</v>
      </c>
      <c r="I291" s="234"/>
      <c r="J291" s="230"/>
      <c r="K291" s="230"/>
      <c r="L291" s="235"/>
      <c r="M291" s="236"/>
      <c r="N291" s="237"/>
      <c r="O291" s="237"/>
      <c r="P291" s="237"/>
      <c r="Q291" s="237"/>
      <c r="R291" s="237"/>
      <c r="S291" s="237"/>
      <c r="T291" s="23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9" t="s">
        <v>135</v>
      </c>
      <c r="AU291" s="239" t="s">
        <v>85</v>
      </c>
      <c r="AV291" s="13" t="s">
        <v>85</v>
      </c>
      <c r="AW291" s="13" t="s">
        <v>37</v>
      </c>
      <c r="AX291" s="13" t="s">
        <v>75</v>
      </c>
      <c r="AY291" s="239" t="s">
        <v>126</v>
      </c>
    </row>
    <row r="292" s="13" customFormat="1">
      <c r="A292" s="13"/>
      <c r="B292" s="229"/>
      <c r="C292" s="230"/>
      <c r="D292" s="214" t="s">
        <v>135</v>
      </c>
      <c r="E292" s="231" t="s">
        <v>19</v>
      </c>
      <c r="F292" s="232" t="s">
        <v>712</v>
      </c>
      <c r="G292" s="230"/>
      <c r="H292" s="233">
        <v>3.577</v>
      </c>
      <c r="I292" s="234"/>
      <c r="J292" s="230"/>
      <c r="K292" s="230"/>
      <c r="L292" s="235"/>
      <c r="M292" s="236"/>
      <c r="N292" s="237"/>
      <c r="O292" s="237"/>
      <c r="P292" s="237"/>
      <c r="Q292" s="237"/>
      <c r="R292" s="237"/>
      <c r="S292" s="237"/>
      <c r="T292" s="23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9" t="s">
        <v>135</v>
      </c>
      <c r="AU292" s="239" t="s">
        <v>85</v>
      </c>
      <c r="AV292" s="13" t="s">
        <v>85</v>
      </c>
      <c r="AW292" s="13" t="s">
        <v>37</v>
      </c>
      <c r="AX292" s="13" t="s">
        <v>75</v>
      </c>
      <c r="AY292" s="239" t="s">
        <v>126</v>
      </c>
    </row>
    <row r="293" s="15" customFormat="1">
      <c r="A293" s="15"/>
      <c r="B293" s="251"/>
      <c r="C293" s="252"/>
      <c r="D293" s="214" t="s">
        <v>135</v>
      </c>
      <c r="E293" s="253" t="s">
        <v>19</v>
      </c>
      <c r="F293" s="254" t="s">
        <v>304</v>
      </c>
      <c r="G293" s="252"/>
      <c r="H293" s="255">
        <v>121.33199999999999</v>
      </c>
      <c r="I293" s="256"/>
      <c r="J293" s="252"/>
      <c r="K293" s="252"/>
      <c r="L293" s="257"/>
      <c r="M293" s="258"/>
      <c r="N293" s="259"/>
      <c r="O293" s="259"/>
      <c r="P293" s="259"/>
      <c r="Q293" s="259"/>
      <c r="R293" s="259"/>
      <c r="S293" s="259"/>
      <c r="T293" s="260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61" t="s">
        <v>135</v>
      </c>
      <c r="AU293" s="261" t="s">
        <v>85</v>
      </c>
      <c r="AV293" s="15" t="s">
        <v>159</v>
      </c>
      <c r="AW293" s="15" t="s">
        <v>37</v>
      </c>
      <c r="AX293" s="15" t="s">
        <v>83</v>
      </c>
      <c r="AY293" s="261" t="s">
        <v>126</v>
      </c>
    </row>
    <row r="294" s="2" customFormat="1" ht="16.5" customHeight="1">
      <c r="A294" s="41"/>
      <c r="B294" s="42"/>
      <c r="C294" s="200" t="s">
        <v>713</v>
      </c>
      <c r="D294" s="200" t="s">
        <v>127</v>
      </c>
      <c r="E294" s="201" t="s">
        <v>714</v>
      </c>
      <c r="F294" s="202" t="s">
        <v>715</v>
      </c>
      <c r="G294" s="203" t="s">
        <v>425</v>
      </c>
      <c r="H294" s="204">
        <v>18.199999999999999</v>
      </c>
      <c r="I294" s="205"/>
      <c r="J294" s="206">
        <f>ROUND(I294*H294,2)</f>
        <v>0</v>
      </c>
      <c r="K294" s="207"/>
      <c r="L294" s="47"/>
      <c r="M294" s="208" t="s">
        <v>19</v>
      </c>
      <c r="N294" s="209" t="s">
        <v>46</v>
      </c>
      <c r="O294" s="87"/>
      <c r="P294" s="210">
        <f>O294*H294</f>
        <v>0</v>
      </c>
      <c r="Q294" s="210">
        <v>0</v>
      </c>
      <c r="R294" s="210">
        <f>Q294*H294</f>
        <v>0</v>
      </c>
      <c r="S294" s="210">
        <v>0</v>
      </c>
      <c r="T294" s="211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12" t="s">
        <v>159</v>
      </c>
      <c r="AT294" s="212" t="s">
        <v>127</v>
      </c>
      <c r="AU294" s="212" t="s">
        <v>85</v>
      </c>
      <c r="AY294" s="20" t="s">
        <v>126</v>
      </c>
      <c r="BE294" s="213">
        <f>IF(N294="základní",J294,0)</f>
        <v>0</v>
      </c>
      <c r="BF294" s="213">
        <f>IF(N294="snížená",J294,0)</f>
        <v>0</v>
      </c>
      <c r="BG294" s="213">
        <f>IF(N294="zákl. přenesená",J294,0)</f>
        <v>0</v>
      </c>
      <c r="BH294" s="213">
        <f>IF(N294="sníž. přenesená",J294,0)</f>
        <v>0</v>
      </c>
      <c r="BI294" s="213">
        <f>IF(N294="nulová",J294,0)</f>
        <v>0</v>
      </c>
      <c r="BJ294" s="20" t="s">
        <v>83</v>
      </c>
      <c r="BK294" s="213">
        <f>ROUND(I294*H294,2)</f>
        <v>0</v>
      </c>
      <c r="BL294" s="20" t="s">
        <v>159</v>
      </c>
      <c r="BM294" s="212" t="s">
        <v>716</v>
      </c>
    </row>
    <row r="295" s="2" customFormat="1">
      <c r="A295" s="41"/>
      <c r="B295" s="42"/>
      <c r="C295" s="43"/>
      <c r="D295" s="214" t="s">
        <v>133</v>
      </c>
      <c r="E295" s="43"/>
      <c r="F295" s="215" t="s">
        <v>662</v>
      </c>
      <c r="G295" s="43"/>
      <c r="H295" s="43"/>
      <c r="I295" s="216"/>
      <c r="J295" s="43"/>
      <c r="K295" s="43"/>
      <c r="L295" s="47"/>
      <c r="M295" s="217"/>
      <c r="N295" s="218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133</v>
      </c>
      <c r="AU295" s="20" t="s">
        <v>85</v>
      </c>
    </row>
    <row r="296" s="12" customFormat="1">
      <c r="A296" s="12"/>
      <c r="B296" s="219"/>
      <c r="C296" s="220"/>
      <c r="D296" s="214" t="s">
        <v>135</v>
      </c>
      <c r="E296" s="221" t="s">
        <v>19</v>
      </c>
      <c r="F296" s="222" t="s">
        <v>624</v>
      </c>
      <c r="G296" s="220"/>
      <c r="H296" s="221" t="s">
        <v>19</v>
      </c>
      <c r="I296" s="223"/>
      <c r="J296" s="220"/>
      <c r="K296" s="220"/>
      <c r="L296" s="224"/>
      <c r="M296" s="225"/>
      <c r="N296" s="226"/>
      <c r="O296" s="226"/>
      <c r="P296" s="226"/>
      <c r="Q296" s="226"/>
      <c r="R296" s="226"/>
      <c r="S296" s="226"/>
      <c r="T296" s="227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T296" s="228" t="s">
        <v>135</v>
      </c>
      <c r="AU296" s="228" t="s">
        <v>85</v>
      </c>
      <c r="AV296" s="12" t="s">
        <v>83</v>
      </c>
      <c r="AW296" s="12" t="s">
        <v>37</v>
      </c>
      <c r="AX296" s="12" t="s">
        <v>75</v>
      </c>
      <c r="AY296" s="228" t="s">
        <v>126</v>
      </c>
    </row>
    <row r="297" s="12" customFormat="1">
      <c r="A297" s="12"/>
      <c r="B297" s="219"/>
      <c r="C297" s="220"/>
      <c r="D297" s="214" t="s">
        <v>135</v>
      </c>
      <c r="E297" s="221" t="s">
        <v>19</v>
      </c>
      <c r="F297" s="222" t="s">
        <v>717</v>
      </c>
      <c r="G297" s="220"/>
      <c r="H297" s="221" t="s">
        <v>19</v>
      </c>
      <c r="I297" s="223"/>
      <c r="J297" s="220"/>
      <c r="K297" s="220"/>
      <c r="L297" s="224"/>
      <c r="M297" s="225"/>
      <c r="N297" s="226"/>
      <c r="O297" s="226"/>
      <c r="P297" s="226"/>
      <c r="Q297" s="226"/>
      <c r="R297" s="226"/>
      <c r="S297" s="226"/>
      <c r="T297" s="227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T297" s="228" t="s">
        <v>135</v>
      </c>
      <c r="AU297" s="228" t="s">
        <v>85</v>
      </c>
      <c r="AV297" s="12" t="s">
        <v>83</v>
      </c>
      <c r="AW297" s="12" t="s">
        <v>37</v>
      </c>
      <c r="AX297" s="12" t="s">
        <v>75</v>
      </c>
      <c r="AY297" s="228" t="s">
        <v>126</v>
      </c>
    </row>
    <row r="298" s="12" customFormat="1">
      <c r="A298" s="12"/>
      <c r="B298" s="219"/>
      <c r="C298" s="220"/>
      <c r="D298" s="214" t="s">
        <v>135</v>
      </c>
      <c r="E298" s="221" t="s">
        <v>19</v>
      </c>
      <c r="F298" s="222" t="s">
        <v>718</v>
      </c>
      <c r="G298" s="220"/>
      <c r="H298" s="221" t="s">
        <v>19</v>
      </c>
      <c r="I298" s="223"/>
      <c r="J298" s="220"/>
      <c r="K298" s="220"/>
      <c r="L298" s="224"/>
      <c r="M298" s="225"/>
      <c r="N298" s="226"/>
      <c r="O298" s="226"/>
      <c r="P298" s="226"/>
      <c r="Q298" s="226"/>
      <c r="R298" s="226"/>
      <c r="S298" s="226"/>
      <c r="T298" s="227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T298" s="228" t="s">
        <v>135</v>
      </c>
      <c r="AU298" s="228" t="s">
        <v>85</v>
      </c>
      <c r="AV298" s="12" t="s">
        <v>83</v>
      </c>
      <c r="AW298" s="12" t="s">
        <v>37</v>
      </c>
      <c r="AX298" s="12" t="s">
        <v>75</v>
      </c>
      <c r="AY298" s="228" t="s">
        <v>126</v>
      </c>
    </row>
    <row r="299" s="13" customFormat="1">
      <c r="A299" s="13"/>
      <c r="B299" s="229"/>
      <c r="C299" s="230"/>
      <c r="D299" s="214" t="s">
        <v>135</v>
      </c>
      <c r="E299" s="231" t="s">
        <v>19</v>
      </c>
      <c r="F299" s="232" t="s">
        <v>719</v>
      </c>
      <c r="G299" s="230"/>
      <c r="H299" s="233">
        <v>18.199999999999999</v>
      </c>
      <c r="I299" s="234"/>
      <c r="J299" s="230"/>
      <c r="K299" s="230"/>
      <c r="L299" s="235"/>
      <c r="M299" s="236"/>
      <c r="N299" s="237"/>
      <c r="O299" s="237"/>
      <c r="P299" s="237"/>
      <c r="Q299" s="237"/>
      <c r="R299" s="237"/>
      <c r="S299" s="237"/>
      <c r="T299" s="23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9" t="s">
        <v>135</v>
      </c>
      <c r="AU299" s="239" t="s">
        <v>85</v>
      </c>
      <c r="AV299" s="13" t="s">
        <v>85</v>
      </c>
      <c r="AW299" s="13" t="s">
        <v>37</v>
      </c>
      <c r="AX299" s="13" t="s">
        <v>83</v>
      </c>
      <c r="AY299" s="239" t="s">
        <v>126</v>
      </c>
    </row>
    <row r="300" s="2" customFormat="1" ht="16.5" customHeight="1">
      <c r="A300" s="41"/>
      <c r="B300" s="42"/>
      <c r="C300" s="200" t="s">
        <v>720</v>
      </c>
      <c r="D300" s="200" t="s">
        <v>127</v>
      </c>
      <c r="E300" s="201" t="s">
        <v>721</v>
      </c>
      <c r="F300" s="202" t="s">
        <v>722</v>
      </c>
      <c r="G300" s="203" t="s">
        <v>414</v>
      </c>
      <c r="H300" s="204">
        <v>8</v>
      </c>
      <c r="I300" s="205"/>
      <c r="J300" s="206">
        <f>ROUND(I300*H300,2)</f>
        <v>0</v>
      </c>
      <c r="K300" s="207"/>
      <c r="L300" s="47"/>
      <c r="M300" s="208" t="s">
        <v>19</v>
      </c>
      <c r="N300" s="209" t="s">
        <v>46</v>
      </c>
      <c r="O300" s="87"/>
      <c r="P300" s="210">
        <f>O300*H300</f>
        <v>0</v>
      </c>
      <c r="Q300" s="210">
        <v>0</v>
      </c>
      <c r="R300" s="210">
        <f>Q300*H300</f>
        <v>0</v>
      </c>
      <c r="S300" s="210">
        <v>0</v>
      </c>
      <c r="T300" s="211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12" t="s">
        <v>131</v>
      </c>
      <c r="AT300" s="212" t="s">
        <v>127</v>
      </c>
      <c r="AU300" s="212" t="s">
        <v>85</v>
      </c>
      <c r="AY300" s="20" t="s">
        <v>126</v>
      </c>
      <c r="BE300" s="213">
        <f>IF(N300="základní",J300,0)</f>
        <v>0</v>
      </c>
      <c r="BF300" s="213">
        <f>IF(N300="snížená",J300,0)</f>
        <v>0</v>
      </c>
      <c r="BG300" s="213">
        <f>IF(N300="zákl. přenesená",J300,0)</f>
        <v>0</v>
      </c>
      <c r="BH300" s="213">
        <f>IF(N300="sníž. přenesená",J300,0)</f>
        <v>0</v>
      </c>
      <c r="BI300" s="213">
        <f>IF(N300="nulová",J300,0)</f>
        <v>0</v>
      </c>
      <c r="BJ300" s="20" t="s">
        <v>83</v>
      </c>
      <c r="BK300" s="213">
        <f>ROUND(I300*H300,2)</f>
        <v>0</v>
      </c>
      <c r="BL300" s="20" t="s">
        <v>131</v>
      </c>
      <c r="BM300" s="212" t="s">
        <v>723</v>
      </c>
    </row>
    <row r="301" s="2" customFormat="1">
      <c r="A301" s="41"/>
      <c r="B301" s="42"/>
      <c r="C301" s="43"/>
      <c r="D301" s="214" t="s">
        <v>133</v>
      </c>
      <c r="E301" s="43"/>
      <c r="F301" s="215" t="s">
        <v>724</v>
      </c>
      <c r="G301" s="43"/>
      <c r="H301" s="43"/>
      <c r="I301" s="216"/>
      <c r="J301" s="43"/>
      <c r="K301" s="43"/>
      <c r="L301" s="47"/>
      <c r="M301" s="217"/>
      <c r="N301" s="218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133</v>
      </c>
      <c r="AU301" s="20" t="s">
        <v>85</v>
      </c>
    </row>
    <row r="302" s="12" customFormat="1">
      <c r="A302" s="12"/>
      <c r="B302" s="219"/>
      <c r="C302" s="220"/>
      <c r="D302" s="214" t="s">
        <v>135</v>
      </c>
      <c r="E302" s="221" t="s">
        <v>19</v>
      </c>
      <c r="F302" s="222" t="s">
        <v>694</v>
      </c>
      <c r="G302" s="220"/>
      <c r="H302" s="221" t="s">
        <v>19</v>
      </c>
      <c r="I302" s="223"/>
      <c r="J302" s="220"/>
      <c r="K302" s="220"/>
      <c r="L302" s="224"/>
      <c r="M302" s="225"/>
      <c r="N302" s="226"/>
      <c r="O302" s="226"/>
      <c r="P302" s="226"/>
      <c r="Q302" s="226"/>
      <c r="R302" s="226"/>
      <c r="S302" s="226"/>
      <c r="T302" s="227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T302" s="228" t="s">
        <v>135</v>
      </c>
      <c r="AU302" s="228" t="s">
        <v>85</v>
      </c>
      <c r="AV302" s="12" t="s">
        <v>83</v>
      </c>
      <c r="AW302" s="12" t="s">
        <v>37</v>
      </c>
      <c r="AX302" s="12" t="s">
        <v>75</v>
      </c>
      <c r="AY302" s="228" t="s">
        <v>126</v>
      </c>
    </row>
    <row r="303" s="12" customFormat="1">
      <c r="A303" s="12"/>
      <c r="B303" s="219"/>
      <c r="C303" s="220"/>
      <c r="D303" s="214" t="s">
        <v>135</v>
      </c>
      <c r="E303" s="221" t="s">
        <v>19</v>
      </c>
      <c r="F303" s="222" t="s">
        <v>695</v>
      </c>
      <c r="G303" s="220"/>
      <c r="H303" s="221" t="s">
        <v>19</v>
      </c>
      <c r="I303" s="223"/>
      <c r="J303" s="220"/>
      <c r="K303" s="220"/>
      <c r="L303" s="224"/>
      <c r="M303" s="225"/>
      <c r="N303" s="226"/>
      <c r="O303" s="226"/>
      <c r="P303" s="226"/>
      <c r="Q303" s="226"/>
      <c r="R303" s="226"/>
      <c r="S303" s="226"/>
      <c r="T303" s="227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T303" s="228" t="s">
        <v>135</v>
      </c>
      <c r="AU303" s="228" t="s">
        <v>85</v>
      </c>
      <c r="AV303" s="12" t="s">
        <v>83</v>
      </c>
      <c r="AW303" s="12" t="s">
        <v>37</v>
      </c>
      <c r="AX303" s="12" t="s">
        <v>75</v>
      </c>
      <c r="AY303" s="228" t="s">
        <v>126</v>
      </c>
    </row>
    <row r="304" s="13" customFormat="1">
      <c r="A304" s="13"/>
      <c r="B304" s="229"/>
      <c r="C304" s="230"/>
      <c r="D304" s="214" t="s">
        <v>135</v>
      </c>
      <c r="E304" s="231" t="s">
        <v>19</v>
      </c>
      <c r="F304" s="232" t="s">
        <v>188</v>
      </c>
      <c r="G304" s="230"/>
      <c r="H304" s="233">
        <v>8</v>
      </c>
      <c r="I304" s="234"/>
      <c r="J304" s="230"/>
      <c r="K304" s="230"/>
      <c r="L304" s="235"/>
      <c r="M304" s="236"/>
      <c r="N304" s="237"/>
      <c r="O304" s="237"/>
      <c r="P304" s="237"/>
      <c r="Q304" s="237"/>
      <c r="R304" s="237"/>
      <c r="S304" s="237"/>
      <c r="T304" s="23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9" t="s">
        <v>135</v>
      </c>
      <c r="AU304" s="239" t="s">
        <v>85</v>
      </c>
      <c r="AV304" s="13" t="s">
        <v>85</v>
      </c>
      <c r="AW304" s="13" t="s">
        <v>37</v>
      </c>
      <c r="AX304" s="13" t="s">
        <v>83</v>
      </c>
      <c r="AY304" s="239" t="s">
        <v>126</v>
      </c>
    </row>
    <row r="305" s="11" customFormat="1" ht="22.8" customHeight="1">
      <c r="A305" s="11"/>
      <c r="B305" s="186"/>
      <c r="C305" s="187"/>
      <c r="D305" s="188" t="s">
        <v>74</v>
      </c>
      <c r="E305" s="249" t="s">
        <v>159</v>
      </c>
      <c r="F305" s="249" t="s">
        <v>725</v>
      </c>
      <c r="G305" s="187"/>
      <c r="H305" s="187"/>
      <c r="I305" s="190"/>
      <c r="J305" s="250">
        <f>BK305</f>
        <v>0</v>
      </c>
      <c r="K305" s="187"/>
      <c r="L305" s="192"/>
      <c r="M305" s="193"/>
      <c r="N305" s="194"/>
      <c r="O305" s="194"/>
      <c r="P305" s="195">
        <f>SUM(P306:P392)</f>
        <v>0</v>
      </c>
      <c r="Q305" s="194"/>
      <c r="R305" s="195">
        <f>SUM(R306:R392)</f>
        <v>0</v>
      </c>
      <c r="S305" s="194"/>
      <c r="T305" s="196">
        <f>SUM(T306:T392)</f>
        <v>0</v>
      </c>
      <c r="U305" s="11"/>
      <c r="V305" s="11"/>
      <c r="W305" s="11"/>
      <c r="X305" s="11"/>
      <c r="Y305" s="11"/>
      <c r="Z305" s="11"/>
      <c r="AA305" s="11"/>
      <c r="AB305" s="11"/>
      <c r="AC305" s="11"/>
      <c r="AD305" s="11"/>
      <c r="AE305" s="11"/>
      <c r="AR305" s="197" t="s">
        <v>83</v>
      </c>
      <c r="AT305" s="198" t="s">
        <v>74</v>
      </c>
      <c r="AU305" s="198" t="s">
        <v>83</v>
      </c>
      <c r="AY305" s="197" t="s">
        <v>126</v>
      </c>
      <c r="BK305" s="199">
        <f>SUM(BK306:BK392)</f>
        <v>0</v>
      </c>
    </row>
    <row r="306" s="2" customFormat="1" ht="16.5" customHeight="1">
      <c r="A306" s="41"/>
      <c r="B306" s="42"/>
      <c r="C306" s="200" t="s">
        <v>726</v>
      </c>
      <c r="D306" s="200" t="s">
        <v>127</v>
      </c>
      <c r="E306" s="201" t="s">
        <v>727</v>
      </c>
      <c r="F306" s="202" t="s">
        <v>728</v>
      </c>
      <c r="G306" s="203" t="s">
        <v>285</v>
      </c>
      <c r="H306" s="204">
        <v>43.609999999999999</v>
      </c>
      <c r="I306" s="205"/>
      <c r="J306" s="206">
        <f>ROUND(I306*H306,2)</f>
        <v>0</v>
      </c>
      <c r="K306" s="207"/>
      <c r="L306" s="47"/>
      <c r="M306" s="208" t="s">
        <v>19</v>
      </c>
      <c r="N306" s="209" t="s">
        <v>46</v>
      </c>
      <c r="O306" s="87"/>
      <c r="P306" s="210">
        <f>O306*H306</f>
        <v>0</v>
      </c>
      <c r="Q306" s="210">
        <v>0</v>
      </c>
      <c r="R306" s="210">
        <f>Q306*H306</f>
        <v>0</v>
      </c>
      <c r="S306" s="210">
        <v>0</v>
      </c>
      <c r="T306" s="211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12" t="s">
        <v>159</v>
      </c>
      <c r="AT306" s="212" t="s">
        <v>127</v>
      </c>
      <c r="AU306" s="212" t="s">
        <v>85</v>
      </c>
      <c r="AY306" s="20" t="s">
        <v>126</v>
      </c>
      <c r="BE306" s="213">
        <f>IF(N306="základní",J306,0)</f>
        <v>0</v>
      </c>
      <c r="BF306" s="213">
        <f>IF(N306="snížená",J306,0)</f>
        <v>0</v>
      </c>
      <c r="BG306" s="213">
        <f>IF(N306="zákl. přenesená",J306,0)</f>
        <v>0</v>
      </c>
      <c r="BH306" s="213">
        <f>IF(N306="sníž. přenesená",J306,0)</f>
        <v>0</v>
      </c>
      <c r="BI306" s="213">
        <f>IF(N306="nulová",J306,0)</f>
        <v>0</v>
      </c>
      <c r="BJ306" s="20" t="s">
        <v>83</v>
      </c>
      <c r="BK306" s="213">
        <f>ROUND(I306*H306,2)</f>
        <v>0</v>
      </c>
      <c r="BL306" s="20" t="s">
        <v>159</v>
      </c>
      <c r="BM306" s="212" t="s">
        <v>729</v>
      </c>
    </row>
    <row r="307" s="2" customFormat="1">
      <c r="A307" s="41"/>
      <c r="B307" s="42"/>
      <c r="C307" s="43"/>
      <c r="D307" s="214" t="s">
        <v>133</v>
      </c>
      <c r="E307" s="43"/>
      <c r="F307" s="215" t="s">
        <v>730</v>
      </c>
      <c r="G307" s="43"/>
      <c r="H307" s="43"/>
      <c r="I307" s="216"/>
      <c r="J307" s="43"/>
      <c r="K307" s="43"/>
      <c r="L307" s="47"/>
      <c r="M307" s="217"/>
      <c r="N307" s="218"/>
      <c r="O307" s="87"/>
      <c r="P307" s="87"/>
      <c r="Q307" s="87"/>
      <c r="R307" s="87"/>
      <c r="S307" s="87"/>
      <c r="T307" s="88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T307" s="20" t="s">
        <v>133</v>
      </c>
      <c r="AU307" s="20" t="s">
        <v>85</v>
      </c>
    </row>
    <row r="308" s="12" customFormat="1">
      <c r="A308" s="12"/>
      <c r="B308" s="219"/>
      <c r="C308" s="220"/>
      <c r="D308" s="214" t="s">
        <v>135</v>
      </c>
      <c r="E308" s="221" t="s">
        <v>19</v>
      </c>
      <c r="F308" s="222" t="s">
        <v>731</v>
      </c>
      <c r="G308" s="220"/>
      <c r="H308" s="221" t="s">
        <v>19</v>
      </c>
      <c r="I308" s="223"/>
      <c r="J308" s="220"/>
      <c r="K308" s="220"/>
      <c r="L308" s="224"/>
      <c r="M308" s="225"/>
      <c r="N308" s="226"/>
      <c r="O308" s="226"/>
      <c r="P308" s="226"/>
      <c r="Q308" s="226"/>
      <c r="R308" s="226"/>
      <c r="S308" s="226"/>
      <c r="T308" s="227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T308" s="228" t="s">
        <v>135</v>
      </c>
      <c r="AU308" s="228" t="s">
        <v>85</v>
      </c>
      <c r="AV308" s="12" t="s">
        <v>83</v>
      </c>
      <c r="AW308" s="12" t="s">
        <v>37</v>
      </c>
      <c r="AX308" s="12" t="s">
        <v>75</v>
      </c>
      <c r="AY308" s="228" t="s">
        <v>126</v>
      </c>
    </row>
    <row r="309" s="12" customFormat="1">
      <c r="A309" s="12"/>
      <c r="B309" s="219"/>
      <c r="C309" s="220"/>
      <c r="D309" s="214" t="s">
        <v>135</v>
      </c>
      <c r="E309" s="221" t="s">
        <v>19</v>
      </c>
      <c r="F309" s="222" t="s">
        <v>732</v>
      </c>
      <c r="G309" s="220"/>
      <c r="H309" s="221" t="s">
        <v>19</v>
      </c>
      <c r="I309" s="223"/>
      <c r="J309" s="220"/>
      <c r="K309" s="220"/>
      <c r="L309" s="224"/>
      <c r="M309" s="225"/>
      <c r="N309" s="226"/>
      <c r="O309" s="226"/>
      <c r="P309" s="226"/>
      <c r="Q309" s="226"/>
      <c r="R309" s="226"/>
      <c r="S309" s="226"/>
      <c r="T309" s="227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T309" s="228" t="s">
        <v>135</v>
      </c>
      <c r="AU309" s="228" t="s">
        <v>85</v>
      </c>
      <c r="AV309" s="12" t="s">
        <v>83</v>
      </c>
      <c r="AW309" s="12" t="s">
        <v>37</v>
      </c>
      <c r="AX309" s="12" t="s">
        <v>75</v>
      </c>
      <c r="AY309" s="228" t="s">
        <v>126</v>
      </c>
    </row>
    <row r="310" s="13" customFormat="1">
      <c r="A310" s="13"/>
      <c r="B310" s="229"/>
      <c r="C310" s="230"/>
      <c r="D310" s="214" t="s">
        <v>135</v>
      </c>
      <c r="E310" s="231" t="s">
        <v>19</v>
      </c>
      <c r="F310" s="232" t="s">
        <v>733</v>
      </c>
      <c r="G310" s="230"/>
      <c r="H310" s="233">
        <v>7.9349999999999996</v>
      </c>
      <c r="I310" s="234"/>
      <c r="J310" s="230"/>
      <c r="K310" s="230"/>
      <c r="L310" s="235"/>
      <c r="M310" s="236"/>
      <c r="N310" s="237"/>
      <c r="O310" s="237"/>
      <c r="P310" s="237"/>
      <c r="Q310" s="237"/>
      <c r="R310" s="237"/>
      <c r="S310" s="237"/>
      <c r="T310" s="23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9" t="s">
        <v>135</v>
      </c>
      <c r="AU310" s="239" t="s">
        <v>85</v>
      </c>
      <c r="AV310" s="13" t="s">
        <v>85</v>
      </c>
      <c r="AW310" s="13" t="s">
        <v>37</v>
      </c>
      <c r="AX310" s="13" t="s">
        <v>75</v>
      </c>
      <c r="AY310" s="239" t="s">
        <v>126</v>
      </c>
    </row>
    <row r="311" s="12" customFormat="1">
      <c r="A311" s="12"/>
      <c r="B311" s="219"/>
      <c r="C311" s="220"/>
      <c r="D311" s="214" t="s">
        <v>135</v>
      </c>
      <c r="E311" s="221" t="s">
        <v>19</v>
      </c>
      <c r="F311" s="222" t="s">
        <v>734</v>
      </c>
      <c r="G311" s="220"/>
      <c r="H311" s="221" t="s">
        <v>19</v>
      </c>
      <c r="I311" s="223"/>
      <c r="J311" s="220"/>
      <c r="K311" s="220"/>
      <c r="L311" s="224"/>
      <c r="M311" s="225"/>
      <c r="N311" s="226"/>
      <c r="O311" s="226"/>
      <c r="P311" s="226"/>
      <c r="Q311" s="226"/>
      <c r="R311" s="226"/>
      <c r="S311" s="226"/>
      <c r="T311" s="227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T311" s="228" t="s">
        <v>135</v>
      </c>
      <c r="AU311" s="228" t="s">
        <v>85</v>
      </c>
      <c r="AV311" s="12" t="s">
        <v>83</v>
      </c>
      <c r="AW311" s="12" t="s">
        <v>37</v>
      </c>
      <c r="AX311" s="12" t="s">
        <v>75</v>
      </c>
      <c r="AY311" s="228" t="s">
        <v>126</v>
      </c>
    </row>
    <row r="312" s="13" customFormat="1">
      <c r="A312" s="13"/>
      <c r="B312" s="229"/>
      <c r="C312" s="230"/>
      <c r="D312" s="214" t="s">
        <v>135</v>
      </c>
      <c r="E312" s="231" t="s">
        <v>19</v>
      </c>
      <c r="F312" s="232" t="s">
        <v>735</v>
      </c>
      <c r="G312" s="230"/>
      <c r="H312" s="233">
        <v>0.97499999999999998</v>
      </c>
      <c r="I312" s="234"/>
      <c r="J312" s="230"/>
      <c r="K312" s="230"/>
      <c r="L312" s="235"/>
      <c r="M312" s="236"/>
      <c r="N312" s="237"/>
      <c r="O312" s="237"/>
      <c r="P312" s="237"/>
      <c r="Q312" s="237"/>
      <c r="R312" s="237"/>
      <c r="S312" s="237"/>
      <c r="T312" s="23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9" t="s">
        <v>135</v>
      </c>
      <c r="AU312" s="239" t="s">
        <v>85</v>
      </c>
      <c r="AV312" s="13" t="s">
        <v>85</v>
      </c>
      <c r="AW312" s="13" t="s">
        <v>37</v>
      </c>
      <c r="AX312" s="13" t="s">
        <v>75</v>
      </c>
      <c r="AY312" s="239" t="s">
        <v>126</v>
      </c>
    </row>
    <row r="313" s="12" customFormat="1">
      <c r="A313" s="12"/>
      <c r="B313" s="219"/>
      <c r="C313" s="220"/>
      <c r="D313" s="214" t="s">
        <v>135</v>
      </c>
      <c r="E313" s="221" t="s">
        <v>19</v>
      </c>
      <c r="F313" s="222" t="s">
        <v>736</v>
      </c>
      <c r="G313" s="220"/>
      <c r="H313" s="221" t="s">
        <v>19</v>
      </c>
      <c r="I313" s="223"/>
      <c r="J313" s="220"/>
      <c r="K313" s="220"/>
      <c r="L313" s="224"/>
      <c r="M313" s="225"/>
      <c r="N313" s="226"/>
      <c r="O313" s="226"/>
      <c r="P313" s="226"/>
      <c r="Q313" s="226"/>
      <c r="R313" s="226"/>
      <c r="S313" s="226"/>
      <c r="T313" s="227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T313" s="228" t="s">
        <v>135</v>
      </c>
      <c r="AU313" s="228" t="s">
        <v>85</v>
      </c>
      <c r="AV313" s="12" t="s">
        <v>83</v>
      </c>
      <c r="AW313" s="12" t="s">
        <v>37</v>
      </c>
      <c r="AX313" s="12" t="s">
        <v>75</v>
      </c>
      <c r="AY313" s="228" t="s">
        <v>126</v>
      </c>
    </row>
    <row r="314" s="13" customFormat="1">
      <c r="A314" s="13"/>
      <c r="B314" s="229"/>
      <c r="C314" s="230"/>
      <c r="D314" s="214" t="s">
        <v>135</v>
      </c>
      <c r="E314" s="231" t="s">
        <v>19</v>
      </c>
      <c r="F314" s="232" t="s">
        <v>737</v>
      </c>
      <c r="G314" s="230"/>
      <c r="H314" s="233">
        <v>5.0999999999999996</v>
      </c>
      <c r="I314" s="234"/>
      <c r="J314" s="230"/>
      <c r="K314" s="230"/>
      <c r="L314" s="235"/>
      <c r="M314" s="236"/>
      <c r="N314" s="237"/>
      <c r="O314" s="237"/>
      <c r="P314" s="237"/>
      <c r="Q314" s="237"/>
      <c r="R314" s="237"/>
      <c r="S314" s="237"/>
      <c r="T314" s="23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9" t="s">
        <v>135</v>
      </c>
      <c r="AU314" s="239" t="s">
        <v>85</v>
      </c>
      <c r="AV314" s="13" t="s">
        <v>85</v>
      </c>
      <c r="AW314" s="13" t="s">
        <v>37</v>
      </c>
      <c r="AX314" s="13" t="s">
        <v>75</v>
      </c>
      <c r="AY314" s="239" t="s">
        <v>126</v>
      </c>
    </row>
    <row r="315" s="12" customFormat="1">
      <c r="A315" s="12"/>
      <c r="B315" s="219"/>
      <c r="C315" s="220"/>
      <c r="D315" s="214" t="s">
        <v>135</v>
      </c>
      <c r="E315" s="221" t="s">
        <v>19</v>
      </c>
      <c r="F315" s="222" t="s">
        <v>738</v>
      </c>
      <c r="G315" s="220"/>
      <c r="H315" s="221" t="s">
        <v>19</v>
      </c>
      <c r="I315" s="223"/>
      <c r="J315" s="220"/>
      <c r="K315" s="220"/>
      <c r="L315" s="224"/>
      <c r="M315" s="225"/>
      <c r="N315" s="226"/>
      <c r="O315" s="226"/>
      <c r="P315" s="226"/>
      <c r="Q315" s="226"/>
      <c r="R315" s="226"/>
      <c r="S315" s="226"/>
      <c r="T315" s="227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T315" s="228" t="s">
        <v>135</v>
      </c>
      <c r="AU315" s="228" t="s">
        <v>85</v>
      </c>
      <c r="AV315" s="12" t="s">
        <v>83</v>
      </c>
      <c r="AW315" s="12" t="s">
        <v>37</v>
      </c>
      <c r="AX315" s="12" t="s">
        <v>75</v>
      </c>
      <c r="AY315" s="228" t="s">
        <v>126</v>
      </c>
    </row>
    <row r="316" s="13" customFormat="1">
      <c r="A316" s="13"/>
      <c r="B316" s="229"/>
      <c r="C316" s="230"/>
      <c r="D316" s="214" t="s">
        <v>135</v>
      </c>
      <c r="E316" s="231" t="s">
        <v>19</v>
      </c>
      <c r="F316" s="232" t="s">
        <v>739</v>
      </c>
      <c r="G316" s="230"/>
      <c r="H316" s="233">
        <v>29.600000000000001</v>
      </c>
      <c r="I316" s="234"/>
      <c r="J316" s="230"/>
      <c r="K316" s="230"/>
      <c r="L316" s="235"/>
      <c r="M316" s="236"/>
      <c r="N316" s="237"/>
      <c r="O316" s="237"/>
      <c r="P316" s="237"/>
      <c r="Q316" s="237"/>
      <c r="R316" s="237"/>
      <c r="S316" s="237"/>
      <c r="T316" s="23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9" t="s">
        <v>135</v>
      </c>
      <c r="AU316" s="239" t="s">
        <v>85</v>
      </c>
      <c r="AV316" s="13" t="s">
        <v>85</v>
      </c>
      <c r="AW316" s="13" t="s">
        <v>37</v>
      </c>
      <c r="AX316" s="13" t="s">
        <v>75</v>
      </c>
      <c r="AY316" s="239" t="s">
        <v>126</v>
      </c>
    </row>
    <row r="317" s="15" customFormat="1">
      <c r="A317" s="15"/>
      <c r="B317" s="251"/>
      <c r="C317" s="252"/>
      <c r="D317" s="214" t="s">
        <v>135</v>
      </c>
      <c r="E317" s="253" t="s">
        <v>19</v>
      </c>
      <c r="F317" s="254" t="s">
        <v>304</v>
      </c>
      <c r="G317" s="252"/>
      <c r="H317" s="255">
        <v>43.609999999999999</v>
      </c>
      <c r="I317" s="256"/>
      <c r="J317" s="252"/>
      <c r="K317" s="252"/>
      <c r="L317" s="257"/>
      <c r="M317" s="258"/>
      <c r="N317" s="259"/>
      <c r="O317" s="259"/>
      <c r="P317" s="259"/>
      <c r="Q317" s="259"/>
      <c r="R317" s="259"/>
      <c r="S317" s="259"/>
      <c r="T317" s="260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61" t="s">
        <v>135</v>
      </c>
      <c r="AU317" s="261" t="s">
        <v>85</v>
      </c>
      <c r="AV317" s="15" t="s">
        <v>159</v>
      </c>
      <c r="AW317" s="15" t="s">
        <v>37</v>
      </c>
      <c r="AX317" s="15" t="s">
        <v>83</v>
      </c>
      <c r="AY317" s="261" t="s">
        <v>126</v>
      </c>
    </row>
    <row r="318" s="2" customFormat="1" ht="16.5" customHeight="1">
      <c r="A318" s="41"/>
      <c r="B318" s="42"/>
      <c r="C318" s="200" t="s">
        <v>740</v>
      </c>
      <c r="D318" s="200" t="s">
        <v>127</v>
      </c>
      <c r="E318" s="201" t="s">
        <v>741</v>
      </c>
      <c r="F318" s="202" t="s">
        <v>742</v>
      </c>
      <c r="G318" s="203" t="s">
        <v>285</v>
      </c>
      <c r="H318" s="204">
        <v>11.409000000000001</v>
      </c>
      <c r="I318" s="205"/>
      <c r="J318" s="206">
        <f>ROUND(I318*H318,2)</f>
        <v>0</v>
      </c>
      <c r="K318" s="207"/>
      <c r="L318" s="47"/>
      <c r="M318" s="208" t="s">
        <v>19</v>
      </c>
      <c r="N318" s="209" t="s">
        <v>46</v>
      </c>
      <c r="O318" s="87"/>
      <c r="P318" s="210">
        <f>O318*H318</f>
        <v>0</v>
      </c>
      <c r="Q318" s="210">
        <v>0</v>
      </c>
      <c r="R318" s="210">
        <f>Q318*H318</f>
        <v>0</v>
      </c>
      <c r="S318" s="210">
        <v>0</v>
      </c>
      <c r="T318" s="211">
        <f>S318*H318</f>
        <v>0</v>
      </c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R318" s="212" t="s">
        <v>159</v>
      </c>
      <c r="AT318" s="212" t="s">
        <v>127</v>
      </c>
      <c r="AU318" s="212" t="s">
        <v>85</v>
      </c>
      <c r="AY318" s="20" t="s">
        <v>126</v>
      </c>
      <c r="BE318" s="213">
        <f>IF(N318="základní",J318,0)</f>
        <v>0</v>
      </c>
      <c r="BF318" s="213">
        <f>IF(N318="snížená",J318,0)</f>
        <v>0</v>
      </c>
      <c r="BG318" s="213">
        <f>IF(N318="zákl. přenesená",J318,0)</f>
        <v>0</v>
      </c>
      <c r="BH318" s="213">
        <f>IF(N318="sníž. přenesená",J318,0)</f>
        <v>0</v>
      </c>
      <c r="BI318" s="213">
        <f>IF(N318="nulová",J318,0)</f>
        <v>0</v>
      </c>
      <c r="BJ318" s="20" t="s">
        <v>83</v>
      </c>
      <c r="BK318" s="213">
        <f>ROUND(I318*H318,2)</f>
        <v>0</v>
      </c>
      <c r="BL318" s="20" t="s">
        <v>159</v>
      </c>
      <c r="BM318" s="212" t="s">
        <v>743</v>
      </c>
    </row>
    <row r="319" s="2" customFormat="1">
      <c r="A319" s="41"/>
      <c r="B319" s="42"/>
      <c r="C319" s="43"/>
      <c r="D319" s="214" t="s">
        <v>133</v>
      </c>
      <c r="E319" s="43"/>
      <c r="F319" s="215" t="s">
        <v>730</v>
      </c>
      <c r="G319" s="43"/>
      <c r="H319" s="43"/>
      <c r="I319" s="216"/>
      <c r="J319" s="43"/>
      <c r="K319" s="43"/>
      <c r="L319" s="47"/>
      <c r="M319" s="217"/>
      <c r="N319" s="218"/>
      <c r="O319" s="87"/>
      <c r="P319" s="87"/>
      <c r="Q319" s="87"/>
      <c r="R319" s="87"/>
      <c r="S319" s="87"/>
      <c r="T319" s="88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T319" s="20" t="s">
        <v>133</v>
      </c>
      <c r="AU319" s="20" t="s">
        <v>85</v>
      </c>
    </row>
    <row r="320" s="12" customFormat="1">
      <c r="A320" s="12"/>
      <c r="B320" s="219"/>
      <c r="C320" s="220"/>
      <c r="D320" s="214" t="s">
        <v>135</v>
      </c>
      <c r="E320" s="221" t="s">
        <v>19</v>
      </c>
      <c r="F320" s="222" t="s">
        <v>744</v>
      </c>
      <c r="G320" s="220"/>
      <c r="H320" s="221" t="s">
        <v>19</v>
      </c>
      <c r="I320" s="223"/>
      <c r="J320" s="220"/>
      <c r="K320" s="220"/>
      <c r="L320" s="224"/>
      <c r="M320" s="225"/>
      <c r="N320" s="226"/>
      <c r="O320" s="226"/>
      <c r="P320" s="226"/>
      <c r="Q320" s="226"/>
      <c r="R320" s="226"/>
      <c r="S320" s="226"/>
      <c r="T320" s="227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T320" s="228" t="s">
        <v>135</v>
      </c>
      <c r="AU320" s="228" t="s">
        <v>85</v>
      </c>
      <c r="AV320" s="12" t="s">
        <v>83</v>
      </c>
      <c r="AW320" s="12" t="s">
        <v>37</v>
      </c>
      <c r="AX320" s="12" t="s">
        <v>75</v>
      </c>
      <c r="AY320" s="228" t="s">
        <v>126</v>
      </c>
    </row>
    <row r="321" s="12" customFormat="1">
      <c r="A321" s="12"/>
      <c r="B321" s="219"/>
      <c r="C321" s="220"/>
      <c r="D321" s="214" t="s">
        <v>135</v>
      </c>
      <c r="E321" s="221" t="s">
        <v>19</v>
      </c>
      <c r="F321" s="222" t="s">
        <v>745</v>
      </c>
      <c r="G321" s="220"/>
      <c r="H321" s="221" t="s">
        <v>19</v>
      </c>
      <c r="I321" s="223"/>
      <c r="J321" s="220"/>
      <c r="K321" s="220"/>
      <c r="L321" s="224"/>
      <c r="M321" s="225"/>
      <c r="N321" s="226"/>
      <c r="O321" s="226"/>
      <c r="P321" s="226"/>
      <c r="Q321" s="226"/>
      <c r="R321" s="226"/>
      <c r="S321" s="226"/>
      <c r="T321" s="227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T321" s="228" t="s">
        <v>135</v>
      </c>
      <c r="AU321" s="228" t="s">
        <v>85</v>
      </c>
      <c r="AV321" s="12" t="s">
        <v>83</v>
      </c>
      <c r="AW321" s="12" t="s">
        <v>37</v>
      </c>
      <c r="AX321" s="12" t="s">
        <v>75</v>
      </c>
      <c r="AY321" s="228" t="s">
        <v>126</v>
      </c>
    </row>
    <row r="322" s="12" customFormat="1">
      <c r="A322" s="12"/>
      <c r="B322" s="219"/>
      <c r="C322" s="220"/>
      <c r="D322" s="214" t="s">
        <v>135</v>
      </c>
      <c r="E322" s="221" t="s">
        <v>19</v>
      </c>
      <c r="F322" s="222" t="s">
        <v>746</v>
      </c>
      <c r="G322" s="220"/>
      <c r="H322" s="221" t="s">
        <v>19</v>
      </c>
      <c r="I322" s="223"/>
      <c r="J322" s="220"/>
      <c r="K322" s="220"/>
      <c r="L322" s="224"/>
      <c r="M322" s="225"/>
      <c r="N322" s="226"/>
      <c r="O322" s="226"/>
      <c r="P322" s="226"/>
      <c r="Q322" s="226"/>
      <c r="R322" s="226"/>
      <c r="S322" s="226"/>
      <c r="T322" s="227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T322" s="228" t="s">
        <v>135</v>
      </c>
      <c r="AU322" s="228" t="s">
        <v>85</v>
      </c>
      <c r="AV322" s="12" t="s">
        <v>83</v>
      </c>
      <c r="AW322" s="12" t="s">
        <v>37</v>
      </c>
      <c r="AX322" s="12" t="s">
        <v>75</v>
      </c>
      <c r="AY322" s="228" t="s">
        <v>126</v>
      </c>
    </row>
    <row r="323" s="13" customFormat="1">
      <c r="A323" s="13"/>
      <c r="B323" s="229"/>
      <c r="C323" s="230"/>
      <c r="D323" s="214" t="s">
        <v>135</v>
      </c>
      <c r="E323" s="231" t="s">
        <v>19</v>
      </c>
      <c r="F323" s="232" t="s">
        <v>747</v>
      </c>
      <c r="G323" s="230"/>
      <c r="H323" s="233">
        <v>9.3089999999999993</v>
      </c>
      <c r="I323" s="234"/>
      <c r="J323" s="230"/>
      <c r="K323" s="230"/>
      <c r="L323" s="235"/>
      <c r="M323" s="236"/>
      <c r="N323" s="237"/>
      <c r="O323" s="237"/>
      <c r="P323" s="237"/>
      <c r="Q323" s="237"/>
      <c r="R323" s="237"/>
      <c r="S323" s="237"/>
      <c r="T323" s="238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9" t="s">
        <v>135</v>
      </c>
      <c r="AU323" s="239" t="s">
        <v>85</v>
      </c>
      <c r="AV323" s="13" t="s">
        <v>85</v>
      </c>
      <c r="AW323" s="13" t="s">
        <v>37</v>
      </c>
      <c r="AX323" s="13" t="s">
        <v>75</v>
      </c>
      <c r="AY323" s="239" t="s">
        <v>126</v>
      </c>
    </row>
    <row r="324" s="12" customFormat="1">
      <c r="A324" s="12"/>
      <c r="B324" s="219"/>
      <c r="C324" s="220"/>
      <c r="D324" s="214" t="s">
        <v>135</v>
      </c>
      <c r="E324" s="221" t="s">
        <v>19</v>
      </c>
      <c r="F324" s="222" t="s">
        <v>748</v>
      </c>
      <c r="G324" s="220"/>
      <c r="H324" s="221" t="s">
        <v>19</v>
      </c>
      <c r="I324" s="223"/>
      <c r="J324" s="220"/>
      <c r="K324" s="220"/>
      <c r="L324" s="224"/>
      <c r="M324" s="225"/>
      <c r="N324" s="226"/>
      <c r="O324" s="226"/>
      <c r="P324" s="226"/>
      <c r="Q324" s="226"/>
      <c r="R324" s="226"/>
      <c r="S324" s="226"/>
      <c r="T324" s="227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T324" s="228" t="s">
        <v>135</v>
      </c>
      <c r="AU324" s="228" t="s">
        <v>85</v>
      </c>
      <c r="AV324" s="12" t="s">
        <v>83</v>
      </c>
      <c r="AW324" s="12" t="s">
        <v>37</v>
      </c>
      <c r="AX324" s="12" t="s">
        <v>75</v>
      </c>
      <c r="AY324" s="228" t="s">
        <v>126</v>
      </c>
    </row>
    <row r="325" s="12" customFormat="1">
      <c r="A325" s="12"/>
      <c r="B325" s="219"/>
      <c r="C325" s="220"/>
      <c r="D325" s="214" t="s">
        <v>135</v>
      </c>
      <c r="E325" s="221" t="s">
        <v>19</v>
      </c>
      <c r="F325" s="222" t="s">
        <v>749</v>
      </c>
      <c r="G325" s="220"/>
      <c r="H325" s="221" t="s">
        <v>19</v>
      </c>
      <c r="I325" s="223"/>
      <c r="J325" s="220"/>
      <c r="K325" s="220"/>
      <c r="L325" s="224"/>
      <c r="M325" s="225"/>
      <c r="N325" s="226"/>
      <c r="O325" s="226"/>
      <c r="P325" s="226"/>
      <c r="Q325" s="226"/>
      <c r="R325" s="226"/>
      <c r="S325" s="226"/>
      <c r="T325" s="227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T325" s="228" t="s">
        <v>135</v>
      </c>
      <c r="AU325" s="228" t="s">
        <v>85</v>
      </c>
      <c r="AV325" s="12" t="s">
        <v>83</v>
      </c>
      <c r="AW325" s="12" t="s">
        <v>37</v>
      </c>
      <c r="AX325" s="12" t="s">
        <v>75</v>
      </c>
      <c r="AY325" s="228" t="s">
        <v>126</v>
      </c>
    </row>
    <row r="326" s="13" customFormat="1">
      <c r="A326" s="13"/>
      <c r="B326" s="229"/>
      <c r="C326" s="230"/>
      <c r="D326" s="214" t="s">
        <v>135</v>
      </c>
      <c r="E326" s="231" t="s">
        <v>19</v>
      </c>
      <c r="F326" s="232" t="s">
        <v>750</v>
      </c>
      <c r="G326" s="230"/>
      <c r="H326" s="233">
        <v>2.1000000000000001</v>
      </c>
      <c r="I326" s="234"/>
      <c r="J326" s="230"/>
      <c r="K326" s="230"/>
      <c r="L326" s="235"/>
      <c r="M326" s="236"/>
      <c r="N326" s="237"/>
      <c r="O326" s="237"/>
      <c r="P326" s="237"/>
      <c r="Q326" s="237"/>
      <c r="R326" s="237"/>
      <c r="S326" s="237"/>
      <c r="T326" s="23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9" t="s">
        <v>135</v>
      </c>
      <c r="AU326" s="239" t="s">
        <v>85</v>
      </c>
      <c r="AV326" s="13" t="s">
        <v>85</v>
      </c>
      <c r="AW326" s="13" t="s">
        <v>37</v>
      </c>
      <c r="AX326" s="13" t="s">
        <v>75</v>
      </c>
      <c r="AY326" s="239" t="s">
        <v>126</v>
      </c>
    </row>
    <row r="327" s="15" customFormat="1">
      <c r="A327" s="15"/>
      <c r="B327" s="251"/>
      <c r="C327" s="252"/>
      <c r="D327" s="214" t="s">
        <v>135</v>
      </c>
      <c r="E327" s="253" t="s">
        <v>19</v>
      </c>
      <c r="F327" s="254" t="s">
        <v>304</v>
      </c>
      <c r="G327" s="252"/>
      <c r="H327" s="255">
        <v>11.408999999999999</v>
      </c>
      <c r="I327" s="256"/>
      <c r="J327" s="252"/>
      <c r="K327" s="252"/>
      <c r="L327" s="257"/>
      <c r="M327" s="258"/>
      <c r="N327" s="259"/>
      <c r="O327" s="259"/>
      <c r="P327" s="259"/>
      <c r="Q327" s="259"/>
      <c r="R327" s="259"/>
      <c r="S327" s="259"/>
      <c r="T327" s="260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61" t="s">
        <v>135</v>
      </c>
      <c r="AU327" s="261" t="s">
        <v>85</v>
      </c>
      <c r="AV327" s="15" t="s">
        <v>159</v>
      </c>
      <c r="AW327" s="15" t="s">
        <v>37</v>
      </c>
      <c r="AX327" s="15" t="s">
        <v>83</v>
      </c>
      <c r="AY327" s="261" t="s">
        <v>126</v>
      </c>
    </row>
    <row r="328" s="2" customFormat="1" ht="16.5" customHeight="1">
      <c r="A328" s="41"/>
      <c r="B328" s="42"/>
      <c r="C328" s="200" t="s">
        <v>751</v>
      </c>
      <c r="D328" s="200" t="s">
        <v>127</v>
      </c>
      <c r="E328" s="201" t="s">
        <v>752</v>
      </c>
      <c r="F328" s="202" t="s">
        <v>753</v>
      </c>
      <c r="G328" s="203" t="s">
        <v>285</v>
      </c>
      <c r="H328" s="204">
        <v>0.064000000000000001</v>
      </c>
      <c r="I328" s="205"/>
      <c r="J328" s="206">
        <f>ROUND(I328*H328,2)</f>
        <v>0</v>
      </c>
      <c r="K328" s="207"/>
      <c r="L328" s="47"/>
      <c r="M328" s="208" t="s">
        <v>19</v>
      </c>
      <c r="N328" s="209" t="s">
        <v>46</v>
      </c>
      <c r="O328" s="87"/>
      <c r="P328" s="210">
        <f>O328*H328</f>
        <v>0</v>
      </c>
      <c r="Q328" s="210">
        <v>0</v>
      </c>
      <c r="R328" s="210">
        <f>Q328*H328</f>
        <v>0</v>
      </c>
      <c r="S328" s="210">
        <v>0</v>
      </c>
      <c r="T328" s="211">
        <f>S328*H328</f>
        <v>0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12" t="s">
        <v>159</v>
      </c>
      <c r="AT328" s="212" t="s">
        <v>127</v>
      </c>
      <c r="AU328" s="212" t="s">
        <v>85</v>
      </c>
      <c r="AY328" s="20" t="s">
        <v>126</v>
      </c>
      <c r="BE328" s="213">
        <f>IF(N328="základní",J328,0)</f>
        <v>0</v>
      </c>
      <c r="BF328" s="213">
        <f>IF(N328="snížená",J328,0)</f>
        <v>0</v>
      </c>
      <c r="BG328" s="213">
        <f>IF(N328="zákl. přenesená",J328,0)</f>
        <v>0</v>
      </c>
      <c r="BH328" s="213">
        <f>IF(N328="sníž. přenesená",J328,0)</f>
        <v>0</v>
      </c>
      <c r="BI328" s="213">
        <f>IF(N328="nulová",J328,0)</f>
        <v>0</v>
      </c>
      <c r="BJ328" s="20" t="s">
        <v>83</v>
      </c>
      <c r="BK328" s="213">
        <f>ROUND(I328*H328,2)</f>
        <v>0</v>
      </c>
      <c r="BL328" s="20" t="s">
        <v>159</v>
      </c>
      <c r="BM328" s="212" t="s">
        <v>754</v>
      </c>
    </row>
    <row r="329" s="2" customFormat="1">
      <c r="A329" s="41"/>
      <c r="B329" s="42"/>
      <c r="C329" s="43"/>
      <c r="D329" s="214" t="s">
        <v>133</v>
      </c>
      <c r="E329" s="43"/>
      <c r="F329" s="215" t="s">
        <v>755</v>
      </c>
      <c r="G329" s="43"/>
      <c r="H329" s="43"/>
      <c r="I329" s="216"/>
      <c r="J329" s="43"/>
      <c r="K329" s="43"/>
      <c r="L329" s="47"/>
      <c r="M329" s="217"/>
      <c r="N329" s="218"/>
      <c r="O329" s="87"/>
      <c r="P329" s="87"/>
      <c r="Q329" s="87"/>
      <c r="R329" s="87"/>
      <c r="S329" s="87"/>
      <c r="T329" s="88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20" t="s">
        <v>133</v>
      </c>
      <c r="AU329" s="20" t="s">
        <v>85</v>
      </c>
    </row>
    <row r="330" s="12" customFormat="1">
      <c r="A330" s="12"/>
      <c r="B330" s="219"/>
      <c r="C330" s="220"/>
      <c r="D330" s="214" t="s">
        <v>135</v>
      </c>
      <c r="E330" s="221" t="s">
        <v>19</v>
      </c>
      <c r="F330" s="222" t="s">
        <v>756</v>
      </c>
      <c r="G330" s="220"/>
      <c r="H330" s="221" t="s">
        <v>19</v>
      </c>
      <c r="I330" s="223"/>
      <c r="J330" s="220"/>
      <c r="K330" s="220"/>
      <c r="L330" s="224"/>
      <c r="M330" s="225"/>
      <c r="N330" s="226"/>
      <c r="O330" s="226"/>
      <c r="P330" s="226"/>
      <c r="Q330" s="226"/>
      <c r="R330" s="226"/>
      <c r="S330" s="226"/>
      <c r="T330" s="227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T330" s="228" t="s">
        <v>135</v>
      </c>
      <c r="AU330" s="228" t="s">
        <v>85</v>
      </c>
      <c r="AV330" s="12" t="s">
        <v>83</v>
      </c>
      <c r="AW330" s="12" t="s">
        <v>37</v>
      </c>
      <c r="AX330" s="12" t="s">
        <v>75</v>
      </c>
      <c r="AY330" s="228" t="s">
        <v>126</v>
      </c>
    </row>
    <row r="331" s="13" customFormat="1">
      <c r="A331" s="13"/>
      <c r="B331" s="229"/>
      <c r="C331" s="230"/>
      <c r="D331" s="214" t="s">
        <v>135</v>
      </c>
      <c r="E331" s="231" t="s">
        <v>19</v>
      </c>
      <c r="F331" s="232" t="s">
        <v>757</v>
      </c>
      <c r="G331" s="230"/>
      <c r="H331" s="233">
        <v>0.044999999999999998</v>
      </c>
      <c r="I331" s="234"/>
      <c r="J331" s="230"/>
      <c r="K331" s="230"/>
      <c r="L331" s="235"/>
      <c r="M331" s="236"/>
      <c r="N331" s="237"/>
      <c r="O331" s="237"/>
      <c r="P331" s="237"/>
      <c r="Q331" s="237"/>
      <c r="R331" s="237"/>
      <c r="S331" s="237"/>
      <c r="T331" s="23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9" t="s">
        <v>135</v>
      </c>
      <c r="AU331" s="239" t="s">
        <v>85</v>
      </c>
      <c r="AV331" s="13" t="s">
        <v>85</v>
      </c>
      <c r="AW331" s="13" t="s">
        <v>37</v>
      </c>
      <c r="AX331" s="13" t="s">
        <v>75</v>
      </c>
      <c r="AY331" s="239" t="s">
        <v>126</v>
      </c>
    </row>
    <row r="332" s="12" customFormat="1">
      <c r="A332" s="12"/>
      <c r="B332" s="219"/>
      <c r="C332" s="220"/>
      <c r="D332" s="214" t="s">
        <v>135</v>
      </c>
      <c r="E332" s="221" t="s">
        <v>19</v>
      </c>
      <c r="F332" s="222" t="s">
        <v>758</v>
      </c>
      <c r="G332" s="220"/>
      <c r="H332" s="221" t="s">
        <v>19</v>
      </c>
      <c r="I332" s="223"/>
      <c r="J332" s="220"/>
      <c r="K332" s="220"/>
      <c r="L332" s="224"/>
      <c r="M332" s="225"/>
      <c r="N332" s="226"/>
      <c r="O332" s="226"/>
      <c r="P332" s="226"/>
      <c r="Q332" s="226"/>
      <c r="R332" s="226"/>
      <c r="S332" s="226"/>
      <c r="T332" s="227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T332" s="228" t="s">
        <v>135</v>
      </c>
      <c r="AU332" s="228" t="s">
        <v>85</v>
      </c>
      <c r="AV332" s="12" t="s">
        <v>83</v>
      </c>
      <c r="AW332" s="12" t="s">
        <v>37</v>
      </c>
      <c r="AX332" s="12" t="s">
        <v>75</v>
      </c>
      <c r="AY332" s="228" t="s">
        <v>126</v>
      </c>
    </row>
    <row r="333" s="13" customFormat="1">
      <c r="A333" s="13"/>
      <c r="B333" s="229"/>
      <c r="C333" s="230"/>
      <c r="D333" s="214" t="s">
        <v>135</v>
      </c>
      <c r="E333" s="231" t="s">
        <v>19</v>
      </c>
      <c r="F333" s="232" t="s">
        <v>759</v>
      </c>
      <c r="G333" s="230"/>
      <c r="H333" s="233">
        <v>0.0040000000000000001</v>
      </c>
      <c r="I333" s="234"/>
      <c r="J333" s="230"/>
      <c r="K333" s="230"/>
      <c r="L333" s="235"/>
      <c r="M333" s="236"/>
      <c r="N333" s="237"/>
      <c r="O333" s="237"/>
      <c r="P333" s="237"/>
      <c r="Q333" s="237"/>
      <c r="R333" s="237"/>
      <c r="S333" s="237"/>
      <c r="T333" s="23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9" t="s">
        <v>135</v>
      </c>
      <c r="AU333" s="239" t="s">
        <v>85</v>
      </c>
      <c r="AV333" s="13" t="s">
        <v>85</v>
      </c>
      <c r="AW333" s="13" t="s">
        <v>37</v>
      </c>
      <c r="AX333" s="13" t="s">
        <v>75</v>
      </c>
      <c r="AY333" s="239" t="s">
        <v>126</v>
      </c>
    </row>
    <row r="334" s="12" customFormat="1">
      <c r="A334" s="12"/>
      <c r="B334" s="219"/>
      <c r="C334" s="220"/>
      <c r="D334" s="214" t="s">
        <v>135</v>
      </c>
      <c r="E334" s="221" t="s">
        <v>19</v>
      </c>
      <c r="F334" s="222" t="s">
        <v>760</v>
      </c>
      <c r="G334" s="220"/>
      <c r="H334" s="221" t="s">
        <v>19</v>
      </c>
      <c r="I334" s="223"/>
      <c r="J334" s="220"/>
      <c r="K334" s="220"/>
      <c r="L334" s="224"/>
      <c r="M334" s="225"/>
      <c r="N334" s="226"/>
      <c r="O334" s="226"/>
      <c r="P334" s="226"/>
      <c r="Q334" s="226"/>
      <c r="R334" s="226"/>
      <c r="S334" s="226"/>
      <c r="T334" s="227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T334" s="228" t="s">
        <v>135</v>
      </c>
      <c r="AU334" s="228" t="s">
        <v>85</v>
      </c>
      <c r="AV334" s="12" t="s">
        <v>83</v>
      </c>
      <c r="AW334" s="12" t="s">
        <v>37</v>
      </c>
      <c r="AX334" s="12" t="s">
        <v>75</v>
      </c>
      <c r="AY334" s="228" t="s">
        <v>126</v>
      </c>
    </row>
    <row r="335" s="13" customFormat="1">
      <c r="A335" s="13"/>
      <c r="B335" s="229"/>
      <c r="C335" s="230"/>
      <c r="D335" s="214" t="s">
        <v>135</v>
      </c>
      <c r="E335" s="231" t="s">
        <v>19</v>
      </c>
      <c r="F335" s="232" t="s">
        <v>761</v>
      </c>
      <c r="G335" s="230"/>
      <c r="H335" s="233">
        <v>0.014999999999999999</v>
      </c>
      <c r="I335" s="234"/>
      <c r="J335" s="230"/>
      <c r="K335" s="230"/>
      <c r="L335" s="235"/>
      <c r="M335" s="236"/>
      <c r="N335" s="237"/>
      <c r="O335" s="237"/>
      <c r="P335" s="237"/>
      <c r="Q335" s="237"/>
      <c r="R335" s="237"/>
      <c r="S335" s="237"/>
      <c r="T335" s="23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9" t="s">
        <v>135</v>
      </c>
      <c r="AU335" s="239" t="s">
        <v>85</v>
      </c>
      <c r="AV335" s="13" t="s">
        <v>85</v>
      </c>
      <c r="AW335" s="13" t="s">
        <v>37</v>
      </c>
      <c r="AX335" s="13" t="s">
        <v>75</v>
      </c>
      <c r="AY335" s="239" t="s">
        <v>126</v>
      </c>
    </row>
    <row r="336" s="15" customFormat="1">
      <c r="A336" s="15"/>
      <c r="B336" s="251"/>
      <c r="C336" s="252"/>
      <c r="D336" s="214" t="s">
        <v>135</v>
      </c>
      <c r="E336" s="253" t="s">
        <v>19</v>
      </c>
      <c r="F336" s="254" t="s">
        <v>304</v>
      </c>
      <c r="G336" s="252"/>
      <c r="H336" s="255">
        <v>0.064000000000000001</v>
      </c>
      <c r="I336" s="256"/>
      <c r="J336" s="252"/>
      <c r="K336" s="252"/>
      <c r="L336" s="257"/>
      <c r="M336" s="258"/>
      <c r="N336" s="259"/>
      <c r="O336" s="259"/>
      <c r="P336" s="259"/>
      <c r="Q336" s="259"/>
      <c r="R336" s="259"/>
      <c r="S336" s="259"/>
      <c r="T336" s="260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61" t="s">
        <v>135</v>
      </c>
      <c r="AU336" s="261" t="s">
        <v>85</v>
      </c>
      <c r="AV336" s="15" t="s">
        <v>159</v>
      </c>
      <c r="AW336" s="15" t="s">
        <v>37</v>
      </c>
      <c r="AX336" s="15" t="s">
        <v>83</v>
      </c>
      <c r="AY336" s="261" t="s">
        <v>126</v>
      </c>
    </row>
    <row r="337" s="2" customFormat="1" ht="16.5" customHeight="1">
      <c r="A337" s="41"/>
      <c r="B337" s="42"/>
      <c r="C337" s="200" t="s">
        <v>762</v>
      </c>
      <c r="D337" s="200" t="s">
        <v>127</v>
      </c>
      <c r="E337" s="201" t="s">
        <v>763</v>
      </c>
      <c r="F337" s="202" t="s">
        <v>764</v>
      </c>
      <c r="G337" s="203" t="s">
        <v>285</v>
      </c>
      <c r="H337" s="204">
        <v>17.428999999999998</v>
      </c>
      <c r="I337" s="205"/>
      <c r="J337" s="206">
        <f>ROUND(I337*H337,2)</f>
        <v>0</v>
      </c>
      <c r="K337" s="207"/>
      <c r="L337" s="47"/>
      <c r="M337" s="208" t="s">
        <v>19</v>
      </c>
      <c r="N337" s="209" t="s">
        <v>46</v>
      </c>
      <c r="O337" s="87"/>
      <c r="P337" s="210">
        <f>O337*H337</f>
        <v>0</v>
      </c>
      <c r="Q337" s="210">
        <v>0</v>
      </c>
      <c r="R337" s="210">
        <f>Q337*H337</f>
        <v>0</v>
      </c>
      <c r="S337" s="210">
        <v>0</v>
      </c>
      <c r="T337" s="211">
        <f>S337*H337</f>
        <v>0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12" t="s">
        <v>159</v>
      </c>
      <c r="AT337" s="212" t="s">
        <v>127</v>
      </c>
      <c r="AU337" s="212" t="s">
        <v>85</v>
      </c>
      <c r="AY337" s="20" t="s">
        <v>126</v>
      </c>
      <c r="BE337" s="213">
        <f>IF(N337="základní",J337,0)</f>
        <v>0</v>
      </c>
      <c r="BF337" s="213">
        <f>IF(N337="snížená",J337,0)</f>
        <v>0</v>
      </c>
      <c r="BG337" s="213">
        <f>IF(N337="zákl. přenesená",J337,0)</f>
        <v>0</v>
      </c>
      <c r="BH337" s="213">
        <f>IF(N337="sníž. přenesená",J337,0)</f>
        <v>0</v>
      </c>
      <c r="BI337" s="213">
        <f>IF(N337="nulová",J337,0)</f>
        <v>0</v>
      </c>
      <c r="BJ337" s="20" t="s">
        <v>83</v>
      </c>
      <c r="BK337" s="213">
        <f>ROUND(I337*H337,2)</f>
        <v>0</v>
      </c>
      <c r="BL337" s="20" t="s">
        <v>159</v>
      </c>
      <c r="BM337" s="212" t="s">
        <v>765</v>
      </c>
    </row>
    <row r="338" s="2" customFormat="1">
      <c r="A338" s="41"/>
      <c r="B338" s="42"/>
      <c r="C338" s="43"/>
      <c r="D338" s="214" t="s">
        <v>133</v>
      </c>
      <c r="E338" s="43"/>
      <c r="F338" s="215" t="s">
        <v>766</v>
      </c>
      <c r="G338" s="43"/>
      <c r="H338" s="43"/>
      <c r="I338" s="216"/>
      <c r="J338" s="43"/>
      <c r="K338" s="43"/>
      <c r="L338" s="47"/>
      <c r="M338" s="217"/>
      <c r="N338" s="218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133</v>
      </c>
      <c r="AU338" s="20" t="s">
        <v>85</v>
      </c>
    </row>
    <row r="339" s="12" customFormat="1">
      <c r="A339" s="12"/>
      <c r="B339" s="219"/>
      <c r="C339" s="220"/>
      <c r="D339" s="214" t="s">
        <v>135</v>
      </c>
      <c r="E339" s="221" t="s">
        <v>19</v>
      </c>
      <c r="F339" s="222" t="s">
        <v>767</v>
      </c>
      <c r="G339" s="220"/>
      <c r="H339" s="221" t="s">
        <v>19</v>
      </c>
      <c r="I339" s="223"/>
      <c r="J339" s="220"/>
      <c r="K339" s="220"/>
      <c r="L339" s="224"/>
      <c r="M339" s="225"/>
      <c r="N339" s="226"/>
      <c r="O339" s="226"/>
      <c r="P339" s="226"/>
      <c r="Q339" s="226"/>
      <c r="R339" s="226"/>
      <c r="S339" s="226"/>
      <c r="T339" s="227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T339" s="228" t="s">
        <v>135</v>
      </c>
      <c r="AU339" s="228" t="s">
        <v>85</v>
      </c>
      <c r="AV339" s="12" t="s">
        <v>83</v>
      </c>
      <c r="AW339" s="12" t="s">
        <v>37</v>
      </c>
      <c r="AX339" s="12" t="s">
        <v>75</v>
      </c>
      <c r="AY339" s="228" t="s">
        <v>126</v>
      </c>
    </row>
    <row r="340" s="12" customFormat="1">
      <c r="A340" s="12"/>
      <c r="B340" s="219"/>
      <c r="C340" s="220"/>
      <c r="D340" s="214" t="s">
        <v>135</v>
      </c>
      <c r="E340" s="221" t="s">
        <v>19</v>
      </c>
      <c r="F340" s="222" t="s">
        <v>768</v>
      </c>
      <c r="G340" s="220"/>
      <c r="H340" s="221" t="s">
        <v>19</v>
      </c>
      <c r="I340" s="223"/>
      <c r="J340" s="220"/>
      <c r="K340" s="220"/>
      <c r="L340" s="224"/>
      <c r="M340" s="225"/>
      <c r="N340" s="226"/>
      <c r="O340" s="226"/>
      <c r="P340" s="226"/>
      <c r="Q340" s="226"/>
      <c r="R340" s="226"/>
      <c r="S340" s="226"/>
      <c r="T340" s="227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T340" s="228" t="s">
        <v>135</v>
      </c>
      <c r="AU340" s="228" t="s">
        <v>85</v>
      </c>
      <c r="AV340" s="12" t="s">
        <v>83</v>
      </c>
      <c r="AW340" s="12" t="s">
        <v>37</v>
      </c>
      <c r="AX340" s="12" t="s">
        <v>75</v>
      </c>
      <c r="AY340" s="228" t="s">
        <v>126</v>
      </c>
    </row>
    <row r="341" s="13" customFormat="1">
      <c r="A341" s="13"/>
      <c r="B341" s="229"/>
      <c r="C341" s="230"/>
      <c r="D341" s="214" t="s">
        <v>135</v>
      </c>
      <c r="E341" s="231" t="s">
        <v>19</v>
      </c>
      <c r="F341" s="232" t="s">
        <v>769</v>
      </c>
      <c r="G341" s="230"/>
      <c r="H341" s="233">
        <v>6.8399999999999999</v>
      </c>
      <c r="I341" s="234"/>
      <c r="J341" s="230"/>
      <c r="K341" s="230"/>
      <c r="L341" s="235"/>
      <c r="M341" s="236"/>
      <c r="N341" s="237"/>
      <c r="O341" s="237"/>
      <c r="P341" s="237"/>
      <c r="Q341" s="237"/>
      <c r="R341" s="237"/>
      <c r="S341" s="237"/>
      <c r="T341" s="23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9" t="s">
        <v>135</v>
      </c>
      <c r="AU341" s="239" t="s">
        <v>85</v>
      </c>
      <c r="AV341" s="13" t="s">
        <v>85</v>
      </c>
      <c r="AW341" s="13" t="s">
        <v>37</v>
      </c>
      <c r="AX341" s="13" t="s">
        <v>75</v>
      </c>
      <c r="AY341" s="239" t="s">
        <v>126</v>
      </c>
    </row>
    <row r="342" s="12" customFormat="1">
      <c r="A342" s="12"/>
      <c r="B342" s="219"/>
      <c r="C342" s="220"/>
      <c r="D342" s="214" t="s">
        <v>135</v>
      </c>
      <c r="E342" s="221" t="s">
        <v>19</v>
      </c>
      <c r="F342" s="222" t="s">
        <v>770</v>
      </c>
      <c r="G342" s="220"/>
      <c r="H342" s="221" t="s">
        <v>19</v>
      </c>
      <c r="I342" s="223"/>
      <c r="J342" s="220"/>
      <c r="K342" s="220"/>
      <c r="L342" s="224"/>
      <c r="M342" s="225"/>
      <c r="N342" s="226"/>
      <c r="O342" s="226"/>
      <c r="P342" s="226"/>
      <c r="Q342" s="226"/>
      <c r="R342" s="226"/>
      <c r="S342" s="226"/>
      <c r="T342" s="227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T342" s="228" t="s">
        <v>135</v>
      </c>
      <c r="AU342" s="228" t="s">
        <v>85</v>
      </c>
      <c r="AV342" s="12" t="s">
        <v>83</v>
      </c>
      <c r="AW342" s="12" t="s">
        <v>37</v>
      </c>
      <c r="AX342" s="12" t="s">
        <v>75</v>
      </c>
      <c r="AY342" s="228" t="s">
        <v>126</v>
      </c>
    </row>
    <row r="343" s="12" customFormat="1">
      <c r="A343" s="12"/>
      <c r="B343" s="219"/>
      <c r="C343" s="220"/>
      <c r="D343" s="214" t="s">
        <v>135</v>
      </c>
      <c r="E343" s="221" t="s">
        <v>19</v>
      </c>
      <c r="F343" s="222" t="s">
        <v>745</v>
      </c>
      <c r="G343" s="220"/>
      <c r="H343" s="221" t="s">
        <v>19</v>
      </c>
      <c r="I343" s="223"/>
      <c r="J343" s="220"/>
      <c r="K343" s="220"/>
      <c r="L343" s="224"/>
      <c r="M343" s="225"/>
      <c r="N343" s="226"/>
      <c r="O343" s="226"/>
      <c r="P343" s="226"/>
      <c r="Q343" s="226"/>
      <c r="R343" s="226"/>
      <c r="S343" s="226"/>
      <c r="T343" s="227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T343" s="228" t="s">
        <v>135</v>
      </c>
      <c r="AU343" s="228" t="s">
        <v>85</v>
      </c>
      <c r="AV343" s="12" t="s">
        <v>83</v>
      </c>
      <c r="AW343" s="12" t="s">
        <v>37</v>
      </c>
      <c r="AX343" s="12" t="s">
        <v>75</v>
      </c>
      <c r="AY343" s="228" t="s">
        <v>126</v>
      </c>
    </row>
    <row r="344" s="12" customFormat="1">
      <c r="A344" s="12"/>
      <c r="B344" s="219"/>
      <c r="C344" s="220"/>
      <c r="D344" s="214" t="s">
        <v>135</v>
      </c>
      <c r="E344" s="221" t="s">
        <v>19</v>
      </c>
      <c r="F344" s="222" t="s">
        <v>771</v>
      </c>
      <c r="G344" s="220"/>
      <c r="H344" s="221" t="s">
        <v>19</v>
      </c>
      <c r="I344" s="223"/>
      <c r="J344" s="220"/>
      <c r="K344" s="220"/>
      <c r="L344" s="224"/>
      <c r="M344" s="225"/>
      <c r="N344" s="226"/>
      <c r="O344" s="226"/>
      <c r="P344" s="226"/>
      <c r="Q344" s="226"/>
      <c r="R344" s="226"/>
      <c r="S344" s="226"/>
      <c r="T344" s="227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T344" s="228" t="s">
        <v>135</v>
      </c>
      <c r="AU344" s="228" t="s">
        <v>85</v>
      </c>
      <c r="AV344" s="12" t="s">
        <v>83</v>
      </c>
      <c r="AW344" s="12" t="s">
        <v>37</v>
      </c>
      <c r="AX344" s="12" t="s">
        <v>75</v>
      </c>
      <c r="AY344" s="228" t="s">
        <v>126</v>
      </c>
    </row>
    <row r="345" s="13" customFormat="1">
      <c r="A345" s="13"/>
      <c r="B345" s="229"/>
      <c r="C345" s="230"/>
      <c r="D345" s="214" t="s">
        <v>135</v>
      </c>
      <c r="E345" s="231" t="s">
        <v>19</v>
      </c>
      <c r="F345" s="232" t="s">
        <v>747</v>
      </c>
      <c r="G345" s="230"/>
      <c r="H345" s="233">
        <v>9.3089999999999993</v>
      </c>
      <c r="I345" s="234"/>
      <c r="J345" s="230"/>
      <c r="K345" s="230"/>
      <c r="L345" s="235"/>
      <c r="M345" s="236"/>
      <c r="N345" s="237"/>
      <c r="O345" s="237"/>
      <c r="P345" s="237"/>
      <c r="Q345" s="237"/>
      <c r="R345" s="237"/>
      <c r="S345" s="237"/>
      <c r="T345" s="238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9" t="s">
        <v>135</v>
      </c>
      <c r="AU345" s="239" t="s">
        <v>85</v>
      </c>
      <c r="AV345" s="13" t="s">
        <v>85</v>
      </c>
      <c r="AW345" s="13" t="s">
        <v>37</v>
      </c>
      <c r="AX345" s="13" t="s">
        <v>75</v>
      </c>
      <c r="AY345" s="239" t="s">
        <v>126</v>
      </c>
    </row>
    <row r="346" s="12" customFormat="1">
      <c r="A346" s="12"/>
      <c r="B346" s="219"/>
      <c r="C346" s="220"/>
      <c r="D346" s="214" t="s">
        <v>135</v>
      </c>
      <c r="E346" s="221" t="s">
        <v>19</v>
      </c>
      <c r="F346" s="222" t="s">
        <v>772</v>
      </c>
      <c r="G346" s="220"/>
      <c r="H346" s="221" t="s">
        <v>19</v>
      </c>
      <c r="I346" s="223"/>
      <c r="J346" s="220"/>
      <c r="K346" s="220"/>
      <c r="L346" s="224"/>
      <c r="M346" s="225"/>
      <c r="N346" s="226"/>
      <c r="O346" s="226"/>
      <c r="P346" s="226"/>
      <c r="Q346" s="226"/>
      <c r="R346" s="226"/>
      <c r="S346" s="226"/>
      <c r="T346" s="227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T346" s="228" t="s">
        <v>135</v>
      </c>
      <c r="AU346" s="228" t="s">
        <v>85</v>
      </c>
      <c r="AV346" s="12" t="s">
        <v>83</v>
      </c>
      <c r="AW346" s="12" t="s">
        <v>37</v>
      </c>
      <c r="AX346" s="12" t="s">
        <v>75</v>
      </c>
      <c r="AY346" s="228" t="s">
        <v>126</v>
      </c>
    </row>
    <row r="347" s="12" customFormat="1">
      <c r="A347" s="12"/>
      <c r="B347" s="219"/>
      <c r="C347" s="220"/>
      <c r="D347" s="214" t="s">
        <v>135</v>
      </c>
      <c r="E347" s="221" t="s">
        <v>19</v>
      </c>
      <c r="F347" s="222" t="s">
        <v>773</v>
      </c>
      <c r="G347" s="220"/>
      <c r="H347" s="221" t="s">
        <v>19</v>
      </c>
      <c r="I347" s="223"/>
      <c r="J347" s="220"/>
      <c r="K347" s="220"/>
      <c r="L347" s="224"/>
      <c r="M347" s="225"/>
      <c r="N347" s="226"/>
      <c r="O347" s="226"/>
      <c r="P347" s="226"/>
      <c r="Q347" s="226"/>
      <c r="R347" s="226"/>
      <c r="S347" s="226"/>
      <c r="T347" s="227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T347" s="228" t="s">
        <v>135</v>
      </c>
      <c r="AU347" s="228" t="s">
        <v>85</v>
      </c>
      <c r="AV347" s="12" t="s">
        <v>83</v>
      </c>
      <c r="AW347" s="12" t="s">
        <v>37</v>
      </c>
      <c r="AX347" s="12" t="s">
        <v>75</v>
      </c>
      <c r="AY347" s="228" t="s">
        <v>126</v>
      </c>
    </row>
    <row r="348" s="13" customFormat="1">
      <c r="A348" s="13"/>
      <c r="B348" s="229"/>
      <c r="C348" s="230"/>
      <c r="D348" s="214" t="s">
        <v>135</v>
      </c>
      <c r="E348" s="231" t="s">
        <v>19</v>
      </c>
      <c r="F348" s="232" t="s">
        <v>774</v>
      </c>
      <c r="G348" s="230"/>
      <c r="H348" s="233">
        <v>1.2</v>
      </c>
      <c r="I348" s="234"/>
      <c r="J348" s="230"/>
      <c r="K348" s="230"/>
      <c r="L348" s="235"/>
      <c r="M348" s="236"/>
      <c r="N348" s="237"/>
      <c r="O348" s="237"/>
      <c r="P348" s="237"/>
      <c r="Q348" s="237"/>
      <c r="R348" s="237"/>
      <c r="S348" s="237"/>
      <c r="T348" s="23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9" t="s">
        <v>135</v>
      </c>
      <c r="AU348" s="239" t="s">
        <v>85</v>
      </c>
      <c r="AV348" s="13" t="s">
        <v>85</v>
      </c>
      <c r="AW348" s="13" t="s">
        <v>37</v>
      </c>
      <c r="AX348" s="13" t="s">
        <v>75</v>
      </c>
      <c r="AY348" s="239" t="s">
        <v>126</v>
      </c>
    </row>
    <row r="349" s="12" customFormat="1">
      <c r="A349" s="12"/>
      <c r="B349" s="219"/>
      <c r="C349" s="220"/>
      <c r="D349" s="214" t="s">
        <v>135</v>
      </c>
      <c r="E349" s="221" t="s">
        <v>19</v>
      </c>
      <c r="F349" s="222" t="s">
        <v>775</v>
      </c>
      <c r="G349" s="220"/>
      <c r="H349" s="221" t="s">
        <v>19</v>
      </c>
      <c r="I349" s="223"/>
      <c r="J349" s="220"/>
      <c r="K349" s="220"/>
      <c r="L349" s="224"/>
      <c r="M349" s="225"/>
      <c r="N349" s="226"/>
      <c r="O349" s="226"/>
      <c r="P349" s="226"/>
      <c r="Q349" s="226"/>
      <c r="R349" s="226"/>
      <c r="S349" s="226"/>
      <c r="T349" s="227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T349" s="228" t="s">
        <v>135</v>
      </c>
      <c r="AU349" s="228" t="s">
        <v>85</v>
      </c>
      <c r="AV349" s="12" t="s">
        <v>83</v>
      </c>
      <c r="AW349" s="12" t="s">
        <v>37</v>
      </c>
      <c r="AX349" s="12" t="s">
        <v>75</v>
      </c>
      <c r="AY349" s="228" t="s">
        <v>126</v>
      </c>
    </row>
    <row r="350" s="13" customFormat="1">
      <c r="A350" s="13"/>
      <c r="B350" s="229"/>
      <c r="C350" s="230"/>
      <c r="D350" s="214" t="s">
        <v>135</v>
      </c>
      <c r="E350" s="231" t="s">
        <v>19</v>
      </c>
      <c r="F350" s="232" t="s">
        <v>776</v>
      </c>
      <c r="G350" s="230"/>
      <c r="H350" s="233">
        <v>0.080000000000000002</v>
      </c>
      <c r="I350" s="234"/>
      <c r="J350" s="230"/>
      <c r="K350" s="230"/>
      <c r="L350" s="235"/>
      <c r="M350" s="236"/>
      <c r="N350" s="237"/>
      <c r="O350" s="237"/>
      <c r="P350" s="237"/>
      <c r="Q350" s="237"/>
      <c r="R350" s="237"/>
      <c r="S350" s="237"/>
      <c r="T350" s="23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9" t="s">
        <v>135</v>
      </c>
      <c r="AU350" s="239" t="s">
        <v>85</v>
      </c>
      <c r="AV350" s="13" t="s">
        <v>85</v>
      </c>
      <c r="AW350" s="13" t="s">
        <v>37</v>
      </c>
      <c r="AX350" s="13" t="s">
        <v>75</v>
      </c>
      <c r="AY350" s="239" t="s">
        <v>126</v>
      </c>
    </row>
    <row r="351" s="15" customFormat="1">
      <c r="A351" s="15"/>
      <c r="B351" s="251"/>
      <c r="C351" s="252"/>
      <c r="D351" s="214" t="s">
        <v>135</v>
      </c>
      <c r="E351" s="253" t="s">
        <v>19</v>
      </c>
      <c r="F351" s="254" t="s">
        <v>304</v>
      </c>
      <c r="G351" s="252"/>
      <c r="H351" s="255">
        <v>17.428999999999998</v>
      </c>
      <c r="I351" s="256"/>
      <c r="J351" s="252"/>
      <c r="K351" s="252"/>
      <c r="L351" s="257"/>
      <c r="M351" s="258"/>
      <c r="N351" s="259"/>
      <c r="O351" s="259"/>
      <c r="P351" s="259"/>
      <c r="Q351" s="259"/>
      <c r="R351" s="259"/>
      <c r="S351" s="259"/>
      <c r="T351" s="260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61" t="s">
        <v>135</v>
      </c>
      <c r="AU351" s="261" t="s">
        <v>85</v>
      </c>
      <c r="AV351" s="15" t="s">
        <v>159</v>
      </c>
      <c r="AW351" s="15" t="s">
        <v>37</v>
      </c>
      <c r="AX351" s="15" t="s">
        <v>83</v>
      </c>
      <c r="AY351" s="261" t="s">
        <v>126</v>
      </c>
    </row>
    <row r="352" s="2" customFormat="1" ht="16.5" customHeight="1">
      <c r="A352" s="41"/>
      <c r="B352" s="42"/>
      <c r="C352" s="200" t="s">
        <v>777</v>
      </c>
      <c r="D352" s="200" t="s">
        <v>127</v>
      </c>
      <c r="E352" s="201" t="s">
        <v>778</v>
      </c>
      <c r="F352" s="202" t="s">
        <v>779</v>
      </c>
      <c r="G352" s="203" t="s">
        <v>285</v>
      </c>
      <c r="H352" s="204">
        <v>78.650000000000006</v>
      </c>
      <c r="I352" s="205"/>
      <c r="J352" s="206">
        <f>ROUND(I352*H352,2)</f>
        <v>0</v>
      </c>
      <c r="K352" s="207"/>
      <c r="L352" s="47"/>
      <c r="M352" s="208" t="s">
        <v>19</v>
      </c>
      <c r="N352" s="209" t="s">
        <v>46</v>
      </c>
      <c r="O352" s="87"/>
      <c r="P352" s="210">
        <f>O352*H352</f>
        <v>0</v>
      </c>
      <c r="Q352" s="210">
        <v>0</v>
      </c>
      <c r="R352" s="210">
        <f>Q352*H352</f>
        <v>0</v>
      </c>
      <c r="S352" s="210">
        <v>0</v>
      </c>
      <c r="T352" s="211">
        <f>S352*H352</f>
        <v>0</v>
      </c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R352" s="212" t="s">
        <v>159</v>
      </c>
      <c r="AT352" s="212" t="s">
        <v>127</v>
      </c>
      <c r="AU352" s="212" t="s">
        <v>85</v>
      </c>
      <c r="AY352" s="20" t="s">
        <v>126</v>
      </c>
      <c r="BE352" s="213">
        <f>IF(N352="základní",J352,0)</f>
        <v>0</v>
      </c>
      <c r="BF352" s="213">
        <f>IF(N352="snížená",J352,0)</f>
        <v>0</v>
      </c>
      <c r="BG352" s="213">
        <f>IF(N352="zákl. přenesená",J352,0)</f>
        <v>0</v>
      </c>
      <c r="BH352" s="213">
        <f>IF(N352="sníž. přenesená",J352,0)</f>
        <v>0</v>
      </c>
      <c r="BI352" s="213">
        <f>IF(N352="nulová",J352,0)</f>
        <v>0</v>
      </c>
      <c r="BJ352" s="20" t="s">
        <v>83</v>
      </c>
      <c r="BK352" s="213">
        <f>ROUND(I352*H352,2)</f>
        <v>0</v>
      </c>
      <c r="BL352" s="20" t="s">
        <v>159</v>
      </c>
      <c r="BM352" s="212" t="s">
        <v>780</v>
      </c>
    </row>
    <row r="353" s="2" customFormat="1">
      <c r="A353" s="41"/>
      <c r="B353" s="42"/>
      <c r="C353" s="43"/>
      <c r="D353" s="214" t="s">
        <v>133</v>
      </c>
      <c r="E353" s="43"/>
      <c r="F353" s="215" t="s">
        <v>766</v>
      </c>
      <c r="G353" s="43"/>
      <c r="H353" s="43"/>
      <c r="I353" s="216"/>
      <c r="J353" s="43"/>
      <c r="K353" s="43"/>
      <c r="L353" s="47"/>
      <c r="M353" s="217"/>
      <c r="N353" s="218"/>
      <c r="O353" s="87"/>
      <c r="P353" s="87"/>
      <c r="Q353" s="87"/>
      <c r="R353" s="87"/>
      <c r="S353" s="87"/>
      <c r="T353" s="88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T353" s="20" t="s">
        <v>133</v>
      </c>
      <c r="AU353" s="20" t="s">
        <v>85</v>
      </c>
    </row>
    <row r="354" s="12" customFormat="1">
      <c r="A354" s="12"/>
      <c r="B354" s="219"/>
      <c r="C354" s="220"/>
      <c r="D354" s="214" t="s">
        <v>135</v>
      </c>
      <c r="E354" s="221" t="s">
        <v>19</v>
      </c>
      <c r="F354" s="222" t="s">
        <v>768</v>
      </c>
      <c r="G354" s="220"/>
      <c r="H354" s="221" t="s">
        <v>19</v>
      </c>
      <c r="I354" s="223"/>
      <c r="J354" s="220"/>
      <c r="K354" s="220"/>
      <c r="L354" s="224"/>
      <c r="M354" s="225"/>
      <c r="N354" s="226"/>
      <c r="O354" s="226"/>
      <c r="P354" s="226"/>
      <c r="Q354" s="226"/>
      <c r="R354" s="226"/>
      <c r="S354" s="226"/>
      <c r="T354" s="227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T354" s="228" t="s">
        <v>135</v>
      </c>
      <c r="AU354" s="228" t="s">
        <v>85</v>
      </c>
      <c r="AV354" s="12" t="s">
        <v>83</v>
      </c>
      <c r="AW354" s="12" t="s">
        <v>37</v>
      </c>
      <c r="AX354" s="12" t="s">
        <v>75</v>
      </c>
      <c r="AY354" s="228" t="s">
        <v>126</v>
      </c>
    </row>
    <row r="355" s="12" customFormat="1">
      <c r="A355" s="12"/>
      <c r="B355" s="219"/>
      <c r="C355" s="220"/>
      <c r="D355" s="214" t="s">
        <v>135</v>
      </c>
      <c r="E355" s="221" t="s">
        <v>19</v>
      </c>
      <c r="F355" s="222" t="s">
        <v>781</v>
      </c>
      <c r="G355" s="220"/>
      <c r="H355" s="221" t="s">
        <v>19</v>
      </c>
      <c r="I355" s="223"/>
      <c r="J355" s="220"/>
      <c r="K355" s="220"/>
      <c r="L355" s="224"/>
      <c r="M355" s="225"/>
      <c r="N355" s="226"/>
      <c r="O355" s="226"/>
      <c r="P355" s="226"/>
      <c r="Q355" s="226"/>
      <c r="R355" s="226"/>
      <c r="S355" s="226"/>
      <c r="T355" s="227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T355" s="228" t="s">
        <v>135</v>
      </c>
      <c r="AU355" s="228" t="s">
        <v>85</v>
      </c>
      <c r="AV355" s="12" t="s">
        <v>83</v>
      </c>
      <c r="AW355" s="12" t="s">
        <v>37</v>
      </c>
      <c r="AX355" s="12" t="s">
        <v>75</v>
      </c>
      <c r="AY355" s="228" t="s">
        <v>126</v>
      </c>
    </row>
    <row r="356" s="13" customFormat="1">
      <c r="A356" s="13"/>
      <c r="B356" s="229"/>
      <c r="C356" s="230"/>
      <c r="D356" s="214" t="s">
        <v>135</v>
      </c>
      <c r="E356" s="231" t="s">
        <v>19</v>
      </c>
      <c r="F356" s="232" t="s">
        <v>782</v>
      </c>
      <c r="G356" s="230"/>
      <c r="H356" s="233">
        <v>69.200000000000003</v>
      </c>
      <c r="I356" s="234"/>
      <c r="J356" s="230"/>
      <c r="K356" s="230"/>
      <c r="L356" s="235"/>
      <c r="M356" s="236"/>
      <c r="N356" s="237"/>
      <c r="O356" s="237"/>
      <c r="P356" s="237"/>
      <c r="Q356" s="237"/>
      <c r="R356" s="237"/>
      <c r="S356" s="237"/>
      <c r="T356" s="23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9" t="s">
        <v>135</v>
      </c>
      <c r="AU356" s="239" t="s">
        <v>85</v>
      </c>
      <c r="AV356" s="13" t="s">
        <v>85</v>
      </c>
      <c r="AW356" s="13" t="s">
        <v>37</v>
      </c>
      <c r="AX356" s="13" t="s">
        <v>75</v>
      </c>
      <c r="AY356" s="239" t="s">
        <v>126</v>
      </c>
    </row>
    <row r="357" s="12" customFormat="1">
      <c r="A357" s="12"/>
      <c r="B357" s="219"/>
      <c r="C357" s="220"/>
      <c r="D357" s="214" t="s">
        <v>135</v>
      </c>
      <c r="E357" s="221" t="s">
        <v>19</v>
      </c>
      <c r="F357" s="222" t="s">
        <v>783</v>
      </c>
      <c r="G357" s="220"/>
      <c r="H357" s="221" t="s">
        <v>19</v>
      </c>
      <c r="I357" s="223"/>
      <c r="J357" s="220"/>
      <c r="K357" s="220"/>
      <c r="L357" s="224"/>
      <c r="M357" s="225"/>
      <c r="N357" s="226"/>
      <c r="O357" s="226"/>
      <c r="P357" s="226"/>
      <c r="Q357" s="226"/>
      <c r="R357" s="226"/>
      <c r="S357" s="226"/>
      <c r="T357" s="227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T357" s="228" t="s">
        <v>135</v>
      </c>
      <c r="AU357" s="228" t="s">
        <v>85</v>
      </c>
      <c r="AV357" s="12" t="s">
        <v>83</v>
      </c>
      <c r="AW357" s="12" t="s">
        <v>37</v>
      </c>
      <c r="AX357" s="12" t="s">
        <v>75</v>
      </c>
      <c r="AY357" s="228" t="s">
        <v>126</v>
      </c>
    </row>
    <row r="358" s="13" customFormat="1">
      <c r="A358" s="13"/>
      <c r="B358" s="229"/>
      <c r="C358" s="230"/>
      <c r="D358" s="214" t="s">
        <v>135</v>
      </c>
      <c r="E358" s="231" t="s">
        <v>19</v>
      </c>
      <c r="F358" s="232" t="s">
        <v>784</v>
      </c>
      <c r="G358" s="230"/>
      <c r="H358" s="233">
        <v>9.4499999999999993</v>
      </c>
      <c r="I358" s="234"/>
      <c r="J358" s="230"/>
      <c r="K358" s="230"/>
      <c r="L358" s="235"/>
      <c r="M358" s="236"/>
      <c r="N358" s="237"/>
      <c r="O358" s="237"/>
      <c r="P358" s="237"/>
      <c r="Q358" s="237"/>
      <c r="R358" s="237"/>
      <c r="S358" s="237"/>
      <c r="T358" s="238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9" t="s">
        <v>135</v>
      </c>
      <c r="AU358" s="239" t="s">
        <v>85</v>
      </c>
      <c r="AV358" s="13" t="s">
        <v>85</v>
      </c>
      <c r="AW358" s="13" t="s">
        <v>37</v>
      </c>
      <c r="AX358" s="13" t="s">
        <v>75</v>
      </c>
      <c r="AY358" s="239" t="s">
        <v>126</v>
      </c>
    </row>
    <row r="359" s="15" customFormat="1">
      <c r="A359" s="15"/>
      <c r="B359" s="251"/>
      <c r="C359" s="252"/>
      <c r="D359" s="214" t="s">
        <v>135</v>
      </c>
      <c r="E359" s="253" t="s">
        <v>19</v>
      </c>
      <c r="F359" s="254" t="s">
        <v>304</v>
      </c>
      <c r="G359" s="252"/>
      <c r="H359" s="255">
        <v>78.650000000000006</v>
      </c>
      <c r="I359" s="256"/>
      <c r="J359" s="252"/>
      <c r="K359" s="252"/>
      <c r="L359" s="257"/>
      <c r="M359" s="258"/>
      <c r="N359" s="259"/>
      <c r="O359" s="259"/>
      <c r="P359" s="259"/>
      <c r="Q359" s="259"/>
      <c r="R359" s="259"/>
      <c r="S359" s="259"/>
      <c r="T359" s="260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61" t="s">
        <v>135</v>
      </c>
      <c r="AU359" s="261" t="s">
        <v>85</v>
      </c>
      <c r="AV359" s="15" t="s">
        <v>159</v>
      </c>
      <c r="AW359" s="15" t="s">
        <v>37</v>
      </c>
      <c r="AX359" s="15" t="s">
        <v>83</v>
      </c>
      <c r="AY359" s="261" t="s">
        <v>126</v>
      </c>
    </row>
    <row r="360" s="2" customFormat="1" ht="16.5" customHeight="1">
      <c r="A360" s="41"/>
      <c r="B360" s="42"/>
      <c r="C360" s="200" t="s">
        <v>785</v>
      </c>
      <c r="D360" s="200" t="s">
        <v>127</v>
      </c>
      <c r="E360" s="201" t="s">
        <v>786</v>
      </c>
      <c r="F360" s="202" t="s">
        <v>787</v>
      </c>
      <c r="G360" s="203" t="s">
        <v>285</v>
      </c>
      <c r="H360" s="204">
        <v>3.1000000000000001</v>
      </c>
      <c r="I360" s="205"/>
      <c r="J360" s="206">
        <f>ROUND(I360*H360,2)</f>
        <v>0</v>
      </c>
      <c r="K360" s="207"/>
      <c r="L360" s="47"/>
      <c r="M360" s="208" t="s">
        <v>19</v>
      </c>
      <c r="N360" s="209" t="s">
        <v>46</v>
      </c>
      <c r="O360" s="87"/>
      <c r="P360" s="210">
        <f>O360*H360</f>
        <v>0</v>
      </c>
      <c r="Q360" s="210">
        <v>0</v>
      </c>
      <c r="R360" s="210">
        <f>Q360*H360</f>
        <v>0</v>
      </c>
      <c r="S360" s="210">
        <v>0</v>
      </c>
      <c r="T360" s="211">
        <f>S360*H360</f>
        <v>0</v>
      </c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R360" s="212" t="s">
        <v>159</v>
      </c>
      <c r="AT360" s="212" t="s">
        <v>127</v>
      </c>
      <c r="AU360" s="212" t="s">
        <v>85</v>
      </c>
      <c r="AY360" s="20" t="s">
        <v>126</v>
      </c>
      <c r="BE360" s="213">
        <f>IF(N360="základní",J360,0)</f>
        <v>0</v>
      </c>
      <c r="BF360" s="213">
        <f>IF(N360="snížená",J360,0)</f>
        <v>0</v>
      </c>
      <c r="BG360" s="213">
        <f>IF(N360="zákl. přenesená",J360,0)</f>
        <v>0</v>
      </c>
      <c r="BH360" s="213">
        <f>IF(N360="sníž. přenesená",J360,0)</f>
        <v>0</v>
      </c>
      <c r="BI360" s="213">
        <f>IF(N360="nulová",J360,0)</f>
        <v>0</v>
      </c>
      <c r="BJ360" s="20" t="s">
        <v>83</v>
      </c>
      <c r="BK360" s="213">
        <f>ROUND(I360*H360,2)</f>
        <v>0</v>
      </c>
      <c r="BL360" s="20" t="s">
        <v>159</v>
      </c>
      <c r="BM360" s="212" t="s">
        <v>788</v>
      </c>
    </row>
    <row r="361" s="2" customFormat="1">
      <c r="A361" s="41"/>
      <c r="B361" s="42"/>
      <c r="C361" s="43"/>
      <c r="D361" s="214" t="s">
        <v>133</v>
      </c>
      <c r="E361" s="43"/>
      <c r="F361" s="215" t="s">
        <v>789</v>
      </c>
      <c r="G361" s="43"/>
      <c r="H361" s="43"/>
      <c r="I361" s="216"/>
      <c r="J361" s="43"/>
      <c r="K361" s="43"/>
      <c r="L361" s="47"/>
      <c r="M361" s="217"/>
      <c r="N361" s="218"/>
      <c r="O361" s="87"/>
      <c r="P361" s="87"/>
      <c r="Q361" s="87"/>
      <c r="R361" s="87"/>
      <c r="S361" s="87"/>
      <c r="T361" s="88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T361" s="20" t="s">
        <v>133</v>
      </c>
      <c r="AU361" s="20" t="s">
        <v>85</v>
      </c>
    </row>
    <row r="362" s="12" customFormat="1">
      <c r="A362" s="12"/>
      <c r="B362" s="219"/>
      <c r="C362" s="220"/>
      <c r="D362" s="214" t="s">
        <v>135</v>
      </c>
      <c r="E362" s="221" t="s">
        <v>19</v>
      </c>
      <c r="F362" s="222" t="s">
        <v>790</v>
      </c>
      <c r="G362" s="220"/>
      <c r="H362" s="221" t="s">
        <v>19</v>
      </c>
      <c r="I362" s="223"/>
      <c r="J362" s="220"/>
      <c r="K362" s="220"/>
      <c r="L362" s="224"/>
      <c r="M362" s="225"/>
      <c r="N362" s="226"/>
      <c r="O362" s="226"/>
      <c r="P362" s="226"/>
      <c r="Q362" s="226"/>
      <c r="R362" s="226"/>
      <c r="S362" s="226"/>
      <c r="T362" s="227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T362" s="228" t="s">
        <v>135</v>
      </c>
      <c r="AU362" s="228" t="s">
        <v>85</v>
      </c>
      <c r="AV362" s="12" t="s">
        <v>83</v>
      </c>
      <c r="AW362" s="12" t="s">
        <v>37</v>
      </c>
      <c r="AX362" s="12" t="s">
        <v>75</v>
      </c>
      <c r="AY362" s="228" t="s">
        <v>126</v>
      </c>
    </row>
    <row r="363" s="12" customFormat="1">
      <c r="A363" s="12"/>
      <c r="B363" s="219"/>
      <c r="C363" s="220"/>
      <c r="D363" s="214" t="s">
        <v>135</v>
      </c>
      <c r="E363" s="221" t="s">
        <v>19</v>
      </c>
      <c r="F363" s="222" t="s">
        <v>791</v>
      </c>
      <c r="G363" s="220"/>
      <c r="H363" s="221" t="s">
        <v>19</v>
      </c>
      <c r="I363" s="223"/>
      <c r="J363" s="220"/>
      <c r="K363" s="220"/>
      <c r="L363" s="224"/>
      <c r="M363" s="225"/>
      <c r="N363" s="226"/>
      <c r="O363" s="226"/>
      <c r="P363" s="226"/>
      <c r="Q363" s="226"/>
      <c r="R363" s="226"/>
      <c r="S363" s="226"/>
      <c r="T363" s="227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T363" s="228" t="s">
        <v>135</v>
      </c>
      <c r="AU363" s="228" t="s">
        <v>85</v>
      </c>
      <c r="AV363" s="12" t="s">
        <v>83</v>
      </c>
      <c r="AW363" s="12" t="s">
        <v>37</v>
      </c>
      <c r="AX363" s="12" t="s">
        <v>75</v>
      </c>
      <c r="AY363" s="228" t="s">
        <v>126</v>
      </c>
    </row>
    <row r="364" s="12" customFormat="1">
      <c r="A364" s="12"/>
      <c r="B364" s="219"/>
      <c r="C364" s="220"/>
      <c r="D364" s="214" t="s">
        <v>135</v>
      </c>
      <c r="E364" s="221" t="s">
        <v>19</v>
      </c>
      <c r="F364" s="222" t="s">
        <v>792</v>
      </c>
      <c r="G364" s="220"/>
      <c r="H364" s="221" t="s">
        <v>19</v>
      </c>
      <c r="I364" s="223"/>
      <c r="J364" s="220"/>
      <c r="K364" s="220"/>
      <c r="L364" s="224"/>
      <c r="M364" s="225"/>
      <c r="N364" s="226"/>
      <c r="O364" s="226"/>
      <c r="P364" s="226"/>
      <c r="Q364" s="226"/>
      <c r="R364" s="226"/>
      <c r="S364" s="226"/>
      <c r="T364" s="227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T364" s="228" t="s">
        <v>135</v>
      </c>
      <c r="AU364" s="228" t="s">
        <v>85</v>
      </c>
      <c r="AV364" s="12" t="s">
        <v>83</v>
      </c>
      <c r="AW364" s="12" t="s">
        <v>37</v>
      </c>
      <c r="AX364" s="12" t="s">
        <v>75</v>
      </c>
      <c r="AY364" s="228" t="s">
        <v>126</v>
      </c>
    </row>
    <row r="365" s="13" customFormat="1">
      <c r="A365" s="13"/>
      <c r="B365" s="229"/>
      <c r="C365" s="230"/>
      <c r="D365" s="214" t="s">
        <v>135</v>
      </c>
      <c r="E365" s="231" t="s">
        <v>19</v>
      </c>
      <c r="F365" s="232" t="s">
        <v>793</v>
      </c>
      <c r="G365" s="230"/>
      <c r="H365" s="233">
        <v>3.1000000000000001</v>
      </c>
      <c r="I365" s="234"/>
      <c r="J365" s="230"/>
      <c r="K365" s="230"/>
      <c r="L365" s="235"/>
      <c r="M365" s="236"/>
      <c r="N365" s="237"/>
      <c r="O365" s="237"/>
      <c r="P365" s="237"/>
      <c r="Q365" s="237"/>
      <c r="R365" s="237"/>
      <c r="S365" s="237"/>
      <c r="T365" s="23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9" t="s">
        <v>135</v>
      </c>
      <c r="AU365" s="239" t="s">
        <v>85</v>
      </c>
      <c r="AV365" s="13" t="s">
        <v>85</v>
      </c>
      <c r="AW365" s="13" t="s">
        <v>37</v>
      </c>
      <c r="AX365" s="13" t="s">
        <v>83</v>
      </c>
      <c r="AY365" s="239" t="s">
        <v>126</v>
      </c>
    </row>
    <row r="366" s="2" customFormat="1" ht="16.5" customHeight="1">
      <c r="A366" s="41"/>
      <c r="B366" s="42"/>
      <c r="C366" s="200" t="s">
        <v>794</v>
      </c>
      <c r="D366" s="200" t="s">
        <v>127</v>
      </c>
      <c r="E366" s="201" t="s">
        <v>795</v>
      </c>
      <c r="F366" s="202" t="s">
        <v>796</v>
      </c>
      <c r="G366" s="203" t="s">
        <v>285</v>
      </c>
      <c r="H366" s="204">
        <v>23.273</v>
      </c>
      <c r="I366" s="205"/>
      <c r="J366" s="206">
        <f>ROUND(I366*H366,2)</f>
        <v>0</v>
      </c>
      <c r="K366" s="207"/>
      <c r="L366" s="47"/>
      <c r="M366" s="208" t="s">
        <v>19</v>
      </c>
      <c r="N366" s="209" t="s">
        <v>46</v>
      </c>
      <c r="O366" s="87"/>
      <c r="P366" s="210">
        <f>O366*H366</f>
        <v>0</v>
      </c>
      <c r="Q366" s="210">
        <v>0</v>
      </c>
      <c r="R366" s="210">
        <f>Q366*H366</f>
        <v>0</v>
      </c>
      <c r="S366" s="210">
        <v>0</v>
      </c>
      <c r="T366" s="211">
        <f>S366*H366</f>
        <v>0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12" t="s">
        <v>159</v>
      </c>
      <c r="AT366" s="212" t="s">
        <v>127</v>
      </c>
      <c r="AU366" s="212" t="s">
        <v>85</v>
      </c>
      <c r="AY366" s="20" t="s">
        <v>126</v>
      </c>
      <c r="BE366" s="213">
        <f>IF(N366="základní",J366,0)</f>
        <v>0</v>
      </c>
      <c r="BF366" s="213">
        <f>IF(N366="snížená",J366,0)</f>
        <v>0</v>
      </c>
      <c r="BG366" s="213">
        <f>IF(N366="zákl. přenesená",J366,0)</f>
        <v>0</v>
      </c>
      <c r="BH366" s="213">
        <f>IF(N366="sníž. přenesená",J366,0)</f>
        <v>0</v>
      </c>
      <c r="BI366" s="213">
        <f>IF(N366="nulová",J366,0)</f>
        <v>0</v>
      </c>
      <c r="BJ366" s="20" t="s">
        <v>83</v>
      </c>
      <c r="BK366" s="213">
        <f>ROUND(I366*H366,2)</f>
        <v>0</v>
      </c>
      <c r="BL366" s="20" t="s">
        <v>159</v>
      </c>
      <c r="BM366" s="212" t="s">
        <v>797</v>
      </c>
    </row>
    <row r="367" s="2" customFormat="1">
      <c r="A367" s="41"/>
      <c r="B367" s="42"/>
      <c r="C367" s="43"/>
      <c r="D367" s="214" t="s">
        <v>133</v>
      </c>
      <c r="E367" s="43"/>
      <c r="F367" s="215" t="s">
        <v>798</v>
      </c>
      <c r="G367" s="43"/>
      <c r="H367" s="43"/>
      <c r="I367" s="216"/>
      <c r="J367" s="43"/>
      <c r="K367" s="43"/>
      <c r="L367" s="47"/>
      <c r="M367" s="217"/>
      <c r="N367" s="218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20" t="s">
        <v>133</v>
      </c>
      <c r="AU367" s="20" t="s">
        <v>85</v>
      </c>
    </row>
    <row r="368" s="12" customFormat="1">
      <c r="A368" s="12"/>
      <c r="B368" s="219"/>
      <c r="C368" s="220"/>
      <c r="D368" s="214" t="s">
        <v>135</v>
      </c>
      <c r="E368" s="221" t="s">
        <v>19</v>
      </c>
      <c r="F368" s="222" t="s">
        <v>771</v>
      </c>
      <c r="G368" s="220"/>
      <c r="H368" s="221" t="s">
        <v>19</v>
      </c>
      <c r="I368" s="223"/>
      <c r="J368" s="220"/>
      <c r="K368" s="220"/>
      <c r="L368" s="224"/>
      <c r="M368" s="225"/>
      <c r="N368" s="226"/>
      <c r="O368" s="226"/>
      <c r="P368" s="226"/>
      <c r="Q368" s="226"/>
      <c r="R368" s="226"/>
      <c r="S368" s="226"/>
      <c r="T368" s="227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T368" s="228" t="s">
        <v>135</v>
      </c>
      <c r="AU368" s="228" t="s">
        <v>85</v>
      </c>
      <c r="AV368" s="12" t="s">
        <v>83</v>
      </c>
      <c r="AW368" s="12" t="s">
        <v>37</v>
      </c>
      <c r="AX368" s="12" t="s">
        <v>75</v>
      </c>
      <c r="AY368" s="228" t="s">
        <v>126</v>
      </c>
    </row>
    <row r="369" s="12" customFormat="1">
      <c r="A369" s="12"/>
      <c r="B369" s="219"/>
      <c r="C369" s="220"/>
      <c r="D369" s="214" t="s">
        <v>135</v>
      </c>
      <c r="E369" s="221" t="s">
        <v>19</v>
      </c>
      <c r="F369" s="222" t="s">
        <v>799</v>
      </c>
      <c r="G369" s="220"/>
      <c r="H369" s="221" t="s">
        <v>19</v>
      </c>
      <c r="I369" s="223"/>
      <c r="J369" s="220"/>
      <c r="K369" s="220"/>
      <c r="L369" s="224"/>
      <c r="M369" s="225"/>
      <c r="N369" s="226"/>
      <c r="O369" s="226"/>
      <c r="P369" s="226"/>
      <c r="Q369" s="226"/>
      <c r="R369" s="226"/>
      <c r="S369" s="226"/>
      <c r="T369" s="227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T369" s="228" t="s">
        <v>135</v>
      </c>
      <c r="AU369" s="228" t="s">
        <v>85</v>
      </c>
      <c r="AV369" s="12" t="s">
        <v>83</v>
      </c>
      <c r="AW369" s="12" t="s">
        <v>37</v>
      </c>
      <c r="AX369" s="12" t="s">
        <v>75</v>
      </c>
      <c r="AY369" s="228" t="s">
        <v>126</v>
      </c>
    </row>
    <row r="370" s="12" customFormat="1">
      <c r="A370" s="12"/>
      <c r="B370" s="219"/>
      <c r="C370" s="220"/>
      <c r="D370" s="214" t="s">
        <v>135</v>
      </c>
      <c r="E370" s="221" t="s">
        <v>19</v>
      </c>
      <c r="F370" s="222" t="s">
        <v>745</v>
      </c>
      <c r="G370" s="220"/>
      <c r="H370" s="221" t="s">
        <v>19</v>
      </c>
      <c r="I370" s="223"/>
      <c r="J370" s="220"/>
      <c r="K370" s="220"/>
      <c r="L370" s="224"/>
      <c r="M370" s="225"/>
      <c r="N370" s="226"/>
      <c r="O370" s="226"/>
      <c r="P370" s="226"/>
      <c r="Q370" s="226"/>
      <c r="R370" s="226"/>
      <c r="S370" s="226"/>
      <c r="T370" s="227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T370" s="228" t="s">
        <v>135</v>
      </c>
      <c r="AU370" s="228" t="s">
        <v>85</v>
      </c>
      <c r="AV370" s="12" t="s">
        <v>83</v>
      </c>
      <c r="AW370" s="12" t="s">
        <v>37</v>
      </c>
      <c r="AX370" s="12" t="s">
        <v>75</v>
      </c>
      <c r="AY370" s="228" t="s">
        <v>126</v>
      </c>
    </row>
    <row r="371" s="12" customFormat="1">
      <c r="A371" s="12"/>
      <c r="B371" s="219"/>
      <c r="C371" s="220"/>
      <c r="D371" s="214" t="s">
        <v>135</v>
      </c>
      <c r="E371" s="221" t="s">
        <v>19</v>
      </c>
      <c r="F371" s="222" t="s">
        <v>800</v>
      </c>
      <c r="G371" s="220"/>
      <c r="H371" s="221" t="s">
        <v>19</v>
      </c>
      <c r="I371" s="223"/>
      <c r="J371" s="220"/>
      <c r="K371" s="220"/>
      <c r="L371" s="224"/>
      <c r="M371" s="225"/>
      <c r="N371" s="226"/>
      <c r="O371" s="226"/>
      <c r="P371" s="226"/>
      <c r="Q371" s="226"/>
      <c r="R371" s="226"/>
      <c r="S371" s="226"/>
      <c r="T371" s="227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T371" s="228" t="s">
        <v>135</v>
      </c>
      <c r="AU371" s="228" t="s">
        <v>85</v>
      </c>
      <c r="AV371" s="12" t="s">
        <v>83</v>
      </c>
      <c r="AW371" s="12" t="s">
        <v>37</v>
      </c>
      <c r="AX371" s="12" t="s">
        <v>75</v>
      </c>
      <c r="AY371" s="228" t="s">
        <v>126</v>
      </c>
    </row>
    <row r="372" s="13" customFormat="1">
      <c r="A372" s="13"/>
      <c r="B372" s="229"/>
      <c r="C372" s="230"/>
      <c r="D372" s="214" t="s">
        <v>135</v>
      </c>
      <c r="E372" s="231" t="s">
        <v>19</v>
      </c>
      <c r="F372" s="232" t="s">
        <v>801</v>
      </c>
      <c r="G372" s="230"/>
      <c r="H372" s="233">
        <v>7.125</v>
      </c>
      <c r="I372" s="234"/>
      <c r="J372" s="230"/>
      <c r="K372" s="230"/>
      <c r="L372" s="235"/>
      <c r="M372" s="236"/>
      <c r="N372" s="237"/>
      <c r="O372" s="237"/>
      <c r="P372" s="237"/>
      <c r="Q372" s="237"/>
      <c r="R372" s="237"/>
      <c r="S372" s="237"/>
      <c r="T372" s="23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9" t="s">
        <v>135</v>
      </c>
      <c r="AU372" s="239" t="s">
        <v>85</v>
      </c>
      <c r="AV372" s="13" t="s">
        <v>85</v>
      </c>
      <c r="AW372" s="13" t="s">
        <v>37</v>
      </c>
      <c r="AX372" s="13" t="s">
        <v>75</v>
      </c>
      <c r="AY372" s="239" t="s">
        <v>126</v>
      </c>
    </row>
    <row r="373" s="12" customFormat="1">
      <c r="A373" s="12"/>
      <c r="B373" s="219"/>
      <c r="C373" s="220"/>
      <c r="D373" s="214" t="s">
        <v>135</v>
      </c>
      <c r="E373" s="221" t="s">
        <v>19</v>
      </c>
      <c r="F373" s="222" t="s">
        <v>802</v>
      </c>
      <c r="G373" s="220"/>
      <c r="H373" s="221" t="s">
        <v>19</v>
      </c>
      <c r="I373" s="223"/>
      <c r="J373" s="220"/>
      <c r="K373" s="220"/>
      <c r="L373" s="224"/>
      <c r="M373" s="225"/>
      <c r="N373" s="226"/>
      <c r="O373" s="226"/>
      <c r="P373" s="226"/>
      <c r="Q373" s="226"/>
      <c r="R373" s="226"/>
      <c r="S373" s="226"/>
      <c r="T373" s="227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T373" s="228" t="s">
        <v>135</v>
      </c>
      <c r="AU373" s="228" t="s">
        <v>85</v>
      </c>
      <c r="AV373" s="12" t="s">
        <v>83</v>
      </c>
      <c r="AW373" s="12" t="s">
        <v>37</v>
      </c>
      <c r="AX373" s="12" t="s">
        <v>75</v>
      </c>
      <c r="AY373" s="228" t="s">
        <v>126</v>
      </c>
    </row>
    <row r="374" s="13" customFormat="1">
      <c r="A374" s="13"/>
      <c r="B374" s="229"/>
      <c r="C374" s="230"/>
      <c r="D374" s="214" t="s">
        <v>135</v>
      </c>
      <c r="E374" s="231" t="s">
        <v>19</v>
      </c>
      <c r="F374" s="232" t="s">
        <v>803</v>
      </c>
      <c r="G374" s="230"/>
      <c r="H374" s="233">
        <v>65.834999999999994</v>
      </c>
      <c r="I374" s="234"/>
      <c r="J374" s="230"/>
      <c r="K374" s="230"/>
      <c r="L374" s="235"/>
      <c r="M374" s="236"/>
      <c r="N374" s="237"/>
      <c r="O374" s="237"/>
      <c r="P374" s="237"/>
      <c r="Q374" s="237"/>
      <c r="R374" s="237"/>
      <c r="S374" s="237"/>
      <c r="T374" s="23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9" t="s">
        <v>135</v>
      </c>
      <c r="AU374" s="239" t="s">
        <v>85</v>
      </c>
      <c r="AV374" s="13" t="s">
        <v>85</v>
      </c>
      <c r="AW374" s="13" t="s">
        <v>37</v>
      </c>
      <c r="AX374" s="13" t="s">
        <v>75</v>
      </c>
      <c r="AY374" s="239" t="s">
        <v>126</v>
      </c>
    </row>
    <row r="375" s="12" customFormat="1">
      <c r="A375" s="12"/>
      <c r="B375" s="219"/>
      <c r="C375" s="220"/>
      <c r="D375" s="214" t="s">
        <v>135</v>
      </c>
      <c r="E375" s="221" t="s">
        <v>19</v>
      </c>
      <c r="F375" s="222" t="s">
        <v>804</v>
      </c>
      <c r="G375" s="220"/>
      <c r="H375" s="221" t="s">
        <v>19</v>
      </c>
      <c r="I375" s="223"/>
      <c r="J375" s="220"/>
      <c r="K375" s="220"/>
      <c r="L375" s="224"/>
      <c r="M375" s="225"/>
      <c r="N375" s="226"/>
      <c r="O375" s="226"/>
      <c r="P375" s="226"/>
      <c r="Q375" s="226"/>
      <c r="R375" s="226"/>
      <c r="S375" s="226"/>
      <c r="T375" s="227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T375" s="228" t="s">
        <v>135</v>
      </c>
      <c r="AU375" s="228" t="s">
        <v>85</v>
      </c>
      <c r="AV375" s="12" t="s">
        <v>83</v>
      </c>
      <c r="AW375" s="12" t="s">
        <v>37</v>
      </c>
      <c r="AX375" s="12" t="s">
        <v>75</v>
      </c>
      <c r="AY375" s="228" t="s">
        <v>126</v>
      </c>
    </row>
    <row r="376" s="13" customFormat="1">
      <c r="A376" s="13"/>
      <c r="B376" s="229"/>
      <c r="C376" s="230"/>
      <c r="D376" s="214" t="s">
        <v>135</v>
      </c>
      <c r="E376" s="231" t="s">
        <v>19</v>
      </c>
      <c r="F376" s="232" t="s">
        <v>805</v>
      </c>
      <c r="G376" s="230"/>
      <c r="H376" s="233">
        <v>20.129999999999999</v>
      </c>
      <c r="I376" s="234"/>
      <c r="J376" s="230"/>
      <c r="K376" s="230"/>
      <c r="L376" s="235"/>
      <c r="M376" s="236"/>
      <c r="N376" s="237"/>
      <c r="O376" s="237"/>
      <c r="P376" s="237"/>
      <c r="Q376" s="237"/>
      <c r="R376" s="237"/>
      <c r="S376" s="237"/>
      <c r="T376" s="23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9" t="s">
        <v>135</v>
      </c>
      <c r="AU376" s="239" t="s">
        <v>85</v>
      </c>
      <c r="AV376" s="13" t="s">
        <v>85</v>
      </c>
      <c r="AW376" s="13" t="s">
        <v>37</v>
      </c>
      <c r="AX376" s="13" t="s">
        <v>75</v>
      </c>
      <c r="AY376" s="239" t="s">
        <v>126</v>
      </c>
    </row>
    <row r="377" s="16" customFormat="1">
      <c r="A377" s="16"/>
      <c r="B377" s="265"/>
      <c r="C377" s="266"/>
      <c r="D377" s="214" t="s">
        <v>135</v>
      </c>
      <c r="E377" s="267" t="s">
        <v>19</v>
      </c>
      <c r="F377" s="268" t="s">
        <v>534</v>
      </c>
      <c r="G377" s="266"/>
      <c r="H377" s="269">
        <v>93.089999999999989</v>
      </c>
      <c r="I377" s="270"/>
      <c r="J377" s="266"/>
      <c r="K377" s="266"/>
      <c r="L377" s="271"/>
      <c r="M377" s="272"/>
      <c r="N377" s="273"/>
      <c r="O377" s="273"/>
      <c r="P377" s="273"/>
      <c r="Q377" s="273"/>
      <c r="R377" s="273"/>
      <c r="S377" s="273"/>
      <c r="T377" s="274"/>
      <c r="U377" s="16"/>
      <c r="V377" s="16"/>
      <c r="W377" s="16"/>
      <c r="X377" s="16"/>
      <c r="Y377" s="16"/>
      <c r="Z377" s="16"/>
      <c r="AA377" s="16"/>
      <c r="AB377" s="16"/>
      <c r="AC377" s="16"/>
      <c r="AD377" s="16"/>
      <c r="AE377" s="16"/>
      <c r="AT377" s="275" t="s">
        <v>135</v>
      </c>
      <c r="AU377" s="275" t="s">
        <v>85</v>
      </c>
      <c r="AV377" s="16" t="s">
        <v>151</v>
      </c>
      <c r="AW377" s="16" t="s">
        <v>37</v>
      </c>
      <c r="AX377" s="16" t="s">
        <v>75</v>
      </c>
      <c r="AY377" s="275" t="s">
        <v>126</v>
      </c>
    </row>
    <row r="378" s="12" customFormat="1">
      <c r="A378" s="12"/>
      <c r="B378" s="219"/>
      <c r="C378" s="220"/>
      <c r="D378" s="214" t="s">
        <v>135</v>
      </c>
      <c r="E378" s="221" t="s">
        <v>19</v>
      </c>
      <c r="F378" s="222" t="s">
        <v>806</v>
      </c>
      <c r="G378" s="220"/>
      <c r="H378" s="221" t="s">
        <v>19</v>
      </c>
      <c r="I378" s="223"/>
      <c r="J378" s="220"/>
      <c r="K378" s="220"/>
      <c r="L378" s="224"/>
      <c r="M378" s="225"/>
      <c r="N378" s="226"/>
      <c r="O378" s="226"/>
      <c r="P378" s="226"/>
      <c r="Q378" s="226"/>
      <c r="R378" s="226"/>
      <c r="S378" s="226"/>
      <c r="T378" s="227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T378" s="228" t="s">
        <v>135</v>
      </c>
      <c r="AU378" s="228" t="s">
        <v>85</v>
      </c>
      <c r="AV378" s="12" t="s">
        <v>83</v>
      </c>
      <c r="AW378" s="12" t="s">
        <v>37</v>
      </c>
      <c r="AX378" s="12" t="s">
        <v>75</v>
      </c>
      <c r="AY378" s="228" t="s">
        <v>126</v>
      </c>
    </row>
    <row r="379" s="13" customFormat="1">
      <c r="A379" s="13"/>
      <c r="B379" s="229"/>
      <c r="C379" s="230"/>
      <c r="D379" s="214" t="s">
        <v>135</v>
      </c>
      <c r="E379" s="231" t="s">
        <v>19</v>
      </c>
      <c r="F379" s="232" t="s">
        <v>807</v>
      </c>
      <c r="G379" s="230"/>
      <c r="H379" s="233">
        <v>23.273</v>
      </c>
      <c r="I379" s="234"/>
      <c r="J379" s="230"/>
      <c r="K379" s="230"/>
      <c r="L379" s="235"/>
      <c r="M379" s="236"/>
      <c r="N379" s="237"/>
      <c r="O379" s="237"/>
      <c r="P379" s="237"/>
      <c r="Q379" s="237"/>
      <c r="R379" s="237"/>
      <c r="S379" s="237"/>
      <c r="T379" s="238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9" t="s">
        <v>135</v>
      </c>
      <c r="AU379" s="239" t="s">
        <v>85</v>
      </c>
      <c r="AV379" s="13" t="s">
        <v>85</v>
      </c>
      <c r="AW379" s="13" t="s">
        <v>37</v>
      </c>
      <c r="AX379" s="13" t="s">
        <v>83</v>
      </c>
      <c r="AY379" s="239" t="s">
        <v>126</v>
      </c>
    </row>
    <row r="380" s="2" customFormat="1" ht="16.5" customHeight="1">
      <c r="A380" s="41"/>
      <c r="B380" s="42"/>
      <c r="C380" s="200" t="s">
        <v>808</v>
      </c>
      <c r="D380" s="200" t="s">
        <v>127</v>
      </c>
      <c r="E380" s="201" t="s">
        <v>809</v>
      </c>
      <c r="F380" s="202" t="s">
        <v>810</v>
      </c>
      <c r="G380" s="203" t="s">
        <v>414</v>
      </c>
      <c r="H380" s="204">
        <v>42</v>
      </c>
      <c r="I380" s="205"/>
      <c r="J380" s="206">
        <f>ROUND(I380*H380,2)</f>
        <v>0</v>
      </c>
      <c r="K380" s="207"/>
      <c r="L380" s="47"/>
      <c r="M380" s="208" t="s">
        <v>19</v>
      </c>
      <c r="N380" s="209" t="s">
        <v>46</v>
      </c>
      <c r="O380" s="87"/>
      <c r="P380" s="210">
        <f>O380*H380</f>
        <v>0</v>
      </c>
      <c r="Q380" s="210">
        <v>0</v>
      </c>
      <c r="R380" s="210">
        <f>Q380*H380</f>
        <v>0</v>
      </c>
      <c r="S380" s="210">
        <v>0</v>
      </c>
      <c r="T380" s="211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12" t="s">
        <v>159</v>
      </c>
      <c r="AT380" s="212" t="s">
        <v>127</v>
      </c>
      <c r="AU380" s="212" t="s">
        <v>85</v>
      </c>
      <c r="AY380" s="20" t="s">
        <v>126</v>
      </c>
      <c r="BE380" s="213">
        <f>IF(N380="základní",J380,0)</f>
        <v>0</v>
      </c>
      <c r="BF380" s="213">
        <f>IF(N380="snížená",J380,0)</f>
        <v>0</v>
      </c>
      <c r="BG380" s="213">
        <f>IF(N380="zákl. přenesená",J380,0)</f>
        <v>0</v>
      </c>
      <c r="BH380" s="213">
        <f>IF(N380="sníž. přenesená",J380,0)</f>
        <v>0</v>
      </c>
      <c r="BI380" s="213">
        <f>IF(N380="nulová",J380,0)</f>
        <v>0</v>
      </c>
      <c r="BJ380" s="20" t="s">
        <v>83</v>
      </c>
      <c r="BK380" s="213">
        <f>ROUND(I380*H380,2)</f>
        <v>0</v>
      </c>
      <c r="BL380" s="20" t="s">
        <v>159</v>
      </c>
      <c r="BM380" s="212" t="s">
        <v>811</v>
      </c>
    </row>
    <row r="381" s="2" customFormat="1">
      <c r="A381" s="41"/>
      <c r="B381" s="42"/>
      <c r="C381" s="43"/>
      <c r="D381" s="214" t="s">
        <v>133</v>
      </c>
      <c r="E381" s="43"/>
      <c r="F381" s="215" t="s">
        <v>812</v>
      </c>
      <c r="G381" s="43"/>
      <c r="H381" s="43"/>
      <c r="I381" s="216"/>
      <c r="J381" s="43"/>
      <c r="K381" s="43"/>
      <c r="L381" s="47"/>
      <c r="M381" s="217"/>
      <c r="N381" s="218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20" t="s">
        <v>133</v>
      </c>
      <c r="AU381" s="20" t="s">
        <v>85</v>
      </c>
    </row>
    <row r="382" s="12" customFormat="1">
      <c r="A382" s="12"/>
      <c r="B382" s="219"/>
      <c r="C382" s="220"/>
      <c r="D382" s="214" t="s">
        <v>135</v>
      </c>
      <c r="E382" s="221" t="s">
        <v>19</v>
      </c>
      <c r="F382" s="222" t="s">
        <v>773</v>
      </c>
      <c r="G382" s="220"/>
      <c r="H382" s="221" t="s">
        <v>19</v>
      </c>
      <c r="I382" s="223"/>
      <c r="J382" s="220"/>
      <c r="K382" s="220"/>
      <c r="L382" s="224"/>
      <c r="M382" s="225"/>
      <c r="N382" s="226"/>
      <c r="O382" s="226"/>
      <c r="P382" s="226"/>
      <c r="Q382" s="226"/>
      <c r="R382" s="226"/>
      <c r="S382" s="226"/>
      <c r="T382" s="227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T382" s="228" t="s">
        <v>135</v>
      </c>
      <c r="AU382" s="228" t="s">
        <v>85</v>
      </c>
      <c r="AV382" s="12" t="s">
        <v>83</v>
      </c>
      <c r="AW382" s="12" t="s">
        <v>37</v>
      </c>
      <c r="AX382" s="12" t="s">
        <v>75</v>
      </c>
      <c r="AY382" s="228" t="s">
        <v>126</v>
      </c>
    </row>
    <row r="383" s="12" customFormat="1">
      <c r="A383" s="12"/>
      <c r="B383" s="219"/>
      <c r="C383" s="220"/>
      <c r="D383" s="214" t="s">
        <v>135</v>
      </c>
      <c r="E383" s="221" t="s">
        <v>19</v>
      </c>
      <c r="F383" s="222" t="s">
        <v>813</v>
      </c>
      <c r="G383" s="220"/>
      <c r="H383" s="221" t="s">
        <v>19</v>
      </c>
      <c r="I383" s="223"/>
      <c r="J383" s="220"/>
      <c r="K383" s="220"/>
      <c r="L383" s="224"/>
      <c r="M383" s="225"/>
      <c r="N383" s="226"/>
      <c r="O383" s="226"/>
      <c r="P383" s="226"/>
      <c r="Q383" s="226"/>
      <c r="R383" s="226"/>
      <c r="S383" s="226"/>
      <c r="T383" s="227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T383" s="228" t="s">
        <v>135</v>
      </c>
      <c r="AU383" s="228" t="s">
        <v>85</v>
      </c>
      <c r="AV383" s="12" t="s">
        <v>83</v>
      </c>
      <c r="AW383" s="12" t="s">
        <v>37</v>
      </c>
      <c r="AX383" s="12" t="s">
        <v>75</v>
      </c>
      <c r="AY383" s="228" t="s">
        <v>126</v>
      </c>
    </row>
    <row r="384" s="13" customFormat="1">
      <c r="A384" s="13"/>
      <c r="B384" s="229"/>
      <c r="C384" s="230"/>
      <c r="D384" s="214" t="s">
        <v>135</v>
      </c>
      <c r="E384" s="231" t="s">
        <v>19</v>
      </c>
      <c r="F384" s="232" t="s">
        <v>814</v>
      </c>
      <c r="G384" s="230"/>
      <c r="H384" s="233">
        <v>40</v>
      </c>
      <c r="I384" s="234"/>
      <c r="J384" s="230"/>
      <c r="K384" s="230"/>
      <c r="L384" s="235"/>
      <c r="M384" s="236"/>
      <c r="N384" s="237"/>
      <c r="O384" s="237"/>
      <c r="P384" s="237"/>
      <c r="Q384" s="237"/>
      <c r="R384" s="237"/>
      <c r="S384" s="237"/>
      <c r="T384" s="238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9" t="s">
        <v>135</v>
      </c>
      <c r="AU384" s="239" t="s">
        <v>85</v>
      </c>
      <c r="AV384" s="13" t="s">
        <v>85</v>
      </c>
      <c r="AW384" s="13" t="s">
        <v>37</v>
      </c>
      <c r="AX384" s="13" t="s">
        <v>75</v>
      </c>
      <c r="AY384" s="239" t="s">
        <v>126</v>
      </c>
    </row>
    <row r="385" s="12" customFormat="1">
      <c r="A385" s="12"/>
      <c r="B385" s="219"/>
      <c r="C385" s="220"/>
      <c r="D385" s="214" t="s">
        <v>135</v>
      </c>
      <c r="E385" s="221" t="s">
        <v>19</v>
      </c>
      <c r="F385" s="222" t="s">
        <v>815</v>
      </c>
      <c r="G385" s="220"/>
      <c r="H385" s="221" t="s">
        <v>19</v>
      </c>
      <c r="I385" s="223"/>
      <c r="J385" s="220"/>
      <c r="K385" s="220"/>
      <c r="L385" s="224"/>
      <c r="M385" s="225"/>
      <c r="N385" s="226"/>
      <c r="O385" s="226"/>
      <c r="P385" s="226"/>
      <c r="Q385" s="226"/>
      <c r="R385" s="226"/>
      <c r="S385" s="226"/>
      <c r="T385" s="227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T385" s="228" t="s">
        <v>135</v>
      </c>
      <c r="AU385" s="228" t="s">
        <v>85</v>
      </c>
      <c r="AV385" s="12" t="s">
        <v>83</v>
      </c>
      <c r="AW385" s="12" t="s">
        <v>37</v>
      </c>
      <c r="AX385" s="12" t="s">
        <v>75</v>
      </c>
      <c r="AY385" s="228" t="s">
        <v>126</v>
      </c>
    </row>
    <row r="386" s="13" customFormat="1">
      <c r="A386" s="13"/>
      <c r="B386" s="229"/>
      <c r="C386" s="230"/>
      <c r="D386" s="214" t="s">
        <v>135</v>
      </c>
      <c r="E386" s="231" t="s">
        <v>19</v>
      </c>
      <c r="F386" s="232" t="s">
        <v>85</v>
      </c>
      <c r="G386" s="230"/>
      <c r="H386" s="233">
        <v>2</v>
      </c>
      <c r="I386" s="234"/>
      <c r="J386" s="230"/>
      <c r="K386" s="230"/>
      <c r="L386" s="235"/>
      <c r="M386" s="236"/>
      <c r="N386" s="237"/>
      <c r="O386" s="237"/>
      <c r="P386" s="237"/>
      <c r="Q386" s="237"/>
      <c r="R386" s="237"/>
      <c r="S386" s="237"/>
      <c r="T386" s="238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9" t="s">
        <v>135</v>
      </c>
      <c r="AU386" s="239" t="s">
        <v>85</v>
      </c>
      <c r="AV386" s="13" t="s">
        <v>85</v>
      </c>
      <c r="AW386" s="13" t="s">
        <v>37</v>
      </c>
      <c r="AX386" s="13" t="s">
        <v>75</v>
      </c>
      <c r="AY386" s="239" t="s">
        <v>126</v>
      </c>
    </row>
    <row r="387" s="15" customFormat="1">
      <c r="A387" s="15"/>
      <c r="B387" s="251"/>
      <c r="C387" s="252"/>
      <c r="D387" s="214" t="s">
        <v>135</v>
      </c>
      <c r="E387" s="253" t="s">
        <v>19</v>
      </c>
      <c r="F387" s="254" t="s">
        <v>304</v>
      </c>
      <c r="G387" s="252"/>
      <c r="H387" s="255">
        <v>42</v>
      </c>
      <c r="I387" s="256"/>
      <c r="J387" s="252"/>
      <c r="K387" s="252"/>
      <c r="L387" s="257"/>
      <c r="M387" s="258"/>
      <c r="N387" s="259"/>
      <c r="O387" s="259"/>
      <c r="P387" s="259"/>
      <c r="Q387" s="259"/>
      <c r="R387" s="259"/>
      <c r="S387" s="259"/>
      <c r="T387" s="260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61" t="s">
        <v>135</v>
      </c>
      <c r="AU387" s="261" t="s">
        <v>85</v>
      </c>
      <c r="AV387" s="15" t="s">
        <v>159</v>
      </c>
      <c r="AW387" s="15" t="s">
        <v>37</v>
      </c>
      <c r="AX387" s="15" t="s">
        <v>83</v>
      </c>
      <c r="AY387" s="261" t="s">
        <v>126</v>
      </c>
    </row>
    <row r="388" s="2" customFormat="1" ht="16.5" customHeight="1">
      <c r="A388" s="41"/>
      <c r="B388" s="42"/>
      <c r="C388" s="200" t="s">
        <v>816</v>
      </c>
      <c r="D388" s="200" t="s">
        <v>127</v>
      </c>
      <c r="E388" s="201" t="s">
        <v>817</v>
      </c>
      <c r="F388" s="202" t="s">
        <v>818</v>
      </c>
      <c r="G388" s="203" t="s">
        <v>285</v>
      </c>
      <c r="H388" s="204">
        <v>10.85</v>
      </c>
      <c r="I388" s="205"/>
      <c r="J388" s="206">
        <f>ROUND(I388*H388,2)</f>
        <v>0</v>
      </c>
      <c r="K388" s="207"/>
      <c r="L388" s="47"/>
      <c r="M388" s="208" t="s">
        <v>19</v>
      </c>
      <c r="N388" s="209" t="s">
        <v>46</v>
      </c>
      <c r="O388" s="87"/>
      <c r="P388" s="210">
        <f>O388*H388</f>
        <v>0</v>
      </c>
      <c r="Q388" s="210">
        <v>0</v>
      </c>
      <c r="R388" s="210">
        <f>Q388*H388</f>
        <v>0</v>
      </c>
      <c r="S388" s="210">
        <v>0</v>
      </c>
      <c r="T388" s="211">
        <f>S388*H388</f>
        <v>0</v>
      </c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R388" s="212" t="s">
        <v>159</v>
      </c>
      <c r="AT388" s="212" t="s">
        <v>127</v>
      </c>
      <c r="AU388" s="212" t="s">
        <v>85</v>
      </c>
      <c r="AY388" s="20" t="s">
        <v>126</v>
      </c>
      <c r="BE388" s="213">
        <f>IF(N388="základní",J388,0)</f>
        <v>0</v>
      </c>
      <c r="BF388" s="213">
        <f>IF(N388="snížená",J388,0)</f>
        <v>0</v>
      </c>
      <c r="BG388" s="213">
        <f>IF(N388="zákl. přenesená",J388,0)</f>
        <v>0</v>
      </c>
      <c r="BH388" s="213">
        <f>IF(N388="sníž. přenesená",J388,0)</f>
        <v>0</v>
      </c>
      <c r="BI388" s="213">
        <f>IF(N388="nulová",J388,0)</f>
        <v>0</v>
      </c>
      <c r="BJ388" s="20" t="s">
        <v>83</v>
      </c>
      <c r="BK388" s="213">
        <f>ROUND(I388*H388,2)</f>
        <v>0</v>
      </c>
      <c r="BL388" s="20" t="s">
        <v>159</v>
      </c>
      <c r="BM388" s="212" t="s">
        <v>819</v>
      </c>
    </row>
    <row r="389" s="2" customFormat="1">
      <c r="A389" s="41"/>
      <c r="B389" s="42"/>
      <c r="C389" s="43"/>
      <c r="D389" s="214" t="s">
        <v>133</v>
      </c>
      <c r="E389" s="43"/>
      <c r="F389" s="215" t="s">
        <v>820</v>
      </c>
      <c r="G389" s="43"/>
      <c r="H389" s="43"/>
      <c r="I389" s="216"/>
      <c r="J389" s="43"/>
      <c r="K389" s="43"/>
      <c r="L389" s="47"/>
      <c r="M389" s="217"/>
      <c r="N389" s="218"/>
      <c r="O389" s="87"/>
      <c r="P389" s="87"/>
      <c r="Q389" s="87"/>
      <c r="R389" s="87"/>
      <c r="S389" s="87"/>
      <c r="T389" s="88"/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T389" s="20" t="s">
        <v>133</v>
      </c>
      <c r="AU389" s="20" t="s">
        <v>85</v>
      </c>
    </row>
    <row r="390" s="12" customFormat="1">
      <c r="A390" s="12"/>
      <c r="B390" s="219"/>
      <c r="C390" s="220"/>
      <c r="D390" s="214" t="s">
        <v>135</v>
      </c>
      <c r="E390" s="221" t="s">
        <v>19</v>
      </c>
      <c r="F390" s="222" t="s">
        <v>525</v>
      </c>
      <c r="G390" s="220"/>
      <c r="H390" s="221" t="s">
        <v>19</v>
      </c>
      <c r="I390" s="223"/>
      <c r="J390" s="220"/>
      <c r="K390" s="220"/>
      <c r="L390" s="224"/>
      <c r="M390" s="225"/>
      <c r="N390" s="226"/>
      <c r="O390" s="226"/>
      <c r="P390" s="226"/>
      <c r="Q390" s="226"/>
      <c r="R390" s="226"/>
      <c r="S390" s="226"/>
      <c r="T390" s="227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T390" s="228" t="s">
        <v>135</v>
      </c>
      <c r="AU390" s="228" t="s">
        <v>85</v>
      </c>
      <c r="AV390" s="12" t="s">
        <v>83</v>
      </c>
      <c r="AW390" s="12" t="s">
        <v>37</v>
      </c>
      <c r="AX390" s="12" t="s">
        <v>75</v>
      </c>
      <c r="AY390" s="228" t="s">
        <v>126</v>
      </c>
    </row>
    <row r="391" s="12" customFormat="1">
      <c r="A391" s="12"/>
      <c r="B391" s="219"/>
      <c r="C391" s="220"/>
      <c r="D391" s="214" t="s">
        <v>135</v>
      </c>
      <c r="E391" s="221" t="s">
        <v>19</v>
      </c>
      <c r="F391" s="222" t="s">
        <v>821</v>
      </c>
      <c r="G391" s="220"/>
      <c r="H391" s="221" t="s">
        <v>19</v>
      </c>
      <c r="I391" s="223"/>
      <c r="J391" s="220"/>
      <c r="K391" s="220"/>
      <c r="L391" s="224"/>
      <c r="M391" s="225"/>
      <c r="N391" s="226"/>
      <c r="O391" s="226"/>
      <c r="P391" s="226"/>
      <c r="Q391" s="226"/>
      <c r="R391" s="226"/>
      <c r="S391" s="226"/>
      <c r="T391" s="227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T391" s="228" t="s">
        <v>135</v>
      </c>
      <c r="AU391" s="228" t="s">
        <v>85</v>
      </c>
      <c r="AV391" s="12" t="s">
        <v>83</v>
      </c>
      <c r="AW391" s="12" t="s">
        <v>37</v>
      </c>
      <c r="AX391" s="12" t="s">
        <v>75</v>
      </c>
      <c r="AY391" s="228" t="s">
        <v>126</v>
      </c>
    </row>
    <row r="392" s="13" customFormat="1">
      <c r="A392" s="13"/>
      <c r="B392" s="229"/>
      <c r="C392" s="230"/>
      <c r="D392" s="214" t="s">
        <v>135</v>
      </c>
      <c r="E392" s="231" t="s">
        <v>19</v>
      </c>
      <c r="F392" s="232" t="s">
        <v>822</v>
      </c>
      <c r="G392" s="230"/>
      <c r="H392" s="233">
        <v>10.85</v>
      </c>
      <c r="I392" s="234"/>
      <c r="J392" s="230"/>
      <c r="K392" s="230"/>
      <c r="L392" s="235"/>
      <c r="M392" s="236"/>
      <c r="N392" s="237"/>
      <c r="O392" s="237"/>
      <c r="P392" s="237"/>
      <c r="Q392" s="237"/>
      <c r="R392" s="237"/>
      <c r="S392" s="237"/>
      <c r="T392" s="23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9" t="s">
        <v>135</v>
      </c>
      <c r="AU392" s="239" t="s">
        <v>85</v>
      </c>
      <c r="AV392" s="13" t="s">
        <v>85</v>
      </c>
      <c r="AW392" s="13" t="s">
        <v>37</v>
      </c>
      <c r="AX392" s="13" t="s">
        <v>83</v>
      </c>
      <c r="AY392" s="239" t="s">
        <v>126</v>
      </c>
    </row>
    <row r="393" s="11" customFormat="1" ht="22.8" customHeight="1">
      <c r="A393" s="11"/>
      <c r="B393" s="186"/>
      <c r="C393" s="187"/>
      <c r="D393" s="188" t="s">
        <v>74</v>
      </c>
      <c r="E393" s="249" t="s">
        <v>125</v>
      </c>
      <c r="F393" s="249" t="s">
        <v>481</v>
      </c>
      <c r="G393" s="187"/>
      <c r="H393" s="187"/>
      <c r="I393" s="190"/>
      <c r="J393" s="250">
        <f>BK393</f>
        <v>0</v>
      </c>
      <c r="K393" s="187"/>
      <c r="L393" s="192"/>
      <c r="M393" s="193"/>
      <c r="N393" s="194"/>
      <c r="O393" s="194"/>
      <c r="P393" s="195">
        <f>SUM(P394:P462)</f>
        <v>0</v>
      </c>
      <c r="Q393" s="194"/>
      <c r="R393" s="195">
        <f>SUM(R394:R462)</f>
        <v>0</v>
      </c>
      <c r="S393" s="194"/>
      <c r="T393" s="196">
        <f>SUM(T394:T462)</f>
        <v>0</v>
      </c>
      <c r="U393" s="11"/>
      <c r="V393" s="11"/>
      <c r="W393" s="11"/>
      <c r="X393" s="11"/>
      <c r="Y393" s="11"/>
      <c r="Z393" s="11"/>
      <c r="AA393" s="11"/>
      <c r="AB393" s="11"/>
      <c r="AC393" s="11"/>
      <c r="AD393" s="11"/>
      <c r="AE393" s="11"/>
      <c r="AR393" s="197" t="s">
        <v>83</v>
      </c>
      <c r="AT393" s="198" t="s">
        <v>74</v>
      </c>
      <c r="AU393" s="198" t="s">
        <v>83</v>
      </c>
      <c r="AY393" s="197" t="s">
        <v>126</v>
      </c>
      <c r="BK393" s="199">
        <f>SUM(BK394:BK462)</f>
        <v>0</v>
      </c>
    </row>
    <row r="394" s="2" customFormat="1" ht="16.5" customHeight="1">
      <c r="A394" s="41"/>
      <c r="B394" s="42"/>
      <c r="C394" s="200" t="s">
        <v>516</v>
      </c>
      <c r="D394" s="200" t="s">
        <v>127</v>
      </c>
      <c r="E394" s="201" t="s">
        <v>823</v>
      </c>
      <c r="F394" s="202" t="s">
        <v>824</v>
      </c>
      <c r="G394" s="203" t="s">
        <v>414</v>
      </c>
      <c r="H394" s="204">
        <v>40</v>
      </c>
      <c r="I394" s="205"/>
      <c r="J394" s="206">
        <f>ROUND(I394*H394,2)</f>
        <v>0</v>
      </c>
      <c r="K394" s="207"/>
      <c r="L394" s="47"/>
      <c r="M394" s="208" t="s">
        <v>19</v>
      </c>
      <c r="N394" s="209" t="s">
        <v>46</v>
      </c>
      <c r="O394" s="87"/>
      <c r="P394" s="210">
        <f>O394*H394</f>
        <v>0</v>
      </c>
      <c r="Q394" s="210">
        <v>0</v>
      </c>
      <c r="R394" s="210">
        <f>Q394*H394</f>
        <v>0</v>
      </c>
      <c r="S394" s="210">
        <v>0</v>
      </c>
      <c r="T394" s="211">
        <f>S394*H394</f>
        <v>0</v>
      </c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R394" s="212" t="s">
        <v>159</v>
      </c>
      <c r="AT394" s="212" t="s">
        <v>127</v>
      </c>
      <c r="AU394" s="212" t="s">
        <v>85</v>
      </c>
      <c r="AY394" s="20" t="s">
        <v>126</v>
      </c>
      <c r="BE394" s="213">
        <f>IF(N394="základní",J394,0)</f>
        <v>0</v>
      </c>
      <c r="BF394" s="213">
        <f>IF(N394="snížená",J394,0)</f>
        <v>0</v>
      </c>
      <c r="BG394" s="213">
        <f>IF(N394="zákl. přenesená",J394,0)</f>
        <v>0</v>
      </c>
      <c r="BH394" s="213">
        <f>IF(N394="sníž. přenesená",J394,0)</f>
        <v>0</v>
      </c>
      <c r="BI394" s="213">
        <f>IF(N394="nulová",J394,0)</f>
        <v>0</v>
      </c>
      <c r="BJ394" s="20" t="s">
        <v>83</v>
      </c>
      <c r="BK394" s="213">
        <f>ROUND(I394*H394,2)</f>
        <v>0</v>
      </c>
      <c r="BL394" s="20" t="s">
        <v>159</v>
      </c>
      <c r="BM394" s="212" t="s">
        <v>825</v>
      </c>
    </row>
    <row r="395" s="2" customFormat="1">
      <c r="A395" s="41"/>
      <c r="B395" s="42"/>
      <c r="C395" s="43"/>
      <c r="D395" s="214" t="s">
        <v>133</v>
      </c>
      <c r="E395" s="43"/>
      <c r="F395" s="215" t="s">
        <v>826</v>
      </c>
      <c r="G395" s="43"/>
      <c r="H395" s="43"/>
      <c r="I395" s="216"/>
      <c r="J395" s="43"/>
      <c r="K395" s="43"/>
      <c r="L395" s="47"/>
      <c r="M395" s="217"/>
      <c r="N395" s="218"/>
      <c r="O395" s="87"/>
      <c r="P395" s="87"/>
      <c r="Q395" s="87"/>
      <c r="R395" s="87"/>
      <c r="S395" s="87"/>
      <c r="T395" s="88"/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T395" s="20" t="s">
        <v>133</v>
      </c>
      <c r="AU395" s="20" t="s">
        <v>85</v>
      </c>
    </row>
    <row r="396" s="12" customFormat="1">
      <c r="A396" s="12"/>
      <c r="B396" s="219"/>
      <c r="C396" s="220"/>
      <c r="D396" s="214" t="s">
        <v>135</v>
      </c>
      <c r="E396" s="221" t="s">
        <v>19</v>
      </c>
      <c r="F396" s="222" t="s">
        <v>773</v>
      </c>
      <c r="G396" s="220"/>
      <c r="H396" s="221" t="s">
        <v>19</v>
      </c>
      <c r="I396" s="223"/>
      <c r="J396" s="220"/>
      <c r="K396" s="220"/>
      <c r="L396" s="224"/>
      <c r="M396" s="225"/>
      <c r="N396" s="226"/>
      <c r="O396" s="226"/>
      <c r="P396" s="226"/>
      <c r="Q396" s="226"/>
      <c r="R396" s="226"/>
      <c r="S396" s="226"/>
      <c r="T396" s="227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T396" s="228" t="s">
        <v>135</v>
      </c>
      <c r="AU396" s="228" t="s">
        <v>85</v>
      </c>
      <c r="AV396" s="12" t="s">
        <v>83</v>
      </c>
      <c r="AW396" s="12" t="s">
        <v>37</v>
      </c>
      <c r="AX396" s="12" t="s">
        <v>75</v>
      </c>
      <c r="AY396" s="228" t="s">
        <v>126</v>
      </c>
    </row>
    <row r="397" s="12" customFormat="1">
      <c r="A397" s="12"/>
      <c r="B397" s="219"/>
      <c r="C397" s="220"/>
      <c r="D397" s="214" t="s">
        <v>135</v>
      </c>
      <c r="E397" s="221" t="s">
        <v>19</v>
      </c>
      <c r="F397" s="222" t="s">
        <v>827</v>
      </c>
      <c r="G397" s="220"/>
      <c r="H397" s="221" t="s">
        <v>19</v>
      </c>
      <c r="I397" s="223"/>
      <c r="J397" s="220"/>
      <c r="K397" s="220"/>
      <c r="L397" s="224"/>
      <c r="M397" s="225"/>
      <c r="N397" s="226"/>
      <c r="O397" s="226"/>
      <c r="P397" s="226"/>
      <c r="Q397" s="226"/>
      <c r="R397" s="226"/>
      <c r="S397" s="226"/>
      <c r="T397" s="227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T397" s="228" t="s">
        <v>135</v>
      </c>
      <c r="AU397" s="228" t="s">
        <v>85</v>
      </c>
      <c r="AV397" s="12" t="s">
        <v>83</v>
      </c>
      <c r="AW397" s="12" t="s">
        <v>37</v>
      </c>
      <c r="AX397" s="12" t="s">
        <v>75</v>
      </c>
      <c r="AY397" s="228" t="s">
        <v>126</v>
      </c>
    </row>
    <row r="398" s="13" customFormat="1">
      <c r="A398" s="13"/>
      <c r="B398" s="229"/>
      <c r="C398" s="230"/>
      <c r="D398" s="214" t="s">
        <v>135</v>
      </c>
      <c r="E398" s="231" t="s">
        <v>19</v>
      </c>
      <c r="F398" s="232" t="s">
        <v>814</v>
      </c>
      <c r="G398" s="230"/>
      <c r="H398" s="233">
        <v>40</v>
      </c>
      <c r="I398" s="234"/>
      <c r="J398" s="230"/>
      <c r="K398" s="230"/>
      <c r="L398" s="235"/>
      <c r="M398" s="236"/>
      <c r="N398" s="237"/>
      <c r="O398" s="237"/>
      <c r="P398" s="237"/>
      <c r="Q398" s="237"/>
      <c r="R398" s="237"/>
      <c r="S398" s="237"/>
      <c r="T398" s="238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9" t="s">
        <v>135</v>
      </c>
      <c r="AU398" s="239" t="s">
        <v>85</v>
      </c>
      <c r="AV398" s="13" t="s">
        <v>85</v>
      </c>
      <c r="AW398" s="13" t="s">
        <v>37</v>
      </c>
      <c r="AX398" s="13" t="s">
        <v>83</v>
      </c>
      <c r="AY398" s="239" t="s">
        <v>126</v>
      </c>
    </row>
    <row r="399" s="2" customFormat="1" ht="16.5" customHeight="1">
      <c r="A399" s="41"/>
      <c r="B399" s="42"/>
      <c r="C399" s="200" t="s">
        <v>828</v>
      </c>
      <c r="D399" s="200" t="s">
        <v>127</v>
      </c>
      <c r="E399" s="201" t="s">
        <v>829</v>
      </c>
      <c r="F399" s="202" t="s">
        <v>830</v>
      </c>
      <c r="G399" s="203" t="s">
        <v>414</v>
      </c>
      <c r="H399" s="204">
        <v>180</v>
      </c>
      <c r="I399" s="205"/>
      <c r="J399" s="206">
        <f>ROUND(I399*H399,2)</f>
        <v>0</v>
      </c>
      <c r="K399" s="207"/>
      <c r="L399" s="47"/>
      <c r="M399" s="208" t="s">
        <v>19</v>
      </c>
      <c r="N399" s="209" t="s">
        <v>46</v>
      </c>
      <c r="O399" s="87"/>
      <c r="P399" s="210">
        <f>O399*H399</f>
        <v>0</v>
      </c>
      <c r="Q399" s="210">
        <v>0</v>
      </c>
      <c r="R399" s="210">
        <f>Q399*H399</f>
        <v>0</v>
      </c>
      <c r="S399" s="210">
        <v>0</v>
      </c>
      <c r="T399" s="211">
        <f>S399*H399</f>
        <v>0</v>
      </c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R399" s="212" t="s">
        <v>159</v>
      </c>
      <c r="AT399" s="212" t="s">
        <v>127</v>
      </c>
      <c r="AU399" s="212" t="s">
        <v>85</v>
      </c>
      <c r="AY399" s="20" t="s">
        <v>126</v>
      </c>
      <c r="BE399" s="213">
        <f>IF(N399="základní",J399,0)</f>
        <v>0</v>
      </c>
      <c r="BF399" s="213">
        <f>IF(N399="snížená",J399,0)</f>
        <v>0</v>
      </c>
      <c r="BG399" s="213">
        <f>IF(N399="zákl. přenesená",J399,0)</f>
        <v>0</v>
      </c>
      <c r="BH399" s="213">
        <f>IF(N399="sníž. přenesená",J399,0)</f>
        <v>0</v>
      </c>
      <c r="BI399" s="213">
        <f>IF(N399="nulová",J399,0)</f>
        <v>0</v>
      </c>
      <c r="BJ399" s="20" t="s">
        <v>83</v>
      </c>
      <c r="BK399" s="213">
        <f>ROUND(I399*H399,2)</f>
        <v>0</v>
      </c>
      <c r="BL399" s="20" t="s">
        <v>159</v>
      </c>
      <c r="BM399" s="212" t="s">
        <v>831</v>
      </c>
    </row>
    <row r="400" s="2" customFormat="1">
      <c r="A400" s="41"/>
      <c r="B400" s="42"/>
      <c r="C400" s="43"/>
      <c r="D400" s="214" t="s">
        <v>133</v>
      </c>
      <c r="E400" s="43"/>
      <c r="F400" s="215" t="s">
        <v>826</v>
      </c>
      <c r="G400" s="43"/>
      <c r="H400" s="43"/>
      <c r="I400" s="216"/>
      <c r="J400" s="43"/>
      <c r="K400" s="43"/>
      <c r="L400" s="47"/>
      <c r="M400" s="217"/>
      <c r="N400" s="218"/>
      <c r="O400" s="87"/>
      <c r="P400" s="87"/>
      <c r="Q400" s="87"/>
      <c r="R400" s="87"/>
      <c r="S400" s="87"/>
      <c r="T400" s="88"/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T400" s="20" t="s">
        <v>133</v>
      </c>
      <c r="AU400" s="20" t="s">
        <v>85</v>
      </c>
    </row>
    <row r="401" s="12" customFormat="1">
      <c r="A401" s="12"/>
      <c r="B401" s="219"/>
      <c r="C401" s="220"/>
      <c r="D401" s="214" t="s">
        <v>135</v>
      </c>
      <c r="E401" s="221" t="s">
        <v>19</v>
      </c>
      <c r="F401" s="222" t="s">
        <v>749</v>
      </c>
      <c r="G401" s="220"/>
      <c r="H401" s="221" t="s">
        <v>19</v>
      </c>
      <c r="I401" s="223"/>
      <c r="J401" s="220"/>
      <c r="K401" s="220"/>
      <c r="L401" s="224"/>
      <c r="M401" s="225"/>
      <c r="N401" s="226"/>
      <c r="O401" s="226"/>
      <c r="P401" s="226"/>
      <c r="Q401" s="226"/>
      <c r="R401" s="226"/>
      <c r="S401" s="226"/>
      <c r="T401" s="227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T401" s="228" t="s">
        <v>135</v>
      </c>
      <c r="AU401" s="228" t="s">
        <v>85</v>
      </c>
      <c r="AV401" s="12" t="s">
        <v>83</v>
      </c>
      <c r="AW401" s="12" t="s">
        <v>37</v>
      </c>
      <c r="AX401" s="12" t="s">
        <v>75</v>
      </c>
      <c r="AY401" s="228" t="s">
        <v>126</v>
      </c>
    </row>
    <row r="402" s="12" customFormat="1">
      <c r="A402" s="12"/>
      <c r="B402" s="219"/>
      <c r="C402" s="220"/>
      <c r="D402" s="214" t="s">
        <v>135</v>
      </c>
      <c r="E402" s="221" t="s">
        <v>19</v>
      </c>
      <c r="F402" s="222" t="s">
        <v>832</v>
      </c>
      <c r="G402" s="220"/>
      <c r="H402" s="221" t="s">
        <v>19</v>
      </c>
      <c r="I402" s="223"/>
      <c r="J402" s="220"/>
      <c r="K402" s="220"/>
      <c r="L402" s="224"/>
      <c r="M402" s="225"/>
      <c r="N402" s="226"/>
      <c r="O402" s="226"/>
      <c r="P402" s="226"/>
      <c r="Q402" s="226"/>
      <c r="R402" s="226"/>
      <c r="S402" s="226"/>
      <c r="T402" s="227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T402" s="228" t="s">
        <v>135</v>
      </c>
      <c r="AU402" s="228" t="s">
        <v>85</v>
      </c>
      <c r="AV402" s="12" t="s">
        <v>83</v>
      </c>
      <c r="AW402" s="12" t="s">
        <v>37</v>
      </c>
      <c r="AX402" s="12" t="s">
        <v>75</v>
      </c>
      <c r="AY402" s="228" t="s">
        <v>126</v>
      </c>
    </row>
    <row r="403" s="13" customFormat="1">
      <c r="A403" s="13"/>
      <c r="B403" s="229"/>
      <c r="C403" s="230"/>
      <c r="D403" s="214" t="s">
        <v>135</v>
      </c>
      <c r="E403" s="231" t="s">
        <v>19</v>
      </c>
      <c r="F403" s="232" t="s">
        <v>833</v>
      </c>
      <c r="G403" s="230"/>
      <c r="H403" s="233">
        <v>180</v>
      </c>
      <c r="I403" s="234"/>
      <c r="J403" s="230"/>
      <c r="K403" s="230"/>
      <c r="L403" s="235"/>
      <c r="M403" s="236"/>
      <c r="N403" s="237"/>
      <c r="O403" s="237"/>
      <c r="P403" s="237"/>
      <c r="Q403" s="237"/>
      <c r="R403" s="237"/>
      <c r="S403" s="237"/>
      <c r="T403" s="238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9" t="s">
        <v>135</v>
      </c>
      <c r="AU403" s="239" t="s">
        <v>85</v>
      </c>
      <c r="AV403" s="13" t="s">
        <v>85</v>
      </c>
      <c r="AW403" s="13" t="s">
        <v>37</v>
      </c>
      <c r="AX403" s="13" t="s">
        <v>83</v>
      </c>
      <c r="AY403" s="239" t="s">
        <v>126</v>
      </c>
    </row>
    <row r="404" s="2" customFormat="1" ht="16.5" customHeight="1">
      <c r="A404" s="41"/>
      <c r="B404" s="42"/>
      <c r="C404" s="200" t="s">
        <v>814</v>
      </c>
      <c r="D404" s="200" t="s">
        <v>127</v>
      </c>
      <c r="E404" s="201" t="s">
        <v>834</v>
      </c>
      <c r="F404" s="202" t="s">
        <v>835</v>
      </c>
      <c r="G404" s="203" t="s">
        <v>414</v>
      </c>
      <c r="H404" s="204">
        <v>2</v>
      </c>
      <c r="I404" s="205"/>
      <c r="J404" s="206">
        <f>ROUND(I404*H404,2)</f>
        <v>0</v>
      </c>
      <c r="K404" s="207"/>
      <c r="L404" s="47"/>
      <c r="M404" s="208" t="s">
        <v>19</v>
      </c>
      <c r="N404" s="209" t="s">
        <v>46</v>
      </c>
      <c r="O404" s="87"/>
      <c r="P404" s="210">
        <f>O404*H404</f>
        <v>0</v>
      </c>
      <c r="Q404" s="210">
        <v>0</v>
      </c>
      <c r="R404" s="210">
        <f>Q404*H404</f>
        <v>0</v>
      </c>
      <c r="S404" s="210">
        <v>0</v>
      </c>
      <c r="T404" s="211">
        <f>S404*H404</f>
        <v>0</v>
      </c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R404" s="212" t="s">
        <v>159</v>
      </c>
      <c r="AT404" s="212" t="s">
        <v>127</v>
      </c>
      <c r="AU404" s="212" t="s">
        <v>85</v>
      </c>
      <c r="AY404" s="20" t="s">
        <v>126</v>
      </c>
      <c r="BE404" s="213">
        <f>IF(N404="základní",J404,0)</f>
        <v>0</v>
      </c>
      <c r="BF404" s="213">
        <f>IF(N404="snížená",J404,0)</f>
        <v>0</v>
      </c>
      <c r="BG404" s="213">
        <f>IF(N404="zákl. přenesená",J404,0)</f>
        <v>0</v>
      </c>
      <c r="BH404" s="213">
        <f>IF(N404="sníž. přenesená",J404,0)</f>
        <v>0</v>
      </c>
      <c r="BI404" s="213">
        <f>IF(N404="nulová",J404,0)</f>
        <v>0</v>
      </c>
      <c r="BJ404" s="20" t="s">
        <v>83</v>
      </c>
      <c r="BK404" s="213">
        <f>ROUND(I404*H404,2)</f>
        <v>0</v>
      </c>
      <c r="BL404" s="20" t="s">
        <v>159</v>
      </c>
      <c r="BM404" s="212" t="s">
        <v>836</v>
      </c>
    </row>
    <row r="405" s="2" customFormat="1">
      <c r="A405" s="41"/>
      <c r="B405" s="42"/>
      <c r="C405" s="43"/>
      <c r="D405" s="214" t="s">
        <v>133</v>
      </c>
      <c r="E405" s="43"/>
      <c r="F405" s="215" t="s">
        <v>826</v>
      </c>
      <c r="G405" s="43"/>
      <c r="H405" s="43"/>
      <c r="I405" s="216"/>
      <c r="J405" s="43"/>
      <c r="K405" s="43"/>
      <c r="L405" s="47"/>
      <c r="M405" s="217"/>
      <c r="N405" s="218"/>
      <c r="O405" s="87"/>
      <c r="P405" s="87"/>
      <c r="Q405" s="87"/>
      <c r="R405" s="87"/>
      <c r="S405" s="87"/>
      <c r="T405" s="88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T405" s="20" t="s">
        <v>133</v>
      </c>
      <c r="AU405" s="20" t="s">
        <v>85</v>
      </c>
    </row>
    <row r="406" s="12" customFormat="1">
      <c r="A406" s="12"/>
      <c r="B406" s="219"/>
      <c r="C406" s="220"/>
      <c r="D406" s="214" t="s">
        <v>135</v>
      </c>
      <c r="E406" s="221" t="s">
        <v>19</v>
      </c>
      <c r="F406" s="222" t="s">
        <v>837</v>
      </c>
      <c r="G406" s="220"/>
      <c r="H406" s="221" t="s">
        <v>19</v>
      </c>
      <c r="I406" s="223"/>
      <c r="J406" s="220"/>
      <c r="K406" s="220"/>
      <c r="L406" s="224"/>
      <c r="M406" s="225"/>
      <c r="N406" s="226"/>
      <c r="O406" s="226"/>
      <c r="P406" s="226"/>
      <c r="Q406" s="226"/>
      <c r="R406" s="226"/>
      <c r="S406" s="226"/>
      <c r="T406" s="227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T406" s="228" t="s">
        <v>135</v>
      </c>
      <c r="AU406" s="228" t="s">
        <v>85</v>
      </c>
      <c r="AV406" s="12" t="s">
        <v>83</v>
      </c>
      <c r="AW406" s="12" t="s">
        <v>37</v>
      </c>
      <c r="AX406" s="12" t="s">
        <v>75</v>
      </c>
      <c r="AY406" s="228" t="s">
        <v>126</v>
      </c>
    </row>
    <row r="407" s="13" customFormat="1">
      <c r="A407" s="13"/>
      <c r="B407" s="229"/>
      <c r="C407" s="230"/>
      <c r="D407" s="214" t="s">
        <v>135</v>
      </c>
      <c r="E407" s="231" t="s">
        <v>19</v>
      </c>
      <c r="F407" s="232" t="s">
        <v>85</v>
      </c>
      <c r="G407" s="230"/>
      <c r="H407" s="233">
        <v>2</v>
      </c>
      <c r="I407" s="234"/>
      <c r="J407" s="230"/>
      <c r="K407" s="230"/>
      <c r="L407" s="235"/>
      <c r="M407" s="236"/>
      <c r="N407" s="237"/>
      <c r="O407" s="237"/>
      <c r="P407" s="237"/>
      <c r="Q407" s="237"/>
      <c r="R407" s="237"/>
      <c r="S407" s="237"/>
      <c r="T407" s="238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9" t="s">
        <v>135</v>
      </c>
      <c r="AU407" s="239" t="s">
        <v>85</v>
      </c>
      <c r="AV407" s="13" t="s">
        <v>85</v>
      </c>
      <c r="AW407" s="13" t="s">
        <v>37</v>
      </c>
      <c r="AX407" s="13" t="s">
        <v>83</v>
      </c>
      <c r="AY407" s="239" t="s">
        <v>126</v>
      </c>
    </row>
    <row r="408" s="2" customFormat="1" ht="16.5" customHeight="1">
      <c r="A408" s="41"/>
      <c r="B408" s="42"/>
      <c r="C408" s="200" t="s">
        <v>838</v>
      </c>
      <c r="D408" s="200" t="s">
        <v>127</v>
      </c>
      <c r="E408" s="201" t="s">
        <v>839</v>
      </c>
      <c r="F408" s="202" t="s">
        <v>840</v>
      </c>
      <c r="G408" s="203" t="s">
        <v>414</v>
      </c>
      <c r="H408" s="204">
        <v>77</v>
      </c>
      <c r="I408" s="205"/>
      <c r="J408" s="206">
        <f>ROUND(I408*H408,2)</f>
        <v>0</v>
      </c>
      <c r="K408" s="207"/>
      <c r="L408" s="47"/>
      <c r="M408" s="208" t="s">
        <v>19</v>
      </c>
      <c r="N408" s="209" t="s">
        <v>46</v>
      </c>
      <c r="O408" s="87"/>
      <c r="P408" s="210">
        <f>O408*H408</f>
        <v>0</v>
      </c>
      <c r="Q408" s="210">
        <v>0</v>
      </c>
      <c r="R408" s="210">
        <f>Q408*H408</f>
        <v>0</v>
      </c>
      <c r="S408" s="210">
        <v>0</v>
      </c>
      <c r="T408" s="211">
        <f>S408*H408</f>
        <v>0</v>
      </c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R408" s="212" t="s">
        <v>159</v>
      </c>
      <c r="AT408" s="212" t="s">
        <v>127</v>
      </c>
      <c r="AU408" s="212" t="s">
        <v>85</v>
      </c>
      <c r="AY408" s="20" t="s">
        <v>126</v>
      </c>
      <c r="BE408" s="213">
        <f>IF(N408="základní",J408,0)</f>
        <v>0</v>
      </c>
      <c r="BF408" s="213">
        <f>IF(N408="snížená",J408,0)</f>
        <v>0</v>
      </c>
      <c r="BG408" s="213">
        <f>IF(N408="zákl. přenesená",J408,0)</f>
        <v>0</v>
      </c>
      <c r="BH408" s="213">
        <f>IF(N408="sníž. přenesená",J408,0)</f>
        <v>0</v>
      </c>
      <c r="BI408" s="213">
        <f>IF(N408="nulová",J408,0)</f>
        <v>0</v>
      </c>
      <c r="BJ408" s="20" t="s">
        <v>83</v>
      </c>
      <c r="BK408" s="213">
        <f>ROUND(I408*H408,2)</f>
        <v>0</v>
      </c>
      <c r="BL408" s="20" t="s">
        <v>159</v>
      </c>
      <c r="BM408" s="212" t="s">
        <v>841</v>
      </c>
    </row>
    <row r="409" s="2" customFormat="1">
      <c r="A409" s="41"/>
      <c r="B409" s="42"/>
      <c r="C409" s="43"/>
      <c r="D409" s="214" t="s">
        <v>133</v>
      </c>
      <c r="E409" s="43"/>
      <c r="F409" s="215" t="s">
        <v>842</v>
      </c>
      <c r="G409" s="43"/>
      <c r="H409" s="43"/>
      <c r="I409" s="216"/>
      <c r="J409" s="43"/>
      <c r="K409" s="43"/>
      <c r="L409" s="47"/>
      <c r="M409" s="217"/>
      <c r="N409" s="218"/>
      <c r="O409" s="87"/>
      <c r="P409" s="87"/>
      <c r="Q409" s="87"/>
      <c r="R409" s="87"/>
      <c r="S409" s="87"/>
      <c r="T409" s="88"/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T409" s="20" t="s">
        <v>133</v>
      </c>
      <c r="AU409" s="20" t="s">
        <v>85</v>
      </c>
    </row>
    <row r="410" s="12" customFormat="1">
      <c r="A410" s="12"/>
      <c r="B410" s="219"/>
      <c r="C410" s="220"/>
      <c r="D410" s="214" t="s">
        <v>135</v>
      </c>
      <c r="E410" s="221" t="s">
        <v>19</v>
      </c>
      <c r="F410" s="222" t="s">
        <v>749</v>
      </c>
      <c r="G410" s="220"/>
      <c r="H410" s="221" t="s">
        <v>19</v>
      </c>
      <c r="I410" s="223"/>
      <c r="J410" s="220"/>
      <c r="K410" s="220"/>
      <c r="L410" s="224"/>
      <c r="M410" s="225"/>
      <c r="N410" s="226"/>
      <c r="O410" s="226"/>
      <c r="P410" s="226"/>
      <c r="Q410" s="226"/>
      <c r="R410" s="226"/>
      <c r="S410" s="226"/>
      <c r="T410" s="227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T410" s="228" t="s">
        <v>135</v>
      </c>
      <c r="AU410" s="228" t="s">
        <v>85</v>
      </c>
      <c r="AV410" s="12" t="s">
        <v>83</v>
      </c>
      <c r="AW410" s="12" t="s">
        <v>37</v>
      </c>
      <c r="AX410" s="12" t="s">
        <v>75</v>
      </c>
      <c r="AY410" s="228" t="s">
        <v>126</v>
      </c>
    </row>
    <row r="411" s="12" customFormat="1">
      <c r="A411" s="12"/>
      <c r="B411" s="219"/>
      <c r="C411" s="220"/>
      <c r="D411" s="214" t="s">
        <v>135</v>
      </c>
      <c r="E411" s="221" t="s">
        <v>19</v>
      </c>
      <c r="F411" s="222" t="s">
        <v>843</v>
      </c>
      <c r="G411" s="220"/>
      <c r="H411" s="221" t="s">
        <v>19</v>
      </c>
      <c r="I411" s="223"/>
      <c r="J411" s="220"/>
      <c r="K411" s="220"/>
      <c r="L411" s="224"/>
      <c r="M411" s="225"/>
      <c r="N411" s="226"/>
      <c r="O411" s="226"/>
      <c r="P411" s="226"/>
      <c r="Q411" s="226"/>
      <c r="R411" s="226"/>
      <c r="S411" s="226"/>
      <c r="T411" s="227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T411" s="228" t="s">
        <v>135</v>
      </c>
      <c r="AU411" s="228" t="s">
        <v>85</v>
      </c>
      <c r="AV411" s="12" t="s">
        <v>83</v>
      </c>
      <c r="AW411" s="12" t="s">
        <v>37</v>
      </c>
      <c r="AX411" s="12" t="s">
        <v>75</v>
      </c>
      <c r="AY411" s="228" t="s">
        <v>126</v>
      </c>
    </row>
    <row r="412" s="12" customFormat="1">
      <c r="A412" s="12"/>
      <c r="B412" s="219"/>
      <c r="C412" s="220"/>
      <c r="D412" s="214" t="s">
        <v>135</v>
      </c>
      <c r="E412" s="221" t="s">
        <v>19</v>
      </c>
      <c r="F412" s="222" t="s">
        <v>844</v>
      </c>
      <c r="G412" s="220"/>
      <c r="H412" s="221" t="s">
        <v>19</v>
      </c>
      <c r="I412" s="223"/>
      <c r="J412" s="220"/>
      <c r="K412" s="220"/>
      <c r="L412" s="224"/>
      <c r="M412" s="225"/>
      <c r="N412" s="226"/>
      <c r="O412" s="226"/>
      <c r="P412" s="226"/>
      <c r="Q412" s="226"/>
      <c r="R412" s="226"/>
      <c r="S412" s="226"/>
      <c r="T412" s="227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T412" s="228" t="s">
        <v>135</v>
      </c>
      <c r="AU412" s="228" t="s">
        <v>85</v>
      </c>
      <c r="AV412" s="12" t="s">
        <v>83</v>
      </c>
      <c r="AW412" s="12" t="s">
        <v>37</v>
      </c>
      <c r="AX412" s="12" t="s">
        <v>75</v>
      </c>
      <c r="AY412" s="228" t="s">
        <v>126</v>
      </c>
    </row>
    <row r="413" s="12" customFormat="1">
      <c r="A413" s="12"/>
      <c r="B413" s="219"/>
      <c r="C413" s="220"/>
      <c r="D413" s="214" t="s">
        <v>135</v>
      </c>
      <c r="E413" s="221" t="s">
        <v>19</v>
      </c>
      <c r="F413" s="222" t="s">
        <v>845</v>
      </c>
      <c r="G413" s="220"/>
      <c r="H413" s="221" t="s">
        <v>19</v>
      </c>
      <c r="I413" s="223"/>
      <c r="J413" s="220"/>
      <c r="K413" s="220"/>
      <c r="L413" s="224"/>
      <c r="M413" s="225"/>
      <c r="N413" s="226"/>
      <c r="O413" s="226"/>
      <c r="P413" s="226"/>
      <c r="Q413" s="226"/>
      <c r="R413" s="226"/>
      <c r="S413" s="226"/>
      <c r="T413" s="227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T413" s="228" t="s">
        <v>135</v>
      </c>
      <c r="AU413" s="228" t="s">
        <v>85</v>
      </c>
      <c r="AV413" s="12" t="s">
        <v>83</v>
      </c>
      <c r="AW413" s="12" t="s">
        <v>37</v>
      </c>
      <c r="AX413" s="12" t="s">
        <v>75</v>
      </c>
      <c r="AY413" s="228" t="s">
        <v>126</v>
      </c>
    </row>
    <row r="414" s="13" customFormat="1">
      <c r="A414" s="13"/>
      <c r="B414" s="229"/>
      <c r="C414" s="230"/>
      <c r="D414" s="214" t="s">
        <v>135</v>
      </c>
      <c r="E414" s="231" t="s">
        <v>19</v>
      </c>
      <c r="F414" s="232" t="s">
        <v>846</v>
      </c>
      <c r="G414" s="230"/>
      <c r="H414" s="233">
        <v>77</v>
      </c>
      <c r="I414" s="234"/>
      <c r="J414" s="230"/>
      <c r="K414" s="230"/>
      <c r="L414" s="235"/>
      <c r="M414" s="236"/>
      <c r="N414" s="237"/>
      <c r="O414" s="237"/>
      <c r="P414" s="237"/>
      <c r="Q414" s="237"/>
      <c r="R414" s="237"/>
      <c r="S414" s="237"/>
      <c r="T414" s="238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9" t="s">
        <v>135</v>
      </c>
      <c r="AU414" s="239" t="s">
        <v>85</v>
      </c>
      <c r="AV414" s="13" t="s">
        <v>85</v>
      </c>
      <c r="AW414" s="13" t="s">
        <v>37</v>
      </c>
      <c r="AX414" s="13" t="s">
        <v>83</v>
      </c>
      <c r="AY414" s="239" t="s">
        <v>126</v>
      </c>
    </row>
    <row r="415" s="2" customFormat="1" ht="16.5" customHeight="1">
      <c r="A415" s="41"/>
      <c r="B415" s="42"/>
      <c r="C415" s="200" t="s">
        <v>847</v>
      </c>
      <c r="D415" s="200" t="s">
        <v>127</v>
      </c>
      <c r="E415" s="201" t="s">
        <v>848</v>
      </c>
      <c r="F415" s="202" t="s">
        <v>849</v>
      </c>
      <c r="G415" s="203" t="s">
        <v>414</v>
      </c>
      <c r="H415" s="204">
        <v>240.75999999999999</v>
      </c>
      <c r="I415" s="205"/>
      <c r="J415" s="206">
        <f>ROUND(I415*H415,2)</f>
        <v>0</v>
      </c>
      <c r="K415" s="207"/>
      <c r="L415" s="47"/>
      <c r="M415" s="208" t="s">
        <v>19</v>
      </c>
      <c r="N415" s="209" t="s">
        <v>46</v>
      </c>
      <c r="O415" s="87"/>
      <c r="P415" s="210">
        <f>O415*H415</f>
        <v>0</v>
      </c>
      <c r="Q415" s="210">
        <v>0</v>
      </c>
      <c r="R415" s="210">
        <f>Q415*H415</f>
        <v>0</v>
      </c>
      <c r="S415" s="210">
        <v>0</v>
      </c>
      <c r="T415" s="211">
        <f>S415*H415</f>
        <v>0</v>
      </c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R415" s="212" t="s">
        <v>159</v>
      </c>
      <c r="AT415" s="212" t="s">
        <v>127</v>
      </c>
      <c r="AU415" s="212" t="s">
        <v>85</v>
      </c>
      <c r="AY415" s="20" t="s">
        <v>126</v>
      </c>
      <c r="BE415" s="213">
        <f>IF(N415="základní",J415,0)</f>
        <v>0</v>
      </c>
      <c r="BF415" s="213">
        <f>IF(N415="snížená",J415,0)</f>
        <v>0</v>
      </c>
      <c r="BG415" s="213">
        <f>IF(N415="zákl. přenesená",J415,0)</f>
        <v>0</v>
      </c>
      <c r="BH415" s="213">
        <f>IF(N415="sníž. přenesená",J415,0)</f>
        <v>0</v>
      </c>
      <c r="BI415" s="213">
        <f>IF(N415="nulová",J415,0)</f>
        <v>0</v>
      </c>
      <c r="BJ415" s="20" t="s">
        <v>83</v>
      </c>
      <c r="BK415" s="213">
        <f>ROUND(I415*H415,2)</f>
        <v>0</v>
      </c>
      <c r="BL415" s="20" t="s">
        <v>159</v>
      </c>
      <c r="BM415" s="212" t="s">
        <v>850</v>
      </c>
    </row>
    <row r="416" s="2" customFormat="1">
      <c r="A416" s="41"/>
      <c r="B416" s="42"/>
      <c r="C416" s="43"/>
      <c r="D416" s="214" t="s">
        <v>133</v>
      </c>
      <c r="E416" s="43"/>
      <c r="F416" s="215" t="s">
        <v>842</v>
      </c>
      <c r="G416" s="43"/>
      <c r="H416" s="43"/>
      <c r="I416" s="216"/>
      <c r="J416" s="43"/>
      <c r="K416" s="43"/>
      <c r="L416" s="47"/>
      <c r="M416" s="217"/>
      <c r="N416" s="218"/>
      <c r="O416" s="87"/>
      <c r="P416" s="87"/>
      <c r="Q416" s="87"/>
      <c r="R416" s="87"/>
      <c r="S416" s="87"/>
      <c r="T416" s="88"/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T416" s="20" t="s">
        <v>133</v>
      </c>
      <c r="AU416" s="20" t="s">
        <v>85</v>
      </c>
    </row>
    <row r="417" s="12" customFormat="1">
      <c r="A417" s="12"/>
      <c r="B417" s="219"/>
      <c r="C417" s="220"/>
      <c r="D417" s="214" t="s">
        <v>135</v>
      </c>
      <c r="E417" s="221" t="s">
        <v>19</v>
      </c>
      <c r="F417" s="222" t="s">
        <v>749</v>
      </c>
      <c r="G417" s="220"/>
      <c r="H417" s="221" t="s">
        <v>19</v>
      </c>
      <c r="I417" s="223"/>
      <c r="J417" s="220"/>
      <c r="K417" s="220"/>
      <c r="L417" s="224"/>
      <c r="M417" s="225"/>
      <c r="N417" s="226"/>
      <c r="O417" s="226"/>
      <c r="P417" s="226"/>
      <c r="Q417" s="226"/>
      <c r="R417" s="226"/>
      <c r="S417" s="226"/>
      <c r="T417" s="227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T417" s="228" t="s">
        <v>135</v>
      </c>
      <c r="AU417" s="228" t="s">
        <v>85</v>
      </c>
      <c r="AV417" s="12" t="s">
        <v>83</v>
      </c>
      <c r="AW417" s="12" t="s">
        <v>37</v>
      </c>
      <c r="AX417" s="12" t="s">
        <v>75</v>
      </c>
      <c r="AY417" s="228" t="s">
        <v>126</v>
      </c>
    </row>
    <row r="418" s="12" customFormat="1">
      <c r="A418" s="12"/>
      <c r="B418" s="219"/>
      <c r="C418" s="220"/>
      <c r="D418" s="214" t="s">
        <v>135</v>
      </c>
      <c r="E418" s="221" t="s">
        <v>19</v>
      </c>
      <c r="F418" s="222" t="s">
        <v>851</v>
      </c>
      <c r="G418" s="220"/>
      <c r="H418" s="221" t="s">
        <v>19</v>
      </c>
      <c r="I418" s="223"/>
      <c r="J418" s="220"/>
      <c r="K418" s="220"/>
      <c r="L418" s="224"/>
      <c r="M418" s="225"/>
      <c r="N418" s="226"/>
      <c r="O418" s="226"/>
      <c r="P418" s="226"/>
      <c r="Q418" s="226"/>
      <c r="R418" s="226"/>
      <c r="S418" s="226"/>
      <c r="T418" s="227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T418" s="228" t="s">
        <v>135</v>
      </c>
      <c r="AU418" s="228" t="s">
        <v>85</v>
      </c>
      <c r="AV418" s="12" t="s">
        <v>83</v>
      </c>
      <c r="AW418" s="12" t="s">
        <v>37</v>
      </c>
      <c r="AX418" s="12" t="s">
        <v>75</v>
      </c>
      <c r="AY418" s="228" t="s">
        <v>126</v>
      </c>
    </row>
    <row r="419" s="12" customFormat="1">
      <c r="A419" s="12"/>
      <c r="B419" s="219"/>
      <c r="C419" s="220"/>
      <c r="D419" s="214" t="s">
        <v>135</v>
      </c>
      <c r="E419" s="221" t="s">
        <v>19</v>
      </c>
      <c r="F419" s="222" t="s">
        <v>852</v>
      </c>
      <c r="G419" s="220"/>
      <c r="H419" s="221" t="s">
        <v>19</v>
      </c>
      <c r="I419" s="223"/>
      <c r="J419" s="220"/>
      <c r="K419" s="220"/>
      <c r="L419" s="224"/>
      <c r="M419" s="225"/>
      <c r="N419" s="226"/>
      <c r="O419" s="226"/>
      <c r="P419" s="226"/>
      <c r="Q419" s="226"/>
      <c r="R419" s="226"/>
      <c r="S419" s="226"/>
      <c r="T419" s="227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T419" s="228" t="s">
        <v>135</v>
      </c>
      <c r="AU419" s="228" t="s">
        <v>85</v>
      </c>
      <c r="AV419" s="12" t="s">
        <v>83</v>
      </c>
      <c r="AW419" s="12" t="s">
        <v>37</v>
      </c>
      <c r="AX419" s="12" t="s">
        <v>75</v>
      </c>
      <c r="AY419" s="228" t="s">
        <v>126</v>
      </c>
    </row>
    <row r="420" s="12" customFormat="1">
      <c r="A420" s="12"/>
      <c r="B420" s="219"/>
      <c r="C420" s="220"/>
      <c r="D420" s="214" t="s">
        <v>135</v>
      </c>
      <c r="E420" s="221" t="s">
        <v>19</v>
      </c>
      <c r="F420" s="222" t="s">
        <v>853</v>
      </c>
      <c r="G420" s="220"/>
      <c r="H420" s="221" t="s">
        <v>19</v>
      </c>
      <c r="I420" s="223"/>
      <c r="J420" s="220"/>
      <c r="K420" s="220"/>
      <c r="L420" s="224"/>
      <c r="M420" s="225"/>
      <c r="N420" s="226"/>
      <c r="O420" s="226"/>
      <c r="P420" s="226"/>
      <c r="Q420" s="226"/>
      <c r="R420" s="226"/>
      <c r="S420" s="226"/>
      <c r="T420" s="227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T420" s="228" t="s">
        <v>135</v>
      </c>
      <c r="AU420" s="228" t="s">
        <v>85</v>
      </c>
      <c r="AV420" s="12" t="s">
        <v>83</v>
      </c>
      <c r="AW420" s="12" t="s">
        <v>37</v>
      </c>
      <c r="AX420" s="12" t="s">
        <v>75</v>
      </c>
      <c r="AY420" s="228" t="s">
        <v>126</v>
      </c>
    </row>
    <row r="421" s="12" customFormat="1">
      <c r="A421" s="12"/>
      <c r="B421" s="219"/>
      <c r="C421" s="220"/>
      <c r="D421" s="214" t="s">
        <v>135</v>
      </c>
      <c r="E421" s="221" t="s">
        <v>19</v>
      </c>
      <c r="F421" s="222" t="s">
        <v>854</v>
      </c>
      <c r="G421" s="220"/>
      <c r="H421" s="221" t="s">
        <v>19</v>
      </c>
      <c r="I421" s="223"/>
      <c r="J421" s="220"/>
      <c r="K421" s="220"/>
      <c r="L421" s="224"/>
      <c r="M421" s="225"/>
      <c r="N421" s="226"/>
      <c r="O421" s="226"/>
      <c r="P421" s="226"/>
      <c r="Q421" s="226"/>
      <c r="R421" s="226"/>
      <c r="S421" s="226"/>
      <c r="T421" s="227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T421" s="228" t="s">
        <v>135</v>
      </c>
      <c r="AU421" s="228" t="s">
        <v>85</v>
      </c>
      <c r="AV421" s="12" t="s">
        <v>83</v>
      </c>
      <c r="AW421" s="12" t="s">
        <v>37</v>
      </c>
      <c r="AX421" s="12" t="s">
        <v>75</v>
      </c>
      <c r="AY421" s="228" t="s">
        <v>126</v>
      </c>
    </row>
    <row r="422" s="13" customFormat="1">
      <c r="A422" s="13"/>
      <c r="B422" s="229"/>
      <c r="C422" s="230"/>
      <c r="D422" s="214" t="s">
        <v>135</v>
      </c>
      <c r="E422" s="231" t="s">
        <v>19</v>
      </c>
      <c r="F422" s="232" t="s">
        <v>855</v>
      </c>
      <c r="G422" s="230"/>
      <c r="H422" s="233">
        <v>240.75999999999999</v>
      </c>
      <c r="I422" s="234"/>
      <c r="J422" s="230"/>
      <c r="K422" s="230"/>
      <c r="L422" s="235"/>
      <c r="M422" s="236"/>
      <c r="N422" s="237"/>
      <c r="O422" s="237"/>
      <c r="P422" s="237"/>
      <c r="Q422" s="237"/>
      <c r="R422" s="237"/>
      <c r="S422" s="237"/>
      <c r="T422" s="238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9" t="s">
        <v>135</v>
      </c>
      <c r="AU422" s="239" t="s">
        <v>85</v>
      </c>
      <c r="AV422" s="13" t="s">
        <v>85</v>
      </c>
      <c r="AW422" s="13" t="s">
        <v>37</v>
      </c>
      <c r="AX422" s="13" t="s">
        <v>83</v>
      </c>
      <c r="AY422" s="239" t="s">
        <v>126</v>
      </c>
    </row>
    <row r="423" s="2" customFormat="1" ht="16.5" customHeight="1">
      <c r="A423" s="41"/>
      <c r="B423" s="42"/>
      <c r="C423" s="200" t="s">
        <v>856</v>
      </c>
      <c r="D423" s="200" t="s">
        <v>127</v>
      </c>
      <c r="E423" s="201" t="s">
        <v>857</v>
      </c>
      <c r="F423" s="202" t="s">
        <v>858</v>
      </c>
      <c r="G423" s="203" t="s">
        <v>414</v>
      </c>
      <c r="H423" s="204">
        <v>120.38</v>
      </c>
      <c r="I423" s="205"/>
      <c r="J423" s="206">
        <f>ROUND(I423*H423,2)</f>
        <v>0</v>
      </c>
      <c r="K423" s="207"/>
      <c r="L423" s="47"/>
      <c r="M423" s="208" t="s">
        <v>19</v>
      </c>
      <c r="N423" s="209" t="s">
        <v>46</v>
      </c>
      <c r="O423" s="87"/>
      <c r="P423" s="210">
        <f>O423*H423</f>
        <v>0</v>
      </c>
      <c r="Q423" s="210">
        <v>0</v>
      </c>
      <c r="R423" s="210">
        <f>Q423*H423</f>
        <v>0</v>
      </c>
      <c r="S423" s="210">
        <v>0</v>
      </c>
      <c r="T423" s="211">
        <f>S423*H423</f>
        <v>0</v>
      </c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R423" s="212" t="s">
        <v>159</v>
      </c>
      <c r="AT423" s="212" t="s">
        <v>127</v>
      </c>
      <c r="AU423" s="212" t="s">
        <v>85</v>
      </c>
      <c r="AY423" s="20" t="s">
        <v>126</v>
      </c>
      <c r="BE423" s="213">
        <f>IF(N423="základní",J423,0)</f>
        <v>0</v>
      </c>
      <c r="BF423" s="213">
        <f>IF(N423="snížená",J423,0)</f>
        <v>0</v>
      </c>
      <c r="BG423" s="213">
        <f>IF(N423="zákl. přenesená",J423,0)</f>
        <v>0</v>
      </c>
      <c r="BH423" s="213">
        <f>IF(N423="sníž. přenesená",J423,0)</f>
        <v>0</v>
      </c>
      <c r="BI423" s="213">
        <f>IF(N423="nulová",J423,0)</f>
        <v>0</v>
      </c>
      <c r="BJ423" s="20" t="s">
        <v>83</v>
      </c>
      <c r="BK423" s="213">
        <f>ROUND(I423*H423,2)</f>
        <v>0</v>
      </c>
      <c r="BL423" s="20" t="s">
        <v>159</v>
      </c>
      <c r="BM423" s="212" t="s">
        <v>859</v>
      </c>
    </row>
    <row r="424" s="2" customFormat="1">
      <c r="A424" s="41"/>
      <c r="B424" s="42"/>
      <c r="C424" s="43"/>
      <c r="D424" s="214" t="s">
        <v>133</v>
      </c>
      <c r="E424" s="43"/>
      <c r="F424" s="215" t="s">
        <v>860</v>
      </c>
      <c r="G424" s="43"/>
      <c r="H424" s="43"/>
      <c r="I424" s="216"/>
      <c r="J424" s="43"/>
      <c r="K424" s="43"/>
      <c r="L424" s="47"/>
      <c r="M424" s="217"/>
      <c r="N424" s="218"/>
      <c r="O424" s="87"/>
      <c r="P424" s="87"/>
      <c r="Q424" s="87"/>
      <c r="R424" s="87"/>
      <c r="S424" s="87"/>
      <c r="T424" s="88"/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T424" s="20" t="s">
        <v>133</v>
      </c>
      <c r="AU424" s="20" t="s">
        <v>85</v>
      </c>
    </row>
    <row r="425" s="12" customFormat="1">
      <c r="A425" s="12"/>
      <c r="B425" s="219"/>
      <c r="C425" s="220"/>
      <c r="D425" s="214" t="s">
        <v>135</v>
      </c>
      <c r="E425" s="221" t="s">
        <v>19</v>
      </c>
      <c r="F425" s="222" t="s">
        <v>749</v>
      </c>
      <c r="G425" s="220"/>
      <c r="H425" s="221" t="s">
        <v>19</v>
      </c>
      <c r="I425" s="223"/>
      <c r="J425" s="220"/>
      <c r="K425" s="220"/>
      <c r="L425" s="224"/>
      <c r="M425" s="225"/>
      <c r="N425" s="226"/>
      <c r="O425" s="226"/>
      <c r="P425" s="226"/>
      <c r="Q425" s="226"/>
      <c r="R425" s="226"/>
      <c r="S425" s="226"/>
      <c r="T425" s="227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T425" s="228" t="s">
        <v>135</v>
      </c>
      <c r="AU425" s="228" t="s">
        <v>85</v>
      </c>
      <c r="AV425" s="12" t="s">
        <v>83</v>
      </c>
      <c r="AW425" s="12" t="s">
        <v>37</v>
      </c>
      <c r="AX425" s="12" t="s">
        <v>75</v>
      </c>
      <c r="AY425" s="228" t="s">
        <v>126</v>
      </c>
    </row>
    <row r="426" s="12" customFormat="1">
      <c r="A426" s="12"/>
      <c r="B426" s="219"/>
      <c r="C426" s="220"/>
      <c r="D426" s="214" t="s">
        <v>135</v>
      </c>
      <c r="E426" s="221" t="s">
        <v>19</v>
      </c>
      <c r="F426" s="222" t="s">
        <v>861</v>
      </c>
      <c r="G426" s="220"/>
      <c r="H426" s="221" t="s">
        <v>19</v>
      </c>
      <c r="I426" s="223"/>
      <c r="J426" s="220"/>
      <c r="K426" s="220"/>
      <c r="L426" s="224"/>
      <c r="M426" s="225"/>
      <c r="N426" s="226"/>
      <c r="O426" s="226"/>
      <c r="P426" s="226"/>
      <c r="Q426" s="226"/>
      <c r="R426" s="226"/>
      <c r="S426" s="226"/>
      <c r="T426" s="227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T426" s="228" t="s">
        <v>135</v>
      </c>
      <c r="AU426" s="228" t="s">
        <v>85</v>
      </c>
      <c r="AV426" s="12" t="s">
        <v>83</v>
      </c>
      <c r="AW426" s="12" t="s">
        <v>37</v>
      </c>
      <c r="AX426" s="12" t="s">
        <v>75</v>
      </c>
      <c r="AY426" s="228" t="s">
        <v>126</v>
      </c>
    </row>
    <row r="427" s="12" customFormat="1">
      <c r="A427" s="12"/>
      <c r="B427" s="219"/>
      <c r="C427" s="220"/>
      <c r="D427" s="214" t="s">
        <v>135</v>
      </c>
      <c r="E427" s="221" t="s">
        <v>19</v>
      </c>
      <c r="F427" s="222" t="s">
        <v>862</v>
      </c>
      <c r="G427" s="220"/>
      <c r="H427" s="221" t="s">
        <v>19</v>
      </c>
      <c r="I427" s="223"/>
      <c r="J427" s="220"/>
      <c r="K427" s="220"/>
      <c r="L427" s="224"/>
      <c r="M427" s="225"/>
      <c r="N427" s="226"/>
      <c r="O427" s="226"/>
      <c r="P427" s="226"/>
      <c r="Q427" s="226"/>
      <c r="R427" s="226"/>
      <c r="S427" s="226"/>
      <c r="T427" s="227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T427" s="228" t="s">
        <v>135</v>
      </c>
      <c r="AU427" s="228" t="s">
        <v>85</v>
      </c>
      <c r="AV427" s="12" t="s">
        <v>83</v>
      </c>
      <c r="AW427" s="12" t="s">
        <v>37</v>
      </c>
      <c r="AX427" s="12" t="s">
        <v>75</v>
      </c>
      <c r="AY427" s="228" t="s">
        <v>126</v>
      </c>
    </row>
    <row r="428" s="13" customFormat="1">
      <c r="A428" s="13"/>
      <c r="B428" s="229"/>
      <c r="C428" s="230"/>
      <c r="D428" s="214" t="s">
        <v>135</v>
      </c>
      <c r="E428" s="231" t="s">
        <v>19</v>
      </c>
      <c r="F428" s="232" t="s">
        <v>863</v>
      </c>
      <c r="G428" s="230"/>
      <c r="H428" s="233">
        <v>43.380000000000003</v>
      </c>
      <c r="I428" s="234"/>
      <c r="J428" s="230"/>
      <c r="K428" s="230"/>
      <c r="L428" s="235"/>
      <c r="M428" s="236"/>
      <c r="N428" s="237"/>
      <c r="O428" s="237"/>
      <c r="P428" s="237"/>
      <c r="Q428" s="237"/>
      <c r="R428" s="237"/>
      <c r="S428" s="237"/>
      <c r="T428" s="238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9" t="s">
        <v>135</v>
      </c>
      <c r="AU428" s="239" t="s">
        <v>85</v>
      </c>
      <c r="AV428" s="13" t="s">
        <v>85</v>
      </c>
      <c r="AW428" s="13" t="s">
        <v>37</v>
      </c>
      <c r="AX428" s="13" t="s">
        <v>75</v>
      </c>
      <c r="AY428" s="239" t="s">
        <v>126</v>
      </c>
    </row>
    <row r="429" s="12" customFormat="1">
      <c r="A429" s="12"/>
      <c r="B429" s="219"/>
      <c r="C429" s="220"/>
      <c r="D429" s="214" t="s">
        <v>135</v>
      </c>
      <c r="E429" s="221" t="s">
        <v>19</v>
      </c>
      <c r="F429" s="222" t="s">
        <v>864</v>
      </c>
      <c r="G429" s="220"/>
      <c r="H429" s="221" t="s">
        <v>19</v>
      </c>
      <c r="I429" s="223"/>
      <c r="J429" s="220"/>
      <c r="K429" s="220"/>
      <c r="L429" s="224"/>
      <c r="M429" s="225"/>
      <c r="N429" s="226"/>
      <c r="O429" s="226"/>
      <c r="P429" s="226"/>
      <c r="Q429" s="226"/>
      <c r="R429" s="226"/>
      <c r="S429" s="226"/>
      <c r="T429" s="227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T429" s="228" t="s">
        <v>135</v>
      </c>
      <c r="AU429" s="228" t="s">
        <v>85</v>
      </c>
      <c r="AV429" s="12" t="s">
        <v>83</v>
      </c>
      <c r="AW429" s="12" t="s">
        <v>37</v>
      </c>
      <c r="AX429" s="12" t="s">
        <v>75</v>
      </c>
      <c r="AY429" s="228" t="s">
        <v>126</v>
      </c>
    </row>
    <row r="430" s="13" customFormat="1">
      <c r="A430" s="13"/>
      <c r="B430" s="229"/>
      <c r="C430" s="230"/>
      <c r="D430" s="214" t="s">
        <v>135</v>
      </c>
      <c r="E430" s="231" t="s">
        <v>19</v>
      </c>
      <c r="F430" s="232" t="s">
        <v>846</v>
      </c>
      <c r="G430" s="230"/>
      <c r="H430" s="233">
        <v>77</v>
      </c>
      <c r="I430" s="234"/>
      <c r="J430" s="230"/>
      <c r="K430" s="230"/>
      <c r="L430" s="235"/>
      <c r="M430" s="236"/>
      <c r="N430" s="237"/>
      <c r="O430" s="237"/>
      <c r="P430" s="237"/>
      <c r="Q430" s="237"/>
      <c r="R430" s="237"/>
      <c r="S430" s="237"/>
      <c r="T430" s="238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9" t="s">
        <v>135</v>
      </c>
      <c r="AU430" s="239" t="s">
        <v>85</v>
      </c>
      <c r="AV430" s="13" t="s">
        <v>85</v>
      </c>
      <c r="AW430" s="13" t="s">
        <v>37</v>
      </c>
      <c r="AX430" s="13" t="s">
        <v>75</v>
      </c>
      <c r="AY430" s="239" t="s">
        <v>126</v>
      </c>
    </row>
    <row r="431" s="15" customFormat="1">
      <c r="A431" s="15"/>
      <c r="B431" s="251"/>
      <c r="C431" s="252"/>
      <c r="D431" s="214" t="s">
        <v>135</v>
      </c>
      <c r="E431" s="253" t="s">
        <v>19</v>
      </c>
      <c r="F431" s="254" t="s">
        <v>304</v>
      </c>
      <c r="G431" s="252"/>
      <c r="H431" s="255">
        <v>120.38</v>
      </c>
      <c r="I431" s="256"/>
      <c r="J431" s="252"/>
      <c r="K431" s="252"/>
      <c r="L431" s="257"/>
      <c r="M431" s="258"/>
      <c r="N431" s="259"/>
      <c r="O431" s="259"/>
      <c r="P431" s="259"/>
      <c r="Q431" s="259"/>
      <c r="R431" s="259"/>
      <c r="S431" s="259"/>
      <c r="T431" s="260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61" t="s">
        <v>135</v>
      </c>
      <c r="AU431" s="261" t="s">
        <v>85</v>
      </c>
      <c r="AV431" s="15" t="s">
        <v>159</v>
      </c>
      <c r="AW431" s="15" t="s">
        <v>37</v>
      </c>
      <c r="AX431" s="15" t="s">
        <v>83</v>
      </c>
      <c r="AY431" s="261" t="s">
        <v>126</v>
      </c>
    </row>
    <row r="432" s="2" customFormat="1" ht="16.5" customHeight="1">
      <c r="A432" s="41"/>
      <c r="B432" s="42"/>
      <c r="C432" s="200" t="s">
        <v>865</v>
      </c>
      <c r="D432" s="200" t="s">
        <v>127</v>
      </c>
      <c r="E432" s="201" t="s">
        <v>866</v>
      </c>
      <c r="F432" s="202" t="s">
        <v>867</v>
      </c>
      <c r="G432" s="203" t="s">
        <v>414</v>
      </c>
      <c r="H432" s="204">
        <v>120.38</v>
      </c>
      <c r="I432" s="205"/>
      <c r="J432" s="206">
        <f>ROUND(I432*H432,2)</f>
        <v>0</v>
      </c>
      <c r="K432" s="207"/>
      <c r="L432" s="47"/>
      <c r="M432" s="208" t="s">
        <v>19</v>
      </c>
      <c r="N432" s="209" t="s">
        <v>46</v>
      </c>
      <c r="O432" s="87"/>
      <c r="P432" s="210">
        <f>O432*H432</f>
        <v>0</v>
      </c>
      <c r="Q432" s="210">
        <v>0</v>
      </c>
      <c r="R432" s="210">
        <f>Q432*H432</f>
        <v>0</v>
      </c>
      <c r="S432" s="210">
        <v>0</v>
      </c>
      <c r="T432" s="211">
        <f>S432*H432</f>
        <v>0</v>
      </c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R432" s="212" t="s">
        <v>159</v>
      </c>
      <c r="AT432" s="212" t="s">
        <v>127</v>
      </c>
      <c r="AU432" s="212" t="s">
        <v>85</v>
      </c>
      <c r="AY432" s="20" t="s">
        <v>126</v>
      </c>
      <c r="BE432" s="213">
        <f>IF(N432="základní",J432,0)</f>
        <v>0</v>
      </c>
      <c r="BF432" s="213">
        <f>IF(N432="snížená",J432,0)</f>
        <v>0</v>
      </c>
      <c r="BG432" s="213">
        <f>IF(N432="zákl. přenesená",J432,0)</f>
        <v>0</v>
      </c>
      <c r="BH432" s="213">
        <f>IF(N432="sníž. přenesená",J432,0)</f>
        <v>0</v>
      </c>
      <c r="BI432" s="213">
        <f>IF(N432="nulová",J432,0)</f>
        <v>0</v>
      </c>
      <c r="BJ432" s="20" t="s">
        <v>83</v>
      </c>
      <c r="BK432" s="213">
        <f>ROUND(I432*H432,2)</f>
        <v>0</v>
      </c>
      <c r="BL432" s="20" t="s">
        <v>159</v>
      </c>
      <c r="BM432" s="212" t="s">
        <v>868</v>
      </c>
    </row>
    <row r="433" s="2" customFormat="1">
      <c r="A433" s="41"/>
      <c r="B433" s="42"/>
      <c r="C433" s="43"/>
      <c r="D433" s="214" t="s">
        <v>133</v>
      </c>
      <c r="E433" s="43"/>
      <c r="F433" s="215" t="s">
        <v>860</v>
      </c>
      <c r="G433" s="43"/>
      <c r="H433" s="43"/>
      <c r="I433" s="216"/>
      <c r="J433" s="43"/>
      <c r="K433" s="43"/>
      <c r="L433" s="47"/>
      <c r="M433" s="217"/>
      <c r="N433" s="218"/>
      <c r="O433" s="87"/>
      <c r="P433" s="87"/>
      <c r="Q433" s="87"/>
      <c r="R433" s="87"/>
      <c r="S433" s="87"/>
      <c r="T433" s="88"/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T433" s="20" t="s">
        <v>133</v>
      </c>
      <c r="AU433" s="20" t="s">
        <v>85</v>
      </c>
    </row>
    <row r="434" s="12" customFormat="1">
      <c r="A434" s="12"/>
      <c r="B434" s="219"/>
      <c r="C434" s="220"/>
      <c r="D434" s="214" t="s">
        <v>135</v>
      </c>
      <c r="E434" s="221" t="s">
        <v>19</v>
      </c>
      <c r="F434" s="222" t="s">
        <v>749</v>
      </c>
      <c r="G434" s="220"/>
      <c r="H434" s="221" t="s">
        <v>19</v>
      </c>
      <c r="I434" s="223"/>
      <c r="J434" s="220"/>
      <c r="K434" s="220"/>
      <c r="L434" s="224"/>
      <c r="M434" s="225"/>
      <c r="N434" s="226"/>
      <c r="O434" s="226"/>
      <c r="P434" s="226"/>
      <c r="Q434" s="226"/>
      <c r="R434" s="226"/>
      <c r="S434" s="226"/>
      <c r="T434" s="227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T434" s="228" t="s">
        <v>135</v>
      </c>
      <c r="AU434" s="228" t="s">
        <v>85</v>
      </c>
      <c r="AV434" s="12" t="s">
        <v>83</v>
      </c>
      <c r="AW434" s="12" t="s">
        <v>37</v>
      </c>
      <c r="AX434" s="12" t="s">
        <v>75</v>
      </c>
      <c r="AY434" s="228" t="s">
        <v>126</v>
      </c>
    </row>
    <row r="435" s="12" customFormat="1">
      <c r="A435" s="12"/>
      <c r="B435" s="219"/>
      <c r="C435" s="220"/>
      <c r="D435" s="214" t="s">
        <v>135</v>
      </c>
      <c r="E435" s="221" t="s">
        <v>19</v>
      </c>
      <c r="F435" s="222" t="s">
        <v>869</v>
      </c>
      <c r="G435" s="220"/>
      <c r="H435" s="221" t="s">
        <v>19</v>
      </c>
      <c r="I435" s="223"/>
      <c r="J435" s="220"/>
      <c r="K435" s="220"/>
      <c r="L435" s="224"/>
      <c r="M435" s="225"/>
      <c r="N435" s="226"/>
      <c r="O435" s="226"/>
      <c r="P435" s="226"/>
      <c r="Q435" s="226"/>
      <c r="R435" s="226"/>
      <c r="S435" s="226"/>
      <c r="T435" s="227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T435" s="228" t="s">
        <v>135</v>
      </c>
      <c r="AU435" s="228" t="s">
        <v>85</v>
      </c>
      <c r="AV435" s="12" t="s">
        <v>83</v>
      </c>
      <c r="AW435" s="12" t="s">
        <v>37</v>
      </c>
      <c r="AX435" s="12" t="s">
        <v>75</v>
      </c>
      <c r="AY435" s="228" t="s">
        <v>126</v>
      </c>
    </row>
    <row r="436" s="12" customFormat="1">
      <c r="A436" s="12"/>
      <c r="B436" s="219"/>
      <c r="C436" s="220"/>
      <c r="D436" s="214" t="s">
        <v>135</v>
      </c>
      <c r="E436" s="221" t="s">
        <v>19</v>
      </c>
      <c r="F436" s="222" t="s">
        <v>862</v>
      </c>
      <c r="G436" s="220"/>
      <c r="H436" s="221" t="s">
        <v>19</v>
      </c>
      <c r="I436" s="223"/>
      <c r="J436" s="220"/>
      <c r="K436" s="220"/>
      <c r="L436" s="224"/>
      <c r="M436" s="225"/>
      <c r="N436" s="226"/>
      <c r="O436" s="226"/>
      <c r="P436" s="226"/>
      <c r="Q436" s="226"/>
      <c r="R436" s="226"/>
      <c r="S436" s="226"/>
      <c r="T436" s="227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T436" s="228" t="s">
        <v>135</v>
      </c>
      <c r="AU436" s="228" t="s">
        <v>85</v>
      </c>
      <c r="AV436" s="12" t="s">
        <v>83</v>
      </c>
      <c r="AW436" s="12" t="s">
        <v>37</v>
      </c>
      <c r="AX436" s="12" t="s">
        <v>75</v>
      </c>
      <c r="AY436" s="228" t="s">
        <v>126</v>
      </c>
    </row>
    <row r="437" s="13" customFormat="1">
      <c r="A437" s="13"/>
      <c r="B437" s="229"/>
      <c r="C437" s="230"/>
      <c r="D437" s="214" t="s">
        <v>135</v>
      </c>
      <c r="E437" s="231" t="s">
        <v>19</v>
      </c>
      <c r="F437" s="232" t="s">
        <v>863</v>
      </c>
      <c r="G437" s="230"/>
      <c r="H437" s="233">
        <v>43.380000000000003</v>
      </c>
      <c r="I437" s="234"/>
      <c r="J437" s="230"/>
      <c r="K437" s="230"/>
      <c r="L437" s="235"/>
      <c r="M437" s="236"/>
      <c r="N437" s="237"/>
      <c r="O437" s="237"/>
      <c r="P437" s="237"/>
      <c r="Q437" s="237"/>
      <c r="R437" s="237"/>
      <c r="S437" s="237"/>
      <c r="T437" s="238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9" t="s">
        <v>135</v>
      </c>
      <c r="AU437" s="239" t="s">
        <v>85</v>
      </c>
      <c r="AV437" s="13" t="s">
        <v>85</v>
      </c>
      <c r="AW437" s="13" t="s">
        <v>37</v>
      </c>
      <c r="AX437" s="13" t="s">
        <v>75</v>
      </c>
      <c r="AY437" s="239" t="s">
        <v>126</v>
      </c>
    </row>
    <row r="438" s="12" customFormat="1">
      <c r="A438" s="12"/>
      <c r="B438" s="219"/>
      <c r="C438" s="220"/>
      <c r="D438" s="214" t="s">
        <v>135</v>
      </c>
      <c r="E438" s="221" t="s">
        <v>19</v>
      </c>
      <c r="F438" s="222" t="s">
        <v>864</v>
      </c>
      <c r="G438" s="220"/>
      <c r="H438" s="221" t="s">
        <v>19</v>
      </c>
      <c r="I438" s="223"/>
      <c r="J438" s="220"/>
      <c r="K438" s="220"/>
      <c r="L438" s="224"/>
      <c r="M438" s="225"/>
      <c r="N438" s="226"/>
      <c r="O438" s="226"/>
      <c r="P438" s="226"/>
      <c r="Q438" s="226"/>
      <c r="R438" s="226"/>
      <c r="S438" s="226"/>
      <c r="T438" s="227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T438" s="228" t="s">
        <v>135</v>
      </c>
      <c r="AU438" s="228" t="s">
        <v>85</v>
      </c>
      <c r="AV438" s="12" t="s">
        <v>83</v>
      </c>
      <c r="AW438" s="12" t="s">
        <v>37</v>
      </c>
      <c r="AX438" s="12" t="s">
        <v>75</v>
      </c>
      <c r="AY438" s="228" t="s">
        <v>126</v>
      </c>
    </row>
    <row r="439" s="13" customFormat="1">
      <c r="A439" s="13"/>
      <c r="B439" s="229"/>
      <c r="C439" s="230"/>
      <c r="D439" s="214" t="s">
        <v>135</v>
      </c>
      <c r="E439" s="231" t="s">
        <v>19</v>
      </c>
      <c r="F439" s="232" t="s">
        <v>846</v>
      </c>
      <c r="G439" s="230"/>
      <c r="H439" s="233">
        <v>77</v>
      </c>
      <c r="I439" s="234"/>
      <c r="J439" s="230"/>
      <c r="K439" s="230"/>
      <c r="L439" s="235"/>
      <c r="M439" s="236"/>
      <c r="N439" s="237"/>
      <c r="O439" s="237"/>
      <c r="P439" s="237"/>
      <c r="Q439" s="237"/>
      <c r="R439" s="237"/>
      <c r="S439" s="237"/>
      <c r="T439" s="238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9" t="s">
        <v>135</v>
      </c>
      <c r="AU439" s="239" t="s">
        <v>85</v>
      </c>
      <c r="AV439" s="13" t="s">
        <v>85</v>
      </c>
      <c r="AW439" s="13" t="s">
        <v>37</v>
      </c>
      <c r="AX439" s="13" t="s">
        <v>75</v>
      </c>
      <c r="AY439" s="239" t="s">
        <v>126</v>
      </c>
    </row>
    <row r="440" s="15" customFormat="1">
      <c r="A440" s="15"/>
      <c r="B440" s="251"/>
      <c r="C440" s="252"/>
      <c r="D440" s="214" t="s">
        <v>135</v>
      </c>
      <c r="E440" s="253" t="s">
        <v>19</v>
      </c>
      <c r="F440" s="254" t="s">
        <v>304</v>
      </c>
      <c r="G440" s="252"/>
      <c r="H440" s="255">
        <v>120.38</v>
      </c>
      <c r="I440" s="256"/>
      <c r="J440" s="252"/>
      <c r="K440" s="252"/>
      <c r="L440" s="257"/>
      <c r="M440" s="258"/>
      <c r="N440" s="259"/>
      <c r="O440" s="259"/>
      <c r="P440" s="259"/>
      <c r="Q440" s="259"/>
      <c r="R440" s="259"/>
      <c r="S440" s="259"/>
      <c r="T440" s="260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61" t="s">
        <v>135</v>
      </c>
      <c r="AU440" s="261" t="s">
        <v>85</v>
      </c>
      <c r="AV440" s="15" t="s">
        <v>159</v>
      </c>
      <c r="AW440" s="15" t="s">
        <v>37</v>
      </c>
      <c r="AX440" s="15" t="s">
        <v>83</v>
      </c>
      <c r="AY440" s="261" t="s">
        <v>126</v>
      </c>
    </row>
    <row r="441" s="2" customFormat="1" ht="16.5" customHeight="1">
      <c r="A441" s="41"/>
      <c r="B441" s="42"/>
      <c r="C441" s="200" t="s">
        <v>870</v>
      </c>
      <c r="D441" s="200" t="s">
        <v>127</v>
      </c>
      <c r="E441" s="201" t="s">
        <v>871</v>
      </c>
      <c r="F441" s="202" t="s">
        <v>872</v>
      </c>
      <c r="G441" s="203" t="s">
        <v>414</v>
      </c>
      <c r="H441" s="204">
        <v>77</v>
      </c>
      <c r="I441" s="205"/>
      <c r="J441" s="206">
        <f>ROUND(I441*H441,2)</f>
        <v>0</v>
      </c>
      <c r="K441" s="207"/>
      <c r="L441" s="47"/>
      <c r="M441" s="208" t="s">
        <v>19</v>
      </c>
      <c r="N441" s="209" t="s">
        <v>46</v>
      </c>
      <c r="O441" s="87"/>
      <c r="P441" s="210">
        <f>O441*H441</f>
        <v>0</v>
      </c>
      <c r="Q441" s="210">
        <v>0</v>
      </c>
      <c r="R441" s="210">
        <f>Q441*H441</f>
        <v>0</v>
      </c>
      <c r="S441" s="210">
        <v>0</v>
      </c>
      <c r="T441" s="211">
        <f>S441*H441</f>
        <v>0</v>
      </c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R441" s="212" t="s">
        <v>159</v>
      </c>
      <c r="AT441" s="212" t="s">
        <v>127</v>
      </c>
      <c r="AU441" s="212" t="s">
        <v>85</v>
      </c>
      <c r="AY441" s="20" t="s">
        <v>126</v>
      </c>
      <c r="BE441" s="213">
        <f>IF(N441="základní",J441,0)</f>
        <v>0</v>
      </c>
      <c r="BF441" s="213">
        <f>IF(N441="snížená",J441,0)</f>
        <v>0</v>
      </c>
      <c r="BG441" s="213">
        <f>IF(N441="zákl. přenesená",J441,0)</f>
        <v>0</v>
      </c>
      <c r="BH441" s="213">
        <f>IF(N441="sníž. přenesená",J441,0)</f>
        <v>0</v>
      </c>
      <c r="BI441" s="213">
        <f>IF(N441="nulová",J441,0)</f>
        <v>0</v>
      </c>
      <c r="BJ441" s="20" t="s">
        <v>83</v>
      </c>
      <c r="BK441" s="213">
        <f>ROUND(I441*H441,2)</f>
        <v>0</v>
      </c>
      <c r="BL441" s="20" t="s">
        <v>159</v>
      </c>
      <c r="BM441" s="212" t="s">
        <v>873</v>
      </c>
    </row>
    <row r="442" s="2" customFormat="1">
      <c r="A442" s="41"/>
      <c r="B442" s="42"/>
      <c r="C442" s="43"/>
      <c r="D442" s="214" t="s">
        <v>133</v>
      </c>
      <c r="E442" s="43"/>
      <c r="F442" s="215" t="s">
        <v>860</v>
      </c>
      <c r="G442" s="43"/>
      <c r="H442" s="43"/>
      <c r="I442" s="216"/>
      <c r="J442" s="43"/>
      <c r="K442" s="43"/>
      <c r="L442" s="47"/>
      <c r="M442" s="217"/>
      <c r="N442" s="218"/>
      <c r="O442" s="87"/>
      <c r="P442" s="87"/>
      <c r="Q442" s="87"/>
      <c r="R442" s="87"/>
      <c r="S442" s="87"/>
      <c r="T442" s="88"/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T442" s="20" t="s">
        <v>133</v>
      </c>
      <c r="AU442" s="20" t="s">
        <v>85</v>
      </c>
    </row>
    <row r="443" s="12" customFormat="1">
      <c r="A443" s="12"/>
      <c r="B443" s="219"/>
      <c r="C443" s="220"/>
      <c r="D443" s="214" t="s">
        <v>135</v>
      </c>
      <c r="E443" s="221" t="s">
        <v>19</v>
      </c>
      <c r="F443" s="222" t="s">
        <v>749</v>
      </c>
      <c r="G443" s="220"/>
      <c r="H443" s="221" t="s">
        <v>19</v>
      </c>
      <c r="I443" s="223"/>
      <c r="J443" s="220"/>
      <c r="K443" s="220"/>
      <c r="L443" s="224"/>
      <c r="M443" s="225"/>
      <c r="N443" s="226"/>
      <c r="O443" s="226"/>
      <c r="P443" s="226"/>
      <c r="Q443" s="226"/>
      <c r="R443" s="226"/>
      <c r="S443" s="226"/>
      <c r="T443" s="227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T443" s="228" t="s">
        <v>135</v>
      </c>
      <c r="AU443" s="228" t="s">
        <v>85</v>
      </c>
      <c r="AV443" s="12" t="s">
        <v>83</v>
      </c>
      <c r="AW443" s="12" t="s">
        <v>37</v>
      </c>
      <c r="AX443" s="12" t="s">
        <v>75</v>
      </c>
      <c r="AY443" s="228" t="s">
        <v>126</v>
      </c>
    </row>
    <row r="444" s="12" customFormat="1">
      <c r="A444" s="12"/>
      <c r="B444" s="219"/>
      <c r="C444" s="220"/>
      <c r="D444" s="214" t="s">
        <v>135</v>
      </c>
      <c r="E444" s="221" t="s">
        <v>19</v>
      </c>
      <c r="F444" s="222" t="s">
        <v>874</v>
      </c>
      <c r="G444" s="220"/>
      <c r="H444" s="221" t="s">
        <v>19</v>
      </c>
      <c r="I444" s="223"/>
      <c r="J444" s="220"/>
      <c r="K444" s="220"/>
      <c r="L444" s="224"/>
      <c r="M444" s="225"/>
      <c r="N444" s="226"/>
      <c r="O444" s="226"/>
      <c r="P444" s="226"/>
      <c r="Q444" s="226"/>
      <c r="R444" s="226"/>
      <c r="S444" s="226"/>
      <c r="T444" s="227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T444" s="228" t="s">
        <v>135</v>
      </c>
      <c r="AU444" s="228" t="s">
        <v>85</v>
      </c>
      <c r="AV444" s="12" t="s">
        <v>83</v>
      </c>
      <c r="AW444" s="12" t="s">
        <v>37</v>
      </c>
      <c r="AX444" s="12" t="s">
        <v>75</v>
      </c>
      <c r="AY444" s="228" t="s">
        <v>126</v>
      </c>
    </row>
    <row r="445" s="13" customFormat="1">
      <c r="A445" s="13"/>
      <c r="B445" s="229"/>
      <c r="C445" s="230"/>
      <c r="D445" s="214" t="s">
        <v>135</v>
      </c>
      <c r="E445" s="231" t="s">
        <v>19</v>
      </c>
      <c r="F445" s="232" t="s">
        <v>846</v>
      </c>
      <c r="G445" s="230"/>
      <c r="H445" s="233">
        <v>77</v>
      </c>
      <c r="I445" s="234"/>
      <c r="J445" s="230"/>
      <c r="K445" s="230"/>
      <c r="L445" s="235"/>
      <c r="M445" s="236"/>
      <c r="N445" s="237"/>
      <c r="O445" s="237"/>
      <c r="P445" s="237"/>
      <c r="Q445" s="237"/>
      <c r="R445" s="237"/>
      <c r="S445" s="237"/>
      <c r="T445" s="238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9" t="s">
        <v>135</v>
      </c>
      <c r="AU445" s="239" t="s">
        <v>85</v>
      </c>
      <c r="AV445" s="13" t="s">
        <v>85</v>
      </c>
      <c r="AW445" s="13" t="s">
        <v>37</v>
      </c>
      <c r="AX445" s="13" t="s">
        <v>83</v>
      </c>
      <c r="AY445" s="239" t="s">
        <v>126</v>
      </c>
    </row>
    <row r="446" s="2" customFormat="1" ht="16.5" customHeight="1">
      <c r="A446" s="41"/>
      <c r="B446" s="42"/>
      <c r="C446" s="200" t="s">
        <v>875</v>
      </c>
      <c r="D446" s="200" t="s">
        <v>127</v>
      </c>
      <c r="E446" s="201" t="s">
        <v>876</v>
      </c>
      <c r="F446" s="202" t="s">
        <v>877</v>
      </c>
      <c r="G446" s="203" t="s">
        <v>414</v>
      </c>
      <c r="H446" s="204">
        <v>48.441000000000002</v>
      </c>
      <c r="I446" s="205"/>
      <c r="J446" s="206">
        <f>ROUND(I446*H446,2)</f>
        <v>0</v>
      </c>
      <c r="K446" s="207"/>
      <c r="L446" s="47"/>
      <c r="M446" s="208" t="s">
        <v>19</v>
      </c>
      <c r="N446" s="209" t="s">
        <v>46</v>
      </c>
      <c r="O446" s="87"/>
      <c r="P446" s="210">
        <f>O446*H446</f>
        <v>0</v>
      </c>
      <c r="Q446" s="210">
        <v>0</v>
      </c>
      <c r="R446" s="210">
        <f>Q446*H446</f>
        <v>0</v>
      </c>
      <c r="S446" s="210">
        <v>0</v>
      </c>
      <c r="T446" s="211">
        <f>S446*H446</f>
        <v>0</v>
      </c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R446" s="212" t="s">
        <v>159</v>
      </c>
      <c r="AT446" s="212" t="s">
        <v>127</v>
      </c>
      <c r="AU446" s="212" t="s">
        <v>85</v>
      </c>
      <c r="AY446" s="20" t="s">
        <v>126</v>
      </c>
      <c r="BE446" s="213">
        <f>IF(N446="základní",J446,0)</f>
        <v>0</v>
      </c>
      <c r="BF446" s="213">
        <f>IF(N446="snížená",J446,0)</f>
        <v>0</v>
      </c>
      <c r="BG446" s="213">
        <f>IF(N446="zákl. přenesená",J446,0)</f>
        <v>0</v>
      </c>
      <c r="BH446" s="213">
        <f>IF(N446="sníž. přenesená",J446,0)</f>
        <v>0</v>
      </c>
      <c r="BI446" s="213">
        <f>IF(N446="nulová",J446,0)</f>
        <v>0</v>
      </c>
      <c r="BJ446" s="20" t="s">
        <v>83</v>
      </c>
      <c r="BK446" s="213">
        <f>ROUND(I446*H446,2)</f>
        <v>0</v>
      </c>
      <c r="BL446" s="20" t="s">
        <v>159</v>
      </c>
      <c r="BM446" s="212" t="s">
        <v>878</v>
      </c>
    </row>
    <row r="447" s="2" customFormat="1">
      <c r="A447" s="41"/>
      <c r="B447" s="42"/>
      <c r="C447" s="43"/>
      <c r="D447" s="214" t="s">
        <v>133</v>
      </c>
      <c r="E447" s="43"/>
      <c r="F447" s="215" t="s">
        <v>860</v>
      </c>
      <c r="G447" s="43"/>
      <c r="H447" s="43"/>
      <c r="I447" s="216"/>
      <c r="J447" s="43"/>
      <c r="K447" s="43"/>
      <c r="L447" s="47"/>
      <c r="M447" s="217"/>
      <c r="N447" s="218"/>
      <c r="O447" s="87"/>
      <c r="P447" s="87"/>
      <c r="Q447" s="87"/>
      <c r="R447" s="87"/>
      <c r="S447" s="87"/>
      <c r="T447" s="88"/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T447" s="20" t="s">
        <v>133</v>
      </c>
      <c r="AU447" s="20" t="s">
        <v>85</v>
      </c>
    </row>
    <row r="448" s="12" customFormat="1">
      <c r="A448" s="12"/>
      <c r="B448" s="219"/>
      <c r="C448" s="220"/>
      <c r="D448" s="214" t="s">
        <v>135</v>
      </c>
      <c r="E448" s="221" t="s">
        <v>19</v>
      </c>
      <c r="F448" s="222" t="s">
        <v>879</v>
      </c>
      <c r="G448" s="220"/>
      <c r="H448" s="221" t="s">
        <v>19</v>
      </c>
      <c r="I448" s="223"/>
      <c r="J448" s="220"/>
      <c r="K448" s="220"/>
      <c r="L448" s="224"/>
      <c r="M448" s="225"/>
      <c r="N448" s="226"/>
      <c r="O448" s="226"/>
      <c r="P448" s="226"/>
      <c r="Q448" s="226"/>
      <c r="R448" s="226"/>
      <c r="S448" s="226"/>
      <c r="T448" s="227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T448" s="228" t="s">
        <v>135</v>
      </c>
      <c r="AU448" s="228" t="s">
        <v>85</v>
      </c>
      <c r="AV448" s="12" t="s">
        <v>83</v>
      </c>
      <c r="AW448" s="12" t="s">
        <v>37</v>
      </c>
      <c r="AX448" s="12" t="s">
        <v>75</v>
      </c>
      <c r="AY448" s="228" t="s">
        <v>126</v>
      </c>
    </row>
    <row r="449" s="12" customFormat="1">
      <c r="A449" s="12"/>
      <c r="B449" s="219"/>
      <c r="C449" s="220"/>
      <c r="D449" s="214" t="s">
        <v>135</v>
      </c>
      <c r="E449" s="221" t="s">
        <v>19</v>
      </c>
      <c r="F449" s="222" t="s">
        <v>880</v>
      </c>
      <c r="G449" s="220"/>
      <c r="H449" s="221" t="s">
        <v>19</v>
      </c>
      <c r="I449" s="223"/>
      <c r="J449" s="220"/>
      <c r="K449" s="220"/>
      <c r="L449" s="224"/>
      <c r="M449" s="225"/>
      <c r="N449" s="226"/>
      <c r="O449" s="226"/>
      <c r="P449" s="226"/>
      <c r="Q449" s="226"/>
      <c r="R449" s="226"/>
      <c r="S449" s="226"/>
      <c r="T449" s="227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T449" s="228" t="s">
        <v>135</v>
      </c>
      <c r="AU449" s="228" t="s">
        <v>85</v>
      </c>
      <c r="AV449" s="12" t="s">
        <v>83</v>
      </c>
      <c r="AW449" s="12" t="s">
        <v>37</v>
      </c>
      <c r="AX449" s="12" t="s">
        <v>75</v>
      </c>
      <c r="AY449" s="228" t="s">
        <v>126</v>
      </c>
    </row>
    <row r="450" s="12" customFormat="1">
      <c r="A450" s="12"/>
      <c r="B450" s="219"/>
      <c r="C450" s="220"/>
      <c r="D450" s="214" t="s">
        <v>135</v>
      </c>
      <c r="E450" s="221" t="s">
        <v>19</v>
      </c>
      <c r="F450" s="222" t="s">
        <v>881</v>
      </c>
      <c r="G450" s="220"/>
      <c r="H450" s="221" t="s">
        <v>19</v>
      </c>
      <c r="I450" s="223"/>
      <c r="J450" s="220"/>
      <c r="K450" s="220"/>
      <c r="L450" s="224"/>
      <c r="M450" s="225"/>
      <c r="N450" s="226"/>
      <c r="O450" s="226"/>
      <c r="P450" s="226"/>
      <c r="Q450" s="226"/>
      <c r="R450" s="226"/>
      <c r="S450" s="226"/>
      <c r="T450" s="227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T450" s="228" t="s">
        <v>135</v>
      </c>
      <c r="AU450" s="228" t="s">
        <v>85</v>
      </c>
      <c r="AV450" s="12" t="s">
        <v>83</v>
      </c>
      <c r="AW450" s="12" t="s">
        <v>37</v>
      </c>
      <c r="AX450" s="12" t="s">
        <v>75</v>
      </c>
      <c r="AY450" s="228" t="s">
        <v>126</v>
      </c>
    </row>
    <row r="451" s="13" customFormat="1">
      <c r="A451" s="13"/>
      <c r="B451" s="229"/>
      <c r="C451" s="230"/>
      <c r="D451" s="214" t="s">
        <v>135</v>
      </c>
      <c r="E451" s="231" t="s">
        <v>19</v>
      </c>
      <c r="F451" s="232" t="s">
        <v>882</v>
      </c>
      <c r="G451" s="230"/>
      <c r="H451" s="233">
        <v>48.441000000000002</v>
      </c>
      <c r="I451" s="234"/>
      <c r="J451" s="230"/>
      <c r="K451" s="230"/>
      <c r="L451" s="235"/>
      <c r="M451" s="236"/>
      <c r="N451" s="237"/>
      <c r="O451" s="237"/>
      <c r="P451" s="237"/>
      <c r="Q451" s="237"/>
      <c r="R451" s="237"/>
      <c r="S451" s="237"/>
      <c r="T451" s="238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9" t="s">
        <v>135</v>
      </c>
      <c r="AU451" s="239" t="s">
        <v>85</v>
      </c>
      <c r="AV451" s="13" t="s">
        <v>85</v>
      </c>
      <c r="AW451" s="13" t="s">
        <v>37</v>
      </c>
      <c r="AX451" s="13" t="s">
        <v>83</v>
      </c>
      <c r="AY451" s="239" t="s">
        <v>126</v>
      </c>
    </row>
    <row r="452" s="2" customFormat="1" ht="16.5" customHeight="1">
      <c r="A452" s="41"/>
      <c r="B452" s="42"/>
      <c r="C452" s="200" t="s">
        <v>883</v>
      </c>
      <c r="D452" s="200" t="s">
        <v>127</v>
      </c>
      <c r="E452" s="201" t="s">
        <v>884</v>
      </c>
      <c r="F452" s="202" t="s">
        <v>885</v>
      </c>
      <c r="G452" s="203" t="s">
        <v>285</v>
      </c>
      <c r="H452" s="204">
        <v>0.85999999999999999</v>
      </c>
      <c r="I452" s="205"/>
      <c r="J452" s="206">
        <f>ROUND(I452*H452,2)</f>
        <v>0</v>
      </c>
      <c r="K452" s="207"/>
      <c r="L452" s="47"/>
      <c r="M452" s="208" t="s">
        <v>19</v>
      </c>
      <c r="N452" s="209" t="s">
        <v>46</v>
      </c>
      <c r="O452" s="87"/>
      <c r="P452" s="210">
        <f>O452*H452</f>
        <v>0</v>
      </c>
      <c r="Q452" s="210">
        <v>0</v>
      </c>
      <c r="R452" s="210">
        <f>Q452*H452</f>
        <v>0</v>
      </c>
      <c r="S452" s="210">
        <v>0</v>
      </c>
      <c r="T452" s="211">
        <f>S452*H452</f>
        <v>0</v>
      </c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R452" s="212" t="s">
        <v>159</v>
      </c>
      <c r="AT452" s="212" t="s">
        <v>127</v>
      </c>
      <c r="AU452" s="212" t="s">
        <v>85</v>
      </c>
      <c r="AY452" s="20" t="s">
        <v>126</v>
      </c>
      <c r="BE452" s="213">
        <f>IF(N452="základní",J452,0)</f>
        <v>0</v>
      </c>
      <c r="BF452" s="213">
        <f>IF(N452="snížená",J452,0)</f>
        <v>0</v>
      </c>
      <c r="BG452" s="213">
        <f>IF(N452="zákl. přenesená",J452,0)</f>
        <v>0</v>
      </c>
      <c r="BH452" s="213">
        <f>IF(N452="sníž. přenesená",J452,0)</f>
        <v>0</v>
      </c>
      <c r="BI452" s="213">
        <f>IF(N452="nulová",J452,0)</f>
        <v>0</v>
      </c>
      <c r="BJ452" s="20" t="s">
        <v>83</v>
      </c>
      <c r="BK452" s="213">
        <f>ROUND(I452*H452,2)</f>
        <v>0</v>
      </c>
      <c r="BL452" s="20" t="s">
        <v>159</v>
      </c>
      <c r="BM452" s="212" t="s">
        <v>886</v>
      </c>
    </row>
    <row r="453" s="2" customFormat="1">
      <c r="A453" s="41"/>
      <c r="B453" s="42"/>
      <c r="C453" s="43"/>
      <c r="D453" s="214" t="s">
        <v>133</v>
      </c>
      <c r="E453" s="43"/>
      <c r="F453" s="215" t="s">
        <v>860</v>
      </c>
      <c r="G453" s="43"/>
      <c r="H453" s="43"/>
      <c r="I453" s="216"/>
      <c r="J453" s="43"/>
      <c r="K453" s="43"/>
      <c r="L453" s="47"/>
      <c r="M453" s="217"/>
      <c r="N453" s="218"/>
      <c r="O453" s="87"/>
      <c r="P453" s="87"/>
      <c r="Q453" s="87"/>
      <c r="R453" s="87"/>
      <c r="S453" s="87"/>
      <c r="T453" s="88"/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T453" s="20" t="s">
        <v>133</v>
      </c>
      <c r="AU453" s="20" t="s">
        <v>85</v>
      </c>
    </row>
    <row r="454" s="12" customFormat="1">
      <c r="A454" s="12"/>
      <c r="B454" s="219"/>
      <c r="C454" s="220"/>
      <c r="D454" s="214" t="s">
        <v>135</v>
      </c>
      <c r="E454" s="221" t="s">
        <v>19</v>
      </c>
      <c r="F454" s="222" t="s">
        <v>887</v>
      </c>
      <c r="G454" s="220"/>
      <c r="H454" s="221" t="s">
        <v>19</v>
      </c>
      <c r="I454" s="223"/>
      <c r="J454" s="220"/>
      <c r="K454" s="220"/>
      <c r="L454" s="224"/>
      <c r="M454" s="225"/>
      <c r="N454" s="226"/>
      <c r="O454" s="226"/>
      <c r="P454" s="226"/>
      <c r="Q454" s="226"/>
      <c r="R454" s="226"/>
      <c r="S454" s="226"/>
      <c r="T454" s="227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T454" s="228" t="s">
        <v>135</v>
      </c>
      <c r="AU454" s="228" t="s">
        <v>85</v>
      </c>
      <c r="AV454" s="12" t="s">
        <v>83</v>
      </c>
      <c r="AW454" s="12" t="s">
        <v>37</v>
      </c>
      <c r="AX454" s="12" t="s">
        <v>75</v>
      </c>
      <c r="AY454" s="228" t="s">
        <v>126</v>
      </c>
    </row>
    <row r="455" s="12" customFormat="1">
      <c r="A455" s="12"/>
      <c r="B455" s="219"/>
      <c r="C455" s="220"/>
      <c r="D455" s="214" t="s">
        <v>135</v>
      </c>
      <c r="E455" s="221" t="s">
        <v>19</v>
      </c>
      <c r="F455" s="222" t="s">
        <v>888</v>
      </c>
      <c r="G455" s="220"/>
      <c r="H455" s="221" t="s">
        <v>19</v>
      </c>
      <c r="I455" s="223"/>
      <c r="J455" s="220"/>
      <c r="K455" s="220"/>
      <c r="L455" s="224"/>
      <c r="M455" s="225"/>
      <c r="N455" s="226"/>
      <c r="O455" s="226"/>
      <c r="P455" s="226"/>
      <c r="Q455" s="226"/>
      <c r="R455" s="226"/>
      <c r="S455" s="226"/>
      <c r="T455" s="227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T455" s="228" t="s">
        <v>135</v>
      </c>
      <c r="AU455" s="228" t="s">
        <v>85</v>
      </c>
      <c r="AV455" s="12" t="s">
        <v>83</v>
      </c>
      <c r="AW455" s="12" t="s">
        <v>37</v>
      </c>
      <c r="AX455" s="12" t="s">
        <v>75</v>
      </c>
      <c r="AY455" s="228" t="s">
        <v>126</v>
      </c>
    </row>
    <row r="456" s="12" customFormat="1">
      <c r="A456" s="12"/>
      <c r="B456" s="219"/>
      <c r="C456" s="220"/>
      <c r="D456" s="214" t="s">
        <v>135</v>
      </c>
      <c r="E456" s="221" t="s">
        <v>19</v>
      </c>
      <c r="F456" s="222" t="s">
        <v>889</v>
      </c>
      <c r="G456" s="220"/>
      <c r="H456" s="221" t="s">
        <v>19</v>
      </c>
      <c r="I456" s="223"/>
      <c r="J456" s="220"/>
      <c r="K456" s="220"/>
      <c r="L456" s="224"/>
      <c r="M456" s="225"/>
      <c r="N456" s="226"/>
      <c r="O456" s="226"/>
      <c r="P456" s="226"/>
      <c r="Q456" s="226"/>
      <c r="R456" s="226"/>
      <c r="S456" s="226"/>
      <c r="T456" s="227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T456" s="228" t="s">
        <v>135</v>
      </c>
      <c r="AU456" s="228" t="s">
        <v>85</v>
      </c>
      <c r="AV456" s="12" t="s">
        <v>83</v>
      </c>
      <c r="AW456" s="12" t="s">
        <v>37</v>
      </c>
      <c r="AX456" s="12" t="s">
        <v>75</v>
      </c>
      <c r="AY456" s="228" t="s">
        <v>126</v>
      </c>
    </row>
    <row r="457" s="13" customFormat="1">
      <c r="A457" s="13"/>
      <c r="B457" s="229"/>
      <c r="C457" s="230"/>
      <c r="D457" s="214" t="s">
        <v>135</v>
      </c>
      <c r="E457" s="231" t="s">
        <v>19</v>
      </c>
      <c r="F457" s="232" t="s">
        <v>890</v>
      </c>
      <c r="G457" s="230"/>
      <c r="H457" s="233">
        <v>0.85999999999999999</v>
      </c>
      <c r="I457" s="234"/>
      <c r="J457" s="230"/>
      <c r="K457" s="230"/>
      <c r="L457" s="235"/>
      <c r="M457" s="236"/>
      <c r="N457" s="237"/>
      <c r="O457" s="237"/>
      <c r="P457" s="237"/>
      <c r="Q457" s="237"/>
      <c r="R457" s="237"/>
      <c r="S457" s="237"/>
      <c r="T457" s="238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9" t="s">
        <v>135</v>
      </c>
      <c r="AU457" s="239" t="s">
        <v>85</v>
      </c>
      <c r="AV457" s="13" t="s">
        <v>85</v>
      </c>
      <c r="AW457" s="13" t="s">
        <v>37</v>
      </c>
      <c r="AX457" s="13" t="s">
        <v>83</v>
      </c>
      <c r="AY457" s="239" t="s">
        <v>126</v>
      </c>
    </row>
    <row r="458" s="2" customFormat="1" ht="16.5" customHeight="1">
      <c r="A458" s="41"/>
      <c r="B458" s="42"/>
      <c r="C458" s="200" t="s">
        <v>891</v>
      </c>
      <c r="D458" s="200" t="s">
        <v>127</v>
      </c>
      <c r="E458" s="201" t="s">
        <v>892</v>
      </c>
      <c r="F458" s="202" t="s">
        <v>893</v>
      </c>
      <c r="G458" s="203" t="s">
        <v>414</v>
      </c>
      <c r="H458" s="204">
        <v>10</v>
      </c>
      <c r="I458" s="205"/>
      <c r="J458" s="206">
        <f>ROUND(I458*H458,2)</f>
        <v>0</v>
      </c>
      <c r="K458" s="207"/>
      <c r="L458" s="47"/>
      <c r="M458" s="208" t="s">
        <v>19</v>
      </c>
      <c r="N458" s="209" t="s">
        <v>46</v>
      </c>
      <c r="O458" s="87"/>
      <c r="P458" s="210">
        <f>O458*H458</f>
        <v>0</v>
      </c>
      <c r="Q458" s="210">
        <v>0</v>
      </c>
      <c r="R458" s="210">
        <f>Q458*H458</f>
        <v>0</v>
      </c>
      <c r="S458" s="210">
        <v>0</v>
      </c>
      <c r="T458" s="211">
        <f>S458*H458</f>
        <v>0</v>
      </c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R458" s="212" t="s">
        <v>159</v>
      </c>
      <c r="AT458" s="212" t="s">
        <v>127</v>
      </c>
      <c r="AU458" s="212" t="s">
        <v>85</v>
      </c>
      <c r="AY458" s="20" t="s">
        <v>126</v>
      </c>
      <c r="BE458" s="213">
        <f>IF(N458="základní",J458,0)</f>
        <v>0</v>
      </c>
      <c r="BF458" s="213">
        <f>IF(N458="snížená",J458,0)</f>
        <v>0</v>
      </c>
      <c r="BG458" s="213">
        <f>IF(N458="zákl. přenesená",J458,0)</f>
        <v>0</v>
      </c>
      <c r="BH458" s="213">
        <f>IF(N458="sníž. přenesená",J458,0)</f>
        <v>0</v>
      </c>
      <c r="BI458" s="213">
        <f>IF(N458="nulová",J458,0)</f>
        <v>0</v>
      </c>
      <c r="BJ458" s="20" t="s">
        <v>83</v>
      </c>
      <c r="BK458" s="213">
        <f>ROUND(I458*H458,2)</f>
        <v>0</v>
      </c>
      <c r="BL458" s="20" t="s">
        <v>159</v>
      </c>
      <c r="BM458" s="212" t="s">
        <v>894</v>
      </c>
    </row>
    <row r="459" s="2" customFormat="1">
      <c r="A459" s="41"/>
      <c r="B459" s="42"/>
      <c r="C459" s="43"/>
      <c r="D459" s="214" t="s">
        <v>133</v>
      </c>
      <c r="E459" s="43"/>
      <c r="F459" s="215" t="s">
        <v>895</v>
      </c>
      <c r="G459" s="43"/>
      <c r="H459" s="43"/>
      <c r="I459" s="216"/>
      <c r="J459" s="43"/>
      <c r="K459" s="43"/>
      <c r="L459" s="47"/>
      <c r="M459" s="217"/>
      <c r="N459" s="218"/>
      <c r="O459" s="87"/>
      <c r="P459" s="87"/>
      <c r="Q459" s="87"/>
      <c r="R459" s="87"/>
      <c r="S459" s="87"/>
      <c r="T459" s="88"/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T459" s="20" t="s">
        <v>133</v>
      </c>
      <c r="AU459" s="20" t="s">
        <v>85</v>
      </c>
    </row>
    <row r="460" s="12" customFormat="1">
      <c r="A460" s="12"/>
      <c r="B460" s="219"/>
      <c r="C460" s="220"/>
      <c r="D460" s="214" t="s">
        <v>135</v>
      </c>
      <c r="E460" s="221" t="s">
        <v>19</v>
      </c>
      <c r="F460" s="222" t="s">
        <v>749</v>
      </c>
      <c r="G460" s="220"/>
      <c r="H460" s="221" t="s">
        <v>19</v>
      </c>
      <c r="I460" s="223"/>
      <c r="J460" s="220"/>
      <c r="K460" s="220"/>
      <c r="L460" s="224"/>
      <c r="M460" s="225"/>
      <c r="N460" s="226"/>
      <c r="O460" s="226"/>
      <c r="P460" s="226"/>
      <c r="Q460" s="226"/>
      <c r="R460" s="226"/>
      <c r="S460" s="226"/>
      <c r="T460" s="227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T460" s="228" t="s">
        <v>135</v>
      </c>
      <c r="AU460" s="228" t="s">
        <v>85</v>
      </c>
      <c r="AV460" s="12" t="s">
        <v>83</v>
      </c>
      <c r="AW460" s="12" t="s">
        <v>37</v>
      </c>
      <c r="AX460" s="12" t="s">
        <v>75</v>
      </c>
      <c r="AY460" s="228" t="s">
        <v>126</v>
      </c>
    </row>
    <row r="461" s="12" customFormat="1">
      <c r="A461" s="12"/>
      <c r="B461" s="219"/>
      <c r="C461" s="220"/>
      <c r="D461" s="214" t="s">
        <v>135</v>
      </c>
      <c r="E461" s="221" t="s">
        <v>19</v>
      </c>
      <c r="F461" s="222" t="s">
        <v>896</v>
      </c>
      <c r="G461" s="220"/>
      <c r="H461" s="221" t="s">
        <v>19</v>
      </c>
      <c r="I461" s="223"/>
      <c r="J461" s="220"/>
      <c r="K461" s="220"/>
      <c r="L461" s="224"/>
      <c r="M461" s="225"/>
      <c r="N461" s="226"/>
      <c r="O461" s="226"/>
      <c r="P461" s="226"/>
      <c r="Q461" s="226"/>
      <c r="R461" s="226"/>
      <c r="S461" s="226"/>
      <c r="T461" s="227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T461" s="228" t="s">
        <v>135</v>
      </c>
      <c r="AU461" s="228" t="s">
        <v>85</v>
      </c>
      <c r="AV461" s="12" t="s">
        <v>83</v>
      </c>
      <c r="AW461" s="12" t="s">
        <v>37</v>
      </c>
      <c r="AX461" s="12" t="s">
        <v>75</v>
      </c>
      <c r="AY461" s="228" t="s">
        <v>126</v>
      </c>
    </row>
    <row r="462" s="13" customFormat="1">
      <c r="A462" s="13"/>
      <c r="B462" s="229"/>
      <c r="C462" s="230"/>
      <c r="D462" s="214" t="s">
        <v>135</v>
      </c>
      <c r="E462" s="231" t="s">
        <v>19</v>
      </c>
      <c r="F462" s="232" t="s">
        <v>897</v>
      </c>
      <c r="G462" s="230"/>
      <c r="H462" s="233">
        <v>10</v>
      </c>
      <c r="I462" s="234"/>
      <c r="J462" s="230"/>
      <c r="K462" s="230"/>
      <c r="L462" s="235"/>
      <c r="M462" s="236"/>
      <c r="N462" s="237"/>
      <c r="O462" s="237"/>
      <c r="P462" s="237"/>
      <c r="Q462" s="237"/>
      <c r="R462" s="237"/>
      <c r="S462" s="237"/>
      <c r="T462" s="238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9" t="s">
        <v>135</v>
      </c>
      <c r="AU462" s="239" t="s">
        <v>85</v>
      </c>
      <c r="AV462" s="13" t="s">
        <v>85</v>
      </c>
      <c r="AW462" s="13" t="s">
        <v>37</v>
      </c>
      <c r="AX462" s="13" t="s">
        <v>83</v>
      </c>
      <c r="AY462" s="239" t="s">
        <v>126</v>
      </c>
    </row>
    <row r="463" s="11" customFormat="1" ht="22.8" customHeight="1">
      <c r="A463" s="11"/>
      <c r="B463" s="186"/>
      <c r="C463" s="187"/>
      <c r="D463" s="188" t="s">
        <v>74</v>
      </c>
      <c r="E463" s="249" t="s">
        <v>173</v>
      </c>
      <c r="F463" s="249" t="s">
        <v>898</v>
      </c>
      <c r="G463" s="187"/>
      <c r="H463" s="187"/>
      <c r="I463" s="190"/>
      <c r="J463" s="250">
        <f>BK463</f>
        <v>0</v>
      </c>
      <c r="K463" s="187"/>
      <c r="L463" s="192"/>
      <c r="M463" s="193"/>
      <c r="N463" s="194"/>
      <c r="O463" s="194"/>
      <c r="P463" s="195">
        <f>SUM(P464:P468)</f>
        <v>0</v>
      </c>
      <c r="Q463" s="194"/>
      <c r="R463" s="195">
        <f>SUM(R464:R468)</f>
        <v>0</v>
      </c>
      <c r="S463" s="194"/>
      <c r="T463" s="196">
        <f>SUM(T464:T468)</f>
        <v>0</v>
      </c>
      <c r="U463" s="11"/>
      <c r="V463" s="11"/>
      <c r="W463" s="11"/>
      <c r="X463" s="11"/>
      <c r="Y463" s="11"/>
      <c r="Z463" s="11"/>
      <c r="AA463" s="11"/>
      <c r="AB463" s="11"/>
      <c r="AC463" s="11"/>
      <c r="AD463" s="11"/>
      <c r="AE463" s="11"/>
      <c r="AR463" s="197" t="s">
        <v>83</v>
      </c>
      <c r="AT463" s="198" t="s">
        <v>74</v>
      </c>
      <c r="AU463" s="198" t="s">
        <v>83</v>
      </c>
      <c r="AY463" s="197" t="s">
        <v>126</v>
      </c>
      <c r="BK463" s="199">
        <f>SUM(BK464:BK468)</f>
        <v>0</v>
      </c>
    </row>
    <row r="464" s="2" customFormat="1" ht="16.5" customHeight="1">
      <c r="A464" s="41"/>
      <c r="B464" s="42"/>
      <c r="C464" s="200" t="s">
        <v>899</v>
      </c>
      <c r="D464" s="200" t="s">
        <v>127</v>
      </c>
      <c r="E464" s="201" t="s">
        <v>900</v>
      </c>
      <c r="F464" s="202" t="s">
        <v>901</v>
      </c>
      <c r="G464" s="203" t="s">
        <v>414</v>
      </c>
      <c r="H464" s="204">
        <v>45.292999999999999</v>
      </c>
      <c r="I464" s="205"/>
      <c r="J464" s="206">
        <f>ROUND(I464*H464,2)</f>
        <v>0</v>
      </c>
      <c r="K464" s="207"/>
      <c r="L464" s="47"/>
      <c r="M464" s="208" t="s">
        <v>19</v>
      </c>
      <c r="N464" s="209" t="s">
        <v>46</v>
      </c>
      <c r="O464" s="87"/>
      <c r="P464" s="210">
        <f>O464*H464</f>
        <v>0</v>
      </c>
      <c r="Q464" s="210">
        <v>0</v>
      </c>
      <c r="R464" s="210">
        <f>Q464*H464</f>
        <v>0</v>
      </c>
      <c r="S464" s="210">
        <v>0</v>
      </c>
      <c r="T464" s="211">
        <f>S464*H464</f>
        <v>0</v>
      </c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R464" s="212" t="s">
        <v>159</v>
      </c>
      <c r="AT464" s="212" t="s">
        <v>127</v>
      </c>
      <c r="AU464" s="212" t="s">
        <v>85</v>
      </c>
      <c r="AY464" s="20" t="s">
        <v>126</v>
      </c>
      <c r="BE464" s="213">
        <f>IF(N464="základní",J464,0)</f>
        <v>0</v>
      </c>
      <c r="BF464" s="213">
        <f>IF(N464="snížená",J464,0)</f>
        <v>0</v>
      </c>
      <c r="BG464" s="213">
        <f>IF(N464="zákl. přenesená",J464,0)</f>
        <v>0</v>
      </c>
      <c r="BH464" s="213">
        <f>IF(N464="sníž. přenesená",J464,0)</f>
        <v>0</v>
      </c>
      <c r="BI464" s="213">
        <f>IF(N464="nulová",J464,0)</f>
        <v>0</v>
      </c>
      <c r="BJ464" s="20" t="s">
        <v>83</v>
      </c>
      <c r="BK464" s="213">
        <f>ROUND(I464*H464,2)</f>
        <v>0</v>
      </c>
      <c r="BL464" s="20" t="s">
        <v>159</v>
      </c>
      <c r="BM464" s="212" t="s">
        <v>902</v>
      </c>
    </row>
    <row r="465" s="2" customFormat="1">
      <c r="A465" s="41"/>
      <c r="B465" s="42"/>
      <c r="C465" s="43"/>
      <c r="D465" s="214" t="s">
        <v>133</v>
      </c>
      <c r="E465" s="43"/>
      <c r="F465" s="215" t="s">
        <v>903</v>
      </c>
      <c r="G465" s="43"/>
      <c r="H465" s="43"/>
      <c r="I465" s="216"/>
      <c r="J465" s="43"/>
      <c r="K465" s="43"/>
      <c r="L465" s="47"/>
      <c r="M465" s="217"/>
      <c r="N465" s="218"/>
      <c r="O465" s="87"/>
      <c r="P465" s="87"/>
      <c r="Q465" s="87"/>
      <c r="R465" s="87"/>
      <c r="S465" s="87"/>
      <c r="T465" s="88"/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T465" s="20" t="s">
        <v>133</v>
      </c>
      <c r="AU465" s="20" t="s">
        <v>85</v>
      </c>
    </row>
    <row r="466" s="12" customFormat="1">
      <c r="A466" s="12"/>
      <c r="B466" s="219"/>
      <c r="C466" s="220"/>
      <c r="D466" s="214" t="s">
        <v>135</v>
      </c>
      <c r="E466" s="221" t="s">
        <v>19</v>
      </c>
      <c r="F466" s="222" t="s">
        <v>904</v>
      </c>
      <c r="G466" s="220"/>
      <c r="H466" s="221" t="s">
        <v>19</v>
      </c>
      <c r="I466" s="223"/>
      <c r="J466" s="220"/>
      <c r="K466" s="220"/>
      <c r="L466" s="224"/>
      <c r="M466" s="225"/>
      <c r="N466" s="226"/>
      <c r="O466" s="226"/>
      <c r="P466" s="226"/>
      <c r="Q466" s="226"/>
      <c r="R466" s="226"/>
      <c r="S466" s="226"/>
      <c r="T466" s="227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T466" s="228" t="s">
        <v>135</v>
      </c>
      <c r="AU466" s="228" t="s">
        <v>85</v>
      </c>
      <c r="AV466" s="12" t="s">
        <v>83</v>
      </c>
      <c r="AW466" s="12" t="s">
        <v>37</v>
      </c>
      <c r="AX466" s="12" t="s">
        <v>75</v>
      </c>
      <c r="AY466" s="228" t="s">
        <v>126</v>
      </c>
    </row>
    <row r="467" s="12" customFormat="1">
      <c r="A467" s="12"/>
      <c r="B467" s="219"/>
      <c r="C467" s="220"/>
      <c r="D467" s="214" t="s">
        <v>135</v>
      </c>
      <c r="E467" s="221" t="s">
        <v>19</v>
      </c>
      <c r="F467" s="222" t="s">
        <v>905</v>
      </c>
      <c r="G467" s="220"/>
      <c r="H467" s="221" t="s">
        <v>19</v>
      </c>
      <c r="I467" s="223"/>
      <c r="J467" s="220"/>
      <c r="K467" s="220"/>
      <c r="L467" s="224"/>
      <c r="M467" s="225"/>
      <c r="N467" s="226"/>
      <c r="O467" s="226"/>
      <c r="P467" s="226"/>
      <c r="Q467" s="226"/>
      <c r="R467" s="226"/>
      <c r="S467" s="226"/>
      <c r="T467" s="227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T467" s="228" t="s">
        <v>135</v>
      </c>
      <c r="AU467" s="228" t="s">
        <v>85</v>
      </c>
      <c r="AV467" s="12" t="s">
        <v>83</v>
      </c>
      <c r="AW467" s="12" t="s">
        <v>37</v>
      </c>
      <c r="AX467" s="12" t="s">
        <v>75</v>
      </c>
      <c r="AY467" s="228" t="s">
        <v>126</v>
      </c>
    </row>
    <row r="468" s="13" customFormat="1">
      <c r="A468" s="13"/>
      <c r="B468" s="229"/>
      <c r="C468" s="230"/>
      <c r="D468" s="214" t="s">
        <v>135</v>
      </c>
      <c r="E468" s="231" t="s">
        <v>19</v>
      </c>
      <c r="F468" s="232" t="s">
        <v>906</v>
      </c>
      <c r="G468" s="230"/>
      <c r="H468" s="233">
        <v>45.292999999999999</v>
      </c>
      <c r="I468" s="234"/>
      <c r="J468" s="230"/>
      <c r="K468" s="230"/>
      <c r="L468" s="235"/>
      <c r="M468" s="236"/>
      <c r="N468" s="237"/>
      <c r="O468" s="237"/>
      <c r="P468" s="237"/>
      <c r="Q468" s="237"/>
      <c r="R468" s="237"/>
      <c r="S468" s="237"/>
      <c r="T468" s="238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9" t="s">
        <v>135</v>
      </c>
      <c r="AU468" s="239" t="s">
        <v>85</v>
      </c>
      <c r="AV468" s="13" t="s">
        <v>85</v>
      </c>
      <c r="AW468" s="13" t="s">
        <v>37</v>
      </c>
      <c r="AX468" s="13" t="s">
        <v>83</v>
      </c>
      <c r="AY468" s="239" t="s">
        <v>126</v>
      </c>
    </row>
    <row r="469" s="11" customFormat="1" ht="22.8" customHeight="1">
      <c r="A469" s="11"/>
      <c r="B469" s="186"/>
      <c r="C469" s="187"/>
      <c r="D469" s="188" t="s">
        <v>74</v>
      </c>
      <c r="E469" s="249" t="s">
        <v>188</v>
      </c>
      <c r="F469" s="249" t="s">
        <v>907</v>
      </c>
      <c r="G469" s="187"/>
      <c r="H469" s="187"/>
      <c r="I469" s="190"/>
      <c r="J469" s="250">
        <f>BK469</f>
        <v>0</v>
      </c>
      <c r="K469" s="187"/>
      <c r="L469" s="192"/>
      <c r="M469" s="193"/>
      <c r="N469" s="194"/>
      <c r="O469" s="194"/>
      <c r="P469" s="195">
        <f>SUM(P470:P515)</f>
        <v>0</v>
      </c>
      <c r="Q469" s="194"/>
      <c r="R469" s="195">
        <f>SUM(R470:R515)</f>
        <v>0</v>
      </c>
      <c r="S469" s="194"/>
      <c r="T469" s="196">
        <f>SUM(T470:T515)</f>
        <v>0</v>
      </c>
      <c r="U469" s="11"/>
      <c r="V469" s="11"/>
      <c r="W469" s="11"/>
      <c r="X469" s="11"/>
      <c r="Y469" s="11"/>
      <c r="Z469" s="11"/>
      <c r="AA469" s="11"/>
      <c r="AB469" s="11"/>
      <c r="AC469" s="11"/>
      <c r="AD469" s="11"/>
      <c r="AE469" s="11"/>
      <c r="AR469" s="197" t="s">
        <v>83</v>
      </c>
      <c r="AT469" s="198" t="s">
        <v>74</v>
      </c>
      <c r="AU469" s="198" t="s">
        <v>83</v>
      </c>
      <c r="AY469" s="197" t="s">
        <v>126</v>
      </c>
      <c r="BK469" s="199">
        <f>SUM(BK470:BK515)</f>
        <v>0</v>
      </c>
    </row>
    <row r="470" s="2" customFormat="1" ht="16.5" customHeight="1">
      <c r="A470" s="41"/>
      <c r="B470" s="42"/>
      <c r="C470" s="200" t="s">
        <v>908</v>
      </c>
      <c r="D470" s="200" t="s">
        <v>127</v>
      </c>
      <c r="E470" s="201" t="s">
        <v>909</v>
      </c>
      <c r="F470" s="202" t="s">
        <v>910</v>
      </c>
      <c r="G470" s="203" t="s">
        <v>317</v>
      </c>
      <c r="H470" s="204">
        <v>3</v>
      </c>
      <c r="I470" s="205"/>
      <c r="J470" s="206">
        <f>ROUND(I470*H470,2)</f>
        <v>0</v>
      </c>
      <c r="K470" s="207"/>
      <c r="L470" s="47"/>
      <c r="M470" s="208" t="s">
        <v>19</v>
      </c>
      <c r="N470" s="209" t="s">
        <v>46</v>
      </c>
      <c r="O470" s="87"/>
      <c r="P470" s="210">
        <f>O470*H470</f>
        <v>0</v>
      </c>
      <c r="Q470" s="210">
        <v>0</v>
      </c>
      <c r="R470" s="210">
        <f>Q470*H470</f>
        <v>0</v>
      </c>
      <c r="S470" s="210">
        <v>0</v>
      </c>
      <c r="T470" s="211">
        <f>S470*H470</f>
        <v>0</v>
      </c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R470" s="212" t="s">
        <v>159</v>
      </c>
      <c r="AT470" s="212" t="s">
        <v>127</v>
      </c>
      <c r="AU470" s="212" t="s">
        <v>85</v>
      </c>
      <c r="AY470" s="20" t="s">
        <v>126</v>
      </c>
      <c r="BE470" s="213">
        <f>IF(N470="základní",J470,0)</f>
        <v>0</v>
      </c>
      <c r="BF470" s="213">
        <f>IF(N470="snížená",J470,0)</f>
        <v>0</v>
      </c>
      <c r="BG470" s="213">
        <f>IF(N470="zákl. přenesená",J470,0)</f>
        <v>0</v>
      </c>
      <c r="BH470" s="213">
        <f>IF(N470="sníž. přenesená",J470,0)</f>
        <v>0</v>
      </c>
      <c r="BI470" s="213">
        <f>IF(N470="nulová",J470,0)</f>
        <v>0</v>
      </c>
      <c r="BJ470" s="20" t="s">
        <v>83</v>
      </c>
      <c r="BK470" s="213">
        <f>ROUND(I470*H470,2)</f>
        <v>0</v>
      </c>
      <c r="BL470" s="20" t="s">
        <v>159</v>
      </c>
      <c r="BM470" s="212" t="s">
        <v>911</v>
      </c>
    </row>
    <row r="471" s="2" customFormat="1">
      <c r="A471" s="41"/>
      <c r="B471" s="42"/>
      <c r="C471" s="43"/>
      <c r="D471" s="214" t="s">
        <v>133</v>
      </c>
      <c r="E471" s="43"/>
      <c r="F471" s="215" t="s">
        <v>912</v>
      </c>
      <c r="G471" s="43"/>
      <c r="H471" s="43"/>
      <c r="I471" s="216"/>
      <c r="J471" s="43"/>
      <c r="K471" s="43"/>
      <c r="L471" s="47"/>
      <c r="M471" s="217"/>
      <c r="N471" s="218"/>
      <c r="O471" s="87"/>
      <c r="P471" s="87"/>
      <c r="Q471" s="87"/>
      <c r="R471" s="87"/>
      <c r="S471" s="87"/>
      <c r="T471" s="88"/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T471" s="20" t="s">
        <v>133</v>
      </c>
      <c r="AU471" s="20" t="s">
        <v>85</v>
      </c>
    </row>
    <row r="472" s="12" customFormat="1">
      <c r="A472" s="12"/>
      <c r="B472" s="219"/>
      <c r="C472" s="220"/>
      <c r="D472" s="214" t="s">
        <v>135</v>
      </c>
      <c r="E472" s="221" t="s">
        <v>19</v>
      </c>
      <c r="F472" s="222" t="s">
        <v>350</v>
      </c>
      <c r="G472" s="220"/>
      <c r="H472" s="221" t="s">
        <v>19</v>
      </c>
      <c r="I472" s="223"/>
      <c r="J472" s="220"/>
      <c r="K472" s="220"/>
      <c r="L472" s="224"/>
      <c r="M472" s="225"/>
      <c r="N472" s="226"/>
      <c r="O472" s="226"/>
      <c r="P472" s="226"/>
      <c r="Q472" s="226"/>
      <c r="R472" s="226"/>
      <c r="S472" s="226"/>
      <c r="T472" s="227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T472" s="228" t="s">
        <v>135</v>
      </c>
      <c r="AU472" s="228" t="s">
        <v>85</v>
      </c>
      <c r="AV472" s="12" t="s">
        <v>83</v>
      </c>
      <c r="AW472" s="12" t="s">
        <v>37</v>
      </c>
      <c r="AX472" s="12" t="s">
        <v>75</v>
      </c>
      <c r="AY472" s="228" t="s">
        <v>126</v>
      </c>
    </row>
    <row r="473" s="12" customFormat="1">
      <c r="A473" s="12"/>
      <c r="B473" s="219"/>
      <c r="C473" s="220"/>
      <c r="D473" s="214" t="s">
        <v>135</v>
      </c>
      <c r="E473" s="221" t="s">
        <v>19</v>
      </c>
      <c r="F473" s="222" t="s">
        <v>913</v>
      </c>
      <c r="G473" s="220"/>
      <c r="H473" s="221" t="s">
        <v>19</v>
      </c>
      <c r="I473" s="223"/>
      <c r="J473" s="220"/>
      <c r="K473" s="220"/>
      <c r="L473" s="224"/>
      <c r="M473" s="225"/>
      <c r="N473" s="226"/>
      <c r="O473" s="226"/>
      <c r="P473" s="226"/>
      <c r="Q473" s="226"/>
      <c r="R473" s="226"/>
      <c r="S473" s="226"/>
      <c r="T473" s="227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T473" s="228" t="s">
        <v>135</v>
      </c>
      <c r="AU473" s="228" t="s">
        <v>85</v>
      </c>
      <c r="AV473" s="12" t="s">
        <v>83</v>
      </c>
      <c r="AW473" s="12" t="s">
        <v>37</v>
      </c>
      <c r="AX473" s="12" t="s">
        <v>75</v>
      </c>
      <c r="AY473" s="228" t="s">
        <v>126</v>
      </c>
    </row>
    <row r="474" s="13" customFormat="1">
      <c r="A474" s="13"/>
      <c r="B474" s="229"/>
      <c r="C474" s="230"/>
      <c r="D474" s="214" t="s">
        <v>135</v>
      </c>
      <c r="E474" s="231" t="s">
        <v>19</v>
      </c>
      <c r="F474" s="232" t="s">
        <v>914</v>
      </c>
      <c r="G474" s="230"/>
      <c r="H474" s="233">
        <v>3</v>
      </c>
      <c r="I474" s="234"/>
      <c r="J474" s="230"/>
      <c r="K474" s="230"/>
      <c r="L474" s="235"/>
      <c r="M474" s="236"/>
      <c r="N474" s="237"/>
      <c r="O474" s="237"/>
      <c r="P474" s="237"/>
      <c r="Q474" s="237"/>
      <c r="R474" s="237"/>
      <c r="S474" s="237"/>
      <c r="T474" s="238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9" t="s">
        <v>135</v>
      </c>
      <c r="AU474" s="239" t="s">
        <v>85</v>
      </c>
      <c r="AV474" s="13" t="s">
        <v>85</v>
      </c>
      <c r="AW474" s="13" t="s">
        <v>37</v>
      </c>
      <c r="AX474" s="13" t="s">
        <v>83</v>
      </c>
      <c r="AY474" s="239" t="s">
        <v>126</v>
      </c>
    </row>
    <row r="475" s="2" customFormat="1" ht="16.5" customHeight="1">
      <c r="A475" s="41"/>
      <c r="B475" s="42"/>
      <c r="C475" s="200" t="s">
        <v>915</v>
      </c>
      <c r="D475" s="200" t="s">
        <v>127</v>
      </c>
      <c r="E475" s="201" t="s">
        <v>916</v>
      </c>
      <c r="F475" s="202" t="s">
        <v>917</v>
      </c>
      <c r="G475" s="203" t="s">
        <v>317</v>
      </c>
      <c r="H475" s="204">
        <v>12</v>
      </c>
      <c r="I475" s="205"/>
      <c r="J475" s="206">
        <f>ROUND(I475*H475,2)</f>
        <v>0</v>
      </c>
      <c r="K475" s="207"/>
      <c r="L475" s="47"/>
      <c r="M475" s="208" t="s">
        <v>19</v>
      </c>
      <c r="N475" s="209" t="s">
        <v>46</v>
      </c>
      <c r="O475" s="87"/>
      <c r="P475" s="210">
        <f>O475*H475</f>
        <v>0</v>
      </c>
      <c r="Q475" s="210">
        <v>0</v>
      </c>
      <c r="R475" s="210">
        <f>Q475*H475</f>
        <v>0</v>
      </c>
      <c r="S475" s="210">
        <v>0</v>
      </c>
      <c r="T475" s="211">
        <f>S475*H475</f>
        <v>0</v>
      </c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R475" s="212" t="s">
        <v>159</v>
      </c>
      <c r="AT475" s="212" t="s">
        <v>127</v>
      </c>
      <c r="AU475" s="212" t="s">
        <v>85</v>
      </c>
      <c r="AY475" s="20" t="s">
        <v>126</v>
      </c>
      <c r="BE475" s="213">
        <f>IF(N475="základní",J475,0)</f>
        <v>0</v>
      </c>
      <c r="BF475" s="213">
        <f>IF(N475="snížená",J475,0)</f>
        <v>0</v>
      </c>
      <c r="BG475" s="213">
        <f>IF(N475="zákl. přenesená",J475,0)</f>
        <v>0</v>
      </c>
      <c r="BH475" s="213">
        <f>IF(N475="sníž. přenesená",J475,0)</f>
        <v>0</v>
      </c>
      <c r="BI475" s="213">
        <f>IF(N475="nulová",J475,0)</f>
        <v>0</v>
      </c>
      <c r="BJ475" s="20" t="s">
        <v>83</v>
      </c>
      <c r="BK475" s="213">
        <f>ROUND(I475*H475,2)</f>
        <v>0</v>
      </c>
      <c r="BL475" s="20" t="s">
        <v>159</v>
      </c>
      <c r="BM475" s="212" t="s">
        <v>918</v>
      </c>
    </row>
    <row r="476" s="2" customFormat="1">
      <c r="A476" s="41"/>
      <c r="B476" s="42"/>
      <c r="C476" s="43"/>
      <c r="D476" s="214" t="s">
        <v>133</v>
      </c>
      <c r="E476" s="43"/>
      <c r="F476" s="215" t="s">
        <v>919</v>
      </c>
      <c r="G476" s="43"/>
      <c r="H476" s="43"/>
      <c r="I476" s="216"/>
      <c r="J476" s="43"/>
      <c r="K476" s="43"/>
      <c r="L476" s="47"/>
      <c r="M476" s="217"/>
      <c r="N476" s="218"/>
      <c r="O476" s="87"/>
      <c r="P476" s="87"/>
      <c r="Q476" s="87"/>
      <c r="R476" s="87"/>
      <c r="S476" s="87"/>
      <c r="T476" s="88"/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T476" s="20" t="s">
        <v>133</v>
      </c>
      <c r="AU476" s="20" t="s">
        <v>85</v>
      </c>
    </row>
    <row r="477" s="12" customFormat="1">
      <c r="A477" s="12"/>
      <c r="B477" s="219"/>
      <c r="C477" s="220"/>
      <c r="D477" s="214" t="s">
        <v>135</v>
      </c>
      <c r="E477" s="221" t="s">
        <v>19</v>
      </c>
      <c r="F477" s="222" t="s">
        <v>350</v>
      </c>
      <c r="G477" s="220"/>
      <c r="H477" s="221" t="s">
        <v>19</v>
      </c>
      <c r="I477" s="223"/>
      <c r="J477" s="220"/>
      <c r="K477" s="220"/>
      <c r="L477" s="224"/>
      <c r="M477" s="225"/>
      <c r="N477" s="226"/>
      <c r="O477" s="226"/>
      <c r="P477" s="226"/>
      <c r="Q477" s="226"/>
      <c r="R477" s="226"/>
      <c r="S477" s="226"/>
      <c r="T477" s="227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T477" s="228" t="s">
        <v>135</v>
      </c>
      <c r="AU477" s="228" t="s">
        <v>85</v>
      </c>
      <c r="AV477" s="12" t="s">
        <v>83</v>
      </c>
      <c r="AW477" s="12" t="s">
        <v>37</v>
      </c>
      <c r="AX477" s="12" t="s">
        <v>75</v>
      </c>
      <c r="AY477" s="228" t="s">
        <v>126</v>
      </c>
    </row>
    <row r="478" s="12" customFormat="1">
      <c r="A478" s="12"/>
      <c r="B478" s="219"/>
      <c r="C478" s="220"/>
      <c r="D478" s="214" t="s">
        <v>135</v>
      </c>
      <c r="E478" s="221" t="s">
        <v>19</v>
      </c>
      <c r="F478" s="222" t="s">
        <v>920</v>
      </c>
      <c r="G478" s="220"/>
      <c r="H478" s="221" t="s">
        <v>19</v>
      </c>
      <c r="I478" s="223"/>
      <c r="J478" s="220"/>
      <c r="K478" s="220"/>
      <c r="L478" s="224"/>
      <c r="M478" s="225"/>
      <c r="N478" s="226"/>
      <c r="O478" s="226"/>
      <c r="P478" s="226"/>
      <c r="Q478" s="226"/>
      <c r="R478" s="226"/>
      <c r="S478" s="226"/>
      <c r="T478" s="227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T478" s="228" t="s">
        <v>135</v>
      </c>
      <c r="AU478" s="228" t="s">
        <v>85</v>
      </c>
      <c r="AV478" s="12" t="s">
        <v>83</v>
      </c>
      <c r="AW478" s="12" t="s">
        <v>37</v>
      </c>
      <c r="AX478" s="12" t="s">
        <v>75</v>
      </c>
      <c r="AY478" s="228" t="s">
        <v>126</v>
      </c>
    </row>
    <row r="479" s="12" customFormat="1">
      <c r="A479" s="12"/>
      <c r="B479" s="219"/>
      <c r="C479" s="220"/>
      <c r="D479" s="214" t="s">
        <v>135</v>
      </c>
      <c r="E479" s="221" t="s">
        <v>19</v>
      </c>
      <c r="F479" s="222" t="s">
        <v>921</v>
      </c>
      <c r="G479" s="220"/>
      <c r="H479" s="221" t="s">
        <v>19</v>
      </c>
      <c r="I479" s="223"/>
      <c r="J479" s="220"/>
      <c r="K479" s="220"/>
      <c r="L479" s="224"/>
      <c r="M479" s="225"/>
      <c r="N479" s="226"/>
      <c r="O479" s="226"/>
      <c r="P479" s="226"/>
      <c r="Q479" s="226"/>
      <c r="R479" s="226"/>
      <c r="S479" s="226"/>
      <c r="T479" s="227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T479" s="228" t="s">
        <v>135</v>
      </c>
      <c r="AU479" s="228" t="s">
        <v>85</v>
      </c>
      <c r="AV479" s="12" t="s">
        <v>83</v>
      </c>
      <c r="AW479" s="12" t="s">
        <v>37</v>
      </c>
      <c r="AX479" s="12" t="s">
        <v>75</v>
      </c>
      <c r="AY479" s="228" t="s">
        <v>126</v>
      </c>
    </row>
    <row r="480" s="13" customFormat="1">
      <c r="A480" s="13"/>
      <c r="B480" s="229"/>
      <c r="C480" s="230"/>
      <c r="D480" s="214" t="s">
        <v>135</v>
      </c>
      <c r="E480" s="231" t="s">
        <v>19</v>
      </c>
      <c r="F480" s="232" t="s">
        <v>922</v>
      </c>
      <c r="G480" s="230"/>
      <c r="H480" s="233">
        <v>12</v>
      </c>
      <c r="I480" s="234"/>
      <c r="J480" s="230"/>
      <c r="K480" s="230"/>
      <c r="L480" s="235"/>
      <c r="M480" s="236"/>
      <c r="N480" s="237"/>
      <c r="O480" s="237"/>
      <c r="P480" s="237"/>
      <c r="Q480" s="237"/>
      <c r="R480" s="237"/>
      <c r="S480" s="237"/>
      <c r="T480" s="238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9" t="s">
        <v>135</v>
      </c>
      <c r="AU480" s="239" t="s">
        <v>85</v>
      </c>
      <c r="AV480" s="13" t="s">
        <v>85</v>
      </c>
      <c r="AW480" s="13" t="s">
        <v>37</v>
      </c>
      <c r="AX480" s="13" t="s">
        <v>83</v>
      </c>
      <c r="AY480" s="239" t="s">
        <v>126</v>
      </c>
    </row>
    <row r="481" s="2" customFormat="1" ht="16.5" customHeight="1">
      <c r="A481" s="41"/>
      <c r="B481" s="42"/>
      <c r="C481" s="200" t="s">
        <v>923</v>
      </c>
      <c r="D481" s="200" t="s">
        <v>127</v>
      </c>
      <c r="E481" s="201" t="s">
        <v>924</v>
      </c>
      <c r="F481" s="202" t="s">
        <v>925</v>
      </c>
      <c r="G481" s="203" t="s">
        <v>317</v>
      </c>
      <c r="H481" s="204">
        <v>15</v>
      </c>
      <c r="I481" s="205"/>
      <c r="J481" s="206">
        <f>ROUND(I481*H481,2)</f>
        <v>0</v>
      </c>
      <c r="K481" s="207"/>
      <c r="L481" s="47"/>
      <c r="M481" s="208" t="s">
        <v>19</v>
      </c>
      <c r="N481" s="209" t="s">
        <v>46</v>
      </c>
      <c r="O481" s="87"/>
      <c r="P481" s="210">
        <f>O481*H481</f>
        <v>0</v>
      </c>
      <c r="Q481" s="210">
        <v>0</v>
      </c>
      <c r="R481" s="210">
        <f>Q481*H481</f>
        <v>0</v>
      </c>
      <c r="S481" s="210">
        <v>0</v>
      </c>
      <c r="T481" s="211">
        <f>S481*H481</f>
        <v>0</v>
      </c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R481" s="212" t="s">
        <v>159</v>
      </c>
      <c r="AT481" s="212" t="s">
        <v>127</v>
      </c>
      <c r="AU481" s="212" t="s">
        <v>85</v>
      </c>
      <c r="AY481" s="20" t="s">
        <v>126</v>
      </c>
      <c r="BE481" s="213">
        <f>IF(N481="základní",J481,0)</f>
        <v>0</v>
      </c>
      <c r="BF481" s="213">
        <f>IF(N481="snížená",J481,0)</f>
        <v>0</v>
      </c>
      <c r="BG481" s="213">
        <f>IF(N481="zákl. přenesená",J481,0)</f>
        <v>0</v>
      </c>
      <c r="BH481" s="213">
        <f>IF(N481="sníž. přenesená",J481,0)</f>
        <v>0</v>
      </c>
      <c r="BI481" s="213">
        <f>IF(N481="nulová",J481,0)</f>
        <v>0</v>
      </c>
      <c r="BJ481" s="20" t="s">
        <v>83</v>
      </c>
      <c r="BK481" s="213">
        <f>ROUND(I481*H481,2)</f>
        <v>0</v>
      </c>
      <c r="BL481" s="20" t="s">
        <v>159</v>
      </c>
      <c r="BM481" s="212" t="s">
        <v>926</v>
      </c>
    </row>
    <row r="482" s="2" customFormat="1">
      <c r="A482" s="41"/>
      <c r="B482" s="42"/>
      <c r="C482" s="43"/>
      <c r="D482" s="214" t="s">
        <v>133</v>
      </c>
      <c r="E482" s="43"/>
      <c r="F482" s="215" t="s">
        <v>927</v>
      </c>
      <c r="G482" s="43"/>
      <c r="H482" s="43"/>
      <c r="I482" s="216"/>
      <c r="J482" s="43"/>
      <c r="K482" s="43"/>
      <c r="L482" s="47"/>
      <c r="M482" s="217"/>
      <c r="N482" s="218"/>
      <c r="O482" s="87"/>
      <c r="P482" s="87"/>
      <c r="Q482" s="87"/>
      <c r="R482" s="87"/>
      <c r="S482" s="87"/>
      <c r="T482" s="88"/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T482" s="20" t="s">
        <v>133</v>
      </c>
      <c r="AU482" s="20" t="s">
        <v>85</v>
      </c>
    </row>
    <row r="483" s="12" customFormat="1">
      <c r="A483" s="12"/>
      <c r="B483" s="219"/>
      <c r="C483" s="220"/>
      <c r="D483" s="214" t="s">
        <v>135</v>
      </c>
      <c r="E483" s="221" t="s">
        <v>19</v>
      </c>
      <c r="F483" s="222" t="s">
        <v>928</v>
      </c>
      <c r="G483" s="220"/>
      <c r="H483" s="221" t="s">
        <v>19</v>
      </c>
      <c r="I483" s="223"/>
      <c r="J483" s="220"/>
      <c r="K483" s="220"/>
      <c r="L483" s="224"/>
      <c r="M483" s="225"/>
      <c r="N483" s="226"/>
      <c r="O483" s="226"/>
      <c r="P483" s="226"/>
      <c r="Q483" s="226"/>
      <c r="R483" s="226"/>
      <c r="S483" s="226"/>
      <c r="T483" s="227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T483" s="228" t="s">
        <v>135</v>
      </c>
      <c r="AU483" s="228" t="s">
        <v>85</v>
      </c>
      <c r="AV483" s="12" t="s">
        <v>83</v>
      </c>
      <c r="AW483" s="12" t="s">
        <v>37</v>
      </c>
      <c r="AX483" s="12" t="s">
        <v>75</v>
      </c>
      <c r="AY483" s="228" t="s">
        <v>126</v>
      </c>
    </row>
    <row r="484" s="12" customFormat="1">
      <c r="A484" s="12"/>
      <c r="B484" s="219"/>
      <c r="C484" s="220"/>
      <c r="D484" s="214" t="s">
        <v>135</v>
      </c>
      <c r="E484" s="221" t="s">
        <v>19</v>
      </c>
      <c r="F484" s="222" t="s">
        <v>929</v>
      </c>
      <c r="G484" s="220"/>
      <c r="H484" s="221" t="s">
        <v>19</v>
      </c>
      <c r="I484" s="223"/>
      <c r="J484" s="220"/>
      <c r="K484" s="220"/>
      <c r="L484" s="224"/>
      <c r="M484" s="225"/>
      <c r="N484" s="226"/>
      <c r="O484" s="226"/>
      <c r="P484" s="226"/>
      <c r="Q484" s="226"/>
      <c r="R484" s="226"/>
      <c r="S484" s="226"/>
      <c r="T484" s="227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T484" s="228" t="s">
        <v>135</v>
      </c>
      <c r="AU484" s="228" t="s">
        <v>85</v>
      </c>
      <c r="AV484" s="12" t="s">
        <v>83</v>
      </c>
      <c r="AW484" s="12" t="s">
        <v>37</v>
      </c>
      <c r="AX484" s="12" t="s">
        <v>75</v>
      </c>
      <c r="AY484" s="228" t="s">
        <v>126</v>
      </c>
    </row>
    <row r="485" s="13" customFormat="1">
      <c r="A485" s="13"/>
      <c r="B485" s="229"/>
      <c r="C485" s="230"/>
      <c r="D485" s="214" t="s">
        <v>135</v>
      </c>
      <c r="E485" s="231" t="s">
        <v>19</v>
      </c>
      <c r="F485" s="232" t="s">
        <v>930</v>
      </c>
      <c r="G485" s="230"/>
      <c r="H485" s="233">
        <v>15</v>
      </c>
      <c r="I485" s="234"/>
      <c r="J485" s="230"/>
      <c r="K485" s="230"/>
      <c r="L485" s="235"/>
      <c r="M485" s="236"/>
      <c r="N485" s="237"/>
      <c r="O485" s="237"/>
      <c r="P485" s="237"/>
      <c r="Q485" s="237"/>
      <c r="R485" s="237"/>
      <c r="S485" s="237"/>
      <c r="T485" s="238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9" t="s">
        <v>135</v>
      </c>
      <c r="AU485" s="239" t="s">
        <v>85</v>
      </c>
      <c r="AV485" s="13" t="s">
        <v>85</v>
      </c>
      <c r="AW485" s="13" t="s">
        <v>37</v>
      </c>
      <c r="AX485" s="13" t="s">
        <v>83</v>
      </c>
      <c r="AY485" s="239" t="s">
        <v>126</v>
      </c>
    </row>
    <row r="486" s="2" customFormat="1" ht="16.5" customHeight="1">
      <c r="A486" s="41"/>
      <c r="B486" s="42"/>
      <c r="C486" s="200" t="s">
        <v>931</v>
      </c>
      <c r="D486" s="200" t="s">
        <v>127</v>
      </c>
      <c r="E486" s="201" t="s">
        <v>932</v>
      </c>
      <c r="F486" s="202" t="s">
        <v>933</v>
      </c>
      <c r="G486" s="203" t="s">
        <v>317</v>
      </c>
      <c r="H486" s="204">
        <v>4.5</v>
      </c>
      <c r="I486" s="205"/>
      <c r="J486" s="206">
        <f>ROUND(I486*H486,2)</f>
        <v>0</v>
      </c>
      <c r="K486" s="207"/>
      <c r="L486" s="47"/>
      <c r="M486" s="208" t="s">
        <v>19</v>
      </c>
      <c r="N486" s="209" t="s">
        <v>46</v>
      </c>
      <c r="O486" s="87"/>
      <c r="P486" s="210">
        <f>O486*H486</f>
        <v>0</v>
      </c>
      <c r="Q486" s="210">
        <v>0</v>
      </c>
      <c r="R486" s="210">
        <f>Q486*H486</f>
        <v>0</v>
      </c>
      <c r="S486" s="210">
        <v>0</v>
      </c>
      <c r="T486" s="211">
        <f>S486*H486</f>
        <v>0</v>
      </c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R486" s="212" t="s">
        <v>159</v>
      </c>
      <c r="AT486" s="212" t="s">
        <v>127</v>
      </c>
      <c r="AU486" s="212" t="s">
        <v>85</v>
      </c>
      <c r="AY486" s="20" t="s">
        <v>126</v>
      </c>
      <c r="BE486" s="213">
        <f>IF(N486="základní",J486,0)</f>
        <v>0</v>
      </c>
      <c r="BF486" s="213">
        <f>IF(N486="snížená",J486,0)</f>
        <v>0</v>
      </c>
      <c r="BG486" s="213">
        <f>IF(N486="zákl. přenesená",J486,0)</f>
        <v>0</v>
      </c>
      <c r="BH486" s="213">
        <f>IF(N486="sníž. přenesená",J486,0)</f>
        <v>0</v>
      </c>
      <c r="BI486" s="213">
        <f>IF(N486="nulová",J486,0)</f>
        <v>0</v>
      </c>
      <c r="BJ486" s="20" t="s">
        <v>83</v>
      </c>
      <c r="BK486" s="213">
        <f>ROUND(I486*H486,2)</f>
        <v>0</v>
      </c>
      <c r="BL486" s="20" t="s">
        <v>159</v>
      </c>
      <c r="BM486" s="212" t="s">
        <v>934</v>
      </c>
    </row>
    <row r="487" s="2" customFormat="1">
      <c r="A487" s="41"/>
      <c r="B487" s="42"/>
      <c r="C487" s="43"/>
      <c r="D487" s="214" t="s">
        <v>133</v>
      </c>
      <c r="E487" s="43"/>
      <c r="F487" s="215" t="s">
        <v>927</v>
      </c>
      <c r="G487" s="43"/>
      <c r="H487" s="43"/>
      <c r="I487" s="216"/>
      <c r="J487" s="43"/>
      <c r="K487" s="43"/>
      <c r="L487" s="47"/>
      <c r="M487" s="217"/>
      <c r="N487" s="218"/>
      <c r="O487" s="87"/>
      <c r="P487" s="87"/>
      <c r="Q487" s="87"/>
      <c r="R487" s="87"/>
      <c r="S487" s="87"/>
      <c r="T487" s="88"/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T487" s="20" t="s">
        <v>133</v>
      </c>
      <c r="AU487" s="20" t="s">
        <v>85</v>
      </c>
    </row>
    <row r="488" s="12" customFormat="1">
      <c r="A488" s="12"/>
      <c r="B488" s="219"/>
      <c r="C488" s="220"/>
      <c r="D488" s="214" t="s">
        <v>135</v>
      </c>
      <c r="E488" s="221" t="s">
        <v>19</v>
      </c>
      <c r="F488" s="222" t="s">
        <v>928</v>
      </c>
      <c r="G488" s="220"/>
      <c r="H488" s="221" t="s">
        <v>19</v>
      </c>
      <c r="I488" s="223"/>
      <c r="J488" s="220"/>
      <c r="K488" s="220"/>
      <c r="L488" s="224"/>
      <c r="M488" s="225"/>
      <c r="N488" s="226"/>
      <c r="O488" s="226"/>
      <c r="P488" s="226"/>
      <c r="Q488" s="226"/>
      <c r="R488" s="226"/>
      <c r="S488" s="226"/>
      <c r="T488" s="227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T488" s="228" t="s">
        <v>135</v>
      </c>
      <c r="AU488" s="228" t="s">
        <v>85</v>
      </c>
      <c r="AV488" s="12" t="s">
        <v>83</v>
      </c>
      <c r="AW488" s="12" t="s">
        <v>37</v>
      </c>
      <c r="AX488" s="12" t="s">
        <v>75</v>
      </c>
      <c r="AY488" s="228" t="s">
        <v>126</v>
      </c>
    </row>
    <row r="489" s="12" customFormat="1">
      <c r="A489" s="12"/>
      <c r="B489" s="219"/>
      <c r="C489" s="220"/>
      <c r="D489" s="214" t="s">
        <v>135</v>
      </c>
      <c r="E489" s="221" t="s">
        <v>19</v>
      </c>
      <c r="F489" s="222" t="s">
        <v>935</v>
      </c>
      <c r="G489" s="220"/>
      <c r="H489" s="221" t="s">
        <v>19</v>
      </c>
      <c r="I489" s="223"/>
      <c r="J489" s="220"/>
      <c r="K489" s="220"/>
      <c r="L489" s="224"/>
      <c r="M489" s="225"/>
      <c r="N489" s="226"/>
      <c r="O489" s="226"/>
      <c r="P489" s="226"/>
      <c r="Q489" s="226"/>
      <c r="R489" s="226"/>
      <c r="S489" s="226"/>
      <c r="T489" s="227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T489" s="228" t="s">
        <v>135</v>
      </c>
      <c r="AU489" s="228" t="s">
        <v>85</v>
      </c>
      <c r="AV489" s="12" t="s">
        <v>83</v>
      </c>
      <c r="AW489" s="12" t="s">
        <v>37</v>
      </c>
      <c r="AX489" s="12" t="s">
        <v>75</v>
      </c>
      <c r="AY489" s="228" t="s">
        <v>126</v>
      </c>
    </row>
    <row r="490" s="13" customFormat="1">
      <c r="A490" s="13"/>
      <c r="B490" s="229"/>
      <c r="C490" s="230"/>
      <c r="D490" s="214" t="s">
        <v>135</v>
      </c>
      <c r="E490" s="231" t="s">
        <v>19</v>
      </c>
      <c r="F490" s="232" t="s">
        <v>936</v>
      </c>
      <c r="G490" s="230"/>
      <c r="H490" s="233">
        <v>1.5</v>
      </c>
      <c r="I490" s="234"/>
      <c r="J490" s="230"/>
      <c r="K490" s="230"/>
      <c r="L490" s="235"/>
      <c r="M490" s="236"/>
      <c r="N490" s="237"/>
      <c r="O490" s="237"/>
      <c r="P490" s="237"/>
      <c r="Q490" s="237"/>
      <c r="R490" s="237"/>
      <c r="S490" s="237"/>
      <c r="T490" s="238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9" t="s">
        <v>135</v>
      </c>
      <c r="AU490" s="239" t="s">
        <v>85</v>
      </c>
      <c r="AV490" s="13" t="s">
        <v>85</v>
      </c>
      <c r="AW490" s="13" t="s">
        <v>37</v>
      </c>
      <c r="AX490" s="13" t="s">
        <v>75</v>
      </c>
      <c r="AY490" s="239" t="s">
        <v>126</v>
      </c>
    </row>
    <row r="491" s="12" customFormat="1">
      <c r="A491" s="12"/>
      <c r="B491" s="219"/>
      <c r="C491" s="220"/>
      <c r="D491" s="214" t="s">
        <v>135</v>
      </c>
      <c r="E491" s="221" t="s">
        <v>19</v>
      </c>
      <c r="F491" s="222" t="s">
        <v>937</v>
      </c>
      <c r="G491" s="220"/>
      <c r="H491" s="221" t="s">
        <v>19</v>
      </c>
      <c r="I491" s="223"/>
      <c r="J491" s="220"/>
      <c r="K491" s="220"/>
      <c r="L491" s="224"/>
      <c r="M491" s="225"/>
      <c r="N491" s="226"/>
      <c r="O491" s="226"/>
      <c r="P491" s="226"/>
      <c r="Q491" s="226"/>
      <c r="R491" s="226"/>
      <c r="S491" s="226"/>
      <c r="T491" s="227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T491" s="228" t="s">
        <v>135</v>
      </c>
      <c r="AU491" s="228" t="s">
        <v>85</v>
      </c>
      <c r="AV491" s="12" t="s">
        <v>83</v>
      </c>
      <c r="AW491" s="12" t="s">
        <v>37</v>
      </c>
      <c r="AX491" s="12" t="s">
        <v>75</v>
      </c>
      <c r="AY491" s="228" t="s">
        <v>126</v>
      </c>
    </row>
    <row r="492" s="13" customFormat="1">
      <c r="A492" s="13"/>
      <c r="B492" s="229"/>
      <c r="C492" s="230"/>
      <c r="D492" s="214" t="s">
        <v>135</v>
      </c>
      <c r="E492" s="231" t="s">
        <v>19</v>
      </c>
      <c r="F492" s="232" t="s">
        <v>938</v>
      </c>
      <c r="G492" s="230"/>
      <c r="H492" s="233">
        <v>3</v>
      </c>
      <c r="I492" s="234"/>
      <c r="J492" s="230"/>
      <c r="K492" s="230"/>
      <c r="L492" s="235"/>
      <c r="M492" s="236"/>
      <c r="N492" s="237"/>
      <c r="O492" s="237"/>
      <c r="P492" s="237"/>
      <c r="Q492" s="237"/>
      <c r="R492" s="237"/>
      <c r="S492" s="237"/>
      <c r="T492" s="238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9" t="s">
        <v>135</v>
      </c>
      <c r="AU492" s="239" t="s">
        <v>85</v>
      </c>
      <c r="AV492" s="13" t="s">
        <v>85</v>
      </c>
      <c r="AW492" s="13" t="s">
        <v>37</v>
      </c>
      <c r="AX492" s="13" t="s">
        <v>75</v>
      </c>
      <c r="AY492" s="239" t="s">
        <v>126</v>
      </c>
    </row>
    <row r="493" s="15" customFormat="1">
      <c r="A493" s="15"/>
      <c r="B493" s="251"/>
      <c r="C493" s="252"/>
      <c r="D493" s="214" t="s">
        <v>135</v>
      </c>
      <c r="E493" s="253" t="s">
        <v>19</v>
      </c>
      <c r="F493" s="254" t="s">
        <v>304</v>
      </c>
      <c r="G493" s="252"/>
      <c r="H493" s="255">
        <v>4.5</v>
      </c>
      <c r="I493" s="256"/>
      <c r="J493" s="252"/>
      <c r="K493" s="252"/>
      <c r="L493" s="257"/>
      <c r="M493" s="258"/>
      <c r="N493" s="259"/>
      <c r="O493" s="259"/>
      <c r="P493" s="259"/>
      <c r="Q493" s="259"/>
      <c r="R493" s="259"/>
      <c r="S493" s="259"/>
      <c r="T493" s="260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61" t="s">
        <v>135</v>
      </c>
      <c r="AU493" s="261" t="s">
        <v>85</v>
      </c>
      <c r="AV493" s="15" t="s">
        <v>159</v>
      </c>
      <c r="AW493" s="15" t="s">
        <v>37</v>
      </c>
      <c r="AX493" s="15" t="s">
        <v>83</v>
      </c>
      <c r="AY493" s="261" t="s">
        <v>126</v>
      </c>
    </row>
    <row r="494" s="2" customFormat="1" ht="16.5" customHeight="1">
      <c r="A494" s="41"/>
      <c r="B494" s="42"/>
      <c r="C494" s="200" t="s">
        <v>939</v>
      </c>
      <c r="D494" s="200" t="s">
        <v>127</v>
      </c>
      <c r="E494" s="201" t="s">
        <v>940</v>
      </c>
      <c r="F494" s="202" t="s">
        <v>941</v>
      </c>
      <c r="G494" s="203" t="s">
        <v>317</v>
      </c>
      <c r="H494" s="204">
        <v>123.25</v>
      </c>
      <c r="I494" s="205"/>
      <c r="J494" s="206">
        <f>ROUND(I494*H494,2)</f>
        <v>0</v>
      </c>
      <c r="K494" s="207"/>
      <c r="L494" s="47"/>
      <c r="M494" s="208" t="s">
        <v>19</v>
      </c>
      <c r="N494" s="209" t="s">
        <v>46</v>
      </c>
      <c r="O494" s="87"/>
      <c r="P494" s="210">
        <f>O494*H494</f>
        <v>0</v>
      </c>
      <c r="Q494" s="210">
        <v>0</v>
      </c>
      <c r="R494" s="210">
        <f>Q494*H494</f>
        <v>0</v>
      </c>
      <c r="S494" s="210">
        <v>0</v>
      </c>
      <c r="T494" s="211">
        <f>S494*H494</f>
        <v>0</v>
      </c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R494" s="212" t="s">
        <v>159</v>
      </c>
      <c r="AT494" s="212" t="s">
        <v>127</v>
      </c>
      <c r="AU494" s="212" t="s">
        <v>85</v>
      </c>
      <c r="AY494" s="20" t="s">
        <v>126</v>
      </c>
      <c r="BE494" s="213">
        <f>IF(N494="základní",J494,0)</f>
        <v>0</v>
      </c>
      <c r="BF494" s="213">
        <f>IF(N494="snížená",J494,0)</f>
        <v>0</v>
      </c>
      <c r="BG494" s="213">
        <f>IF(N494="zákl. přenesená",J494,0)</f>
        <v>0</v>
      </c>
      <c r="BH494" s="213">
        <f>IF(N494="sníž. přenesená",J494,0)</f>
        <v>0</v>
      </c>
      <c r="BI494" s="213">
        <f>IF(N494="nulová",J494,0)</f>
        <v>0</v>
      </c>
      <c r="BJ494" s="20" t="s">
        <v>83</v>
      </c>
      <c r="BK494" s="213">
        <f>ROUND(I494*H494,2)</f>
        <v>0</v>
      </c>
      <c r="BL494" s="20" t="s">
        <v>159</v>
      </c>
      <c r="BM494" s="212" t="s">
        <v>942</v>
      </c>
    </row>
    <row r="495" s="2" customFormat="1">
      <c r="A495" s="41"/>
      <c r="B495" s="42"/>
      <c r="C495" s="43"/>
      <c r="D495" s="214" t="s">
        <v>133</v>
      </c>
      <c r="E495" s="43"/>
      <c r="F495" s="215" t="s">
        <v>943</v>
      </c>
      <c r="G495" s="43"/>
      <c r="H495" s="43"/>
      <c r="I495" s="216"/>
      <c r="J495" s="43"/>
      <c r="K495" s="43"/>
      <c r="L495" s="47"/>
      <c r="M495" s="217"/>
      <c r="N495" s="218"/>
      <c r="O495" s="87"/>
      <c r="P495" s="87"/>
      <c r="Q495" s="87"/>
      <c r="R495" s="87"/>
      <c r="S495" s="87"/>
      <c r="T495" s="88"/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T495" s="20" t="s">
        <v>133</v>
      </c>
      <c r="AU495" s="20" t="s">
        <v>85</v>
      </c>
    </row>
    <row r="496" s="12" customFormat="1">
      <c r="A496" s="12"/>
      <c r="B496" s="219"/>
      <c r="C496" s="220"/>
      <c r="D496" s="214" t="s">
        <v>135</v>
      </c>
      <c r="E496" s="221" t="s">
        <v>19</v>
      </c>
      <c r="F496" s="222" t="s">
        <v>904</v>
      </c>
      <c r="G496" s="220"/>
      <c r="H496" s="221" t="s">
        <v>19</v>
      </c>
      <c r="I496" s="223"/>
      <c r="J496" s="220"/>
      <c r="K496" s="220"/>
      <c r="L496" s="224"/>
      <c r="M496" s="225"/>
      <c r="N496" s="226"/>
      <c r="O496" s="226"/>
      <c r="P496" s="226"/>
      <c r="Q496" s="226"/>
      <c r="R496" s="226"/>
      <c r="S496" s="226"/>
      <c r="T496" s="227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T496" s="228" t="s">
        <v>135</v>
      </c>
      <c r="AU496" s="228" t="s">
        <v>85</v>
      </c>
      <c r="AV496" s="12" t="s">
        <v>83</v>
      </c>
      <c r="AW496" s="12" t="s">
        <v>37</v>
      </c>
      <c r="AX496" s="12" t="s">
        <v>75</v>
      </c>
      <c r="AY496" s="228" t="s">
        <v>126</v>
      </c>
    </row>
    <row r="497" s="12" customFormat="1">
      <c r="A497" s="12"/>
      <c r="B497" s="219"/>
      <c r="C497" s="220"/>
      <c r="D497" s="214" t="s">
        <v>135</v>
      </c>
      <c r="E497" s="221" t="s">
        <v>19</v>
      </c>
      <c r="F497" s="222" t="s">
        <v>944</v>
      </c>
      <c r="G497" s="220"/>
      <c r="H497" s="221" t="s">
        <v>19</v>
      </c>
      <c r="I497" s="223"/>
      <c r="J497" s="220"/>
      <c r="K497" s="220"/>
      <c r="L497" s="224"/>
      <c r="M497" s="225"/>
      <c r="N497" s="226"/>
      <c r="O497" s="226"/>
      <c r="P497" s="226"/>
      <c r="Q497" s="226"/>
      <c r="R497" s="226"/>
      <c r="S497" s="226"/>
      <c r="T497" s="227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T497" s="228" t="s">
        <v>135</v>
      </c>
      <c r="AU497" s="228" t="s">
        <v>85</v>
      </c>
      <c r="AV497" s="12" t="s">
        <v>83</v>
      </c>
      <c r="AW497" s="12" t="s">
        <v>37</v>
      </c>
      <c r="AX497" s="12" t="s">
        <v>75</v>
      </c>
      <c r="AY497" s="228" t="s">
        <v>126</v>
      </c>
    </row>
    <row r="498" s="13" customFormat="1">
      <c r="A498" s="13"/>
      <c r="B498" s="229"/>
      <c r="C498" s="230"/>
      <c r="D498" s="214" t="s">
        <v>135</v>
      </c>
      <c r="E498" s="231" t="s">
        <v>19</v>
      </c>
      <c r="F498" s="232" t="s">
        <v>945</v>
      </c>
      <c r="G498" s="230"/>
      <c r="H498" s="233">
        <v>123.25</v>
      </c>
      <c r="I498" s="234"/>
      <c r="J498" s="230"/>
      <c r="K498" s="230"/>
      <c r="L498" s="235"/>
      <c r="M498" s="236"/>
      <c r="N498" s="237"/>
      <c r="O498" s="237"/>
      <c r="P498" s="237"/>
      <c r="Q498" s="237"/>
      <c r="R498" s="237"/>
      <c r="S498" s="237"/>
      <c r="T498" s="238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39" t="s">
        <v>135</v>
      </c>
      <c r="AU498" s="239" t="s">
        <v>85</v>
      </c>
      <c r="AV498" s="13" t="s">
        <v>85</v>
      </c>
      <c r="AW498" s="13" t="s">
        <v>37</v>
      </c>
      <c r="AX498" s="13" t="s">
        <v>83</v>
      </c>
      <c r="AY498" s="239" t="s">
        <v>126</v>
      </c>
    </row>
    <row r="499" s="2" customFormat="1" ht="16.5" customHeight="1">
      <c r="A499" s="41"/>
      <c r="B499" s="42"/>
      <c r="C499" s="200" t="s">
        <v>946</v>
      </c>
      <c r="D499" s="200" t="s">
        <v>127</v>
      </c>
      <c r="E499" s="201" t="s">
        <v>947</v>
      </c>
      <c r="F499" s="202" t="s">
        <v>948</v>
      </c>
      <c r="G499" s="203" t="s">
        <v>317</v>
      </c>
      <c r="H499" s="204">
        <v>3.6000000000000001</v>
      </c>
      <c r="I499" s="205"/>
      <c r="J499" s="206">
        <f>ROUND(I499*H499,2)</f>
        <v>0</v>
      </c>
      <c r="K499" s="207"/>
      <c r="L499" s="47"/>
      <c r="M499" s="208" t="s">
        <v>19</v>
      </c>
      <c r="N499" s="209" t="s">
        <v>46</v>
      </c>
      <c r="O499" s="87"/>
      <c r="P499" s="210">
        <f>O499*H499</f>
        <v>0</v>
      </c>
      <c r="Q499" s="210">
        <v>0</v>
      </c>
      <c r="R499" s="210">
        <f>Q499*H499</f>
        <v>0</v>
      </c>
      <c r="S499" s="210">
        <v>0</v>
      </c>
      <c r="T499" s="211">
        <f>S499*H499</f>
        <v>0</v>
      </c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R499" s="212" t="s">
        <v>159</v>
      </c>
      <c r="AT499" s="212" t="s">
        <v>127</v>
      </c>
      <c r="AU499" s="212" t="s">
        <v>85</v>
      </c>
      <c r="AY499" s="20" t="s">
        <v>126</v>
      </c>
      <c r="BE499" s="213">
        <f>IF(N499="základní",J499,0)</f>
        <v>0</v>
      </c>
      <c r="BF499" s="213">
        <f>IF(N499="snížená",J499,0)</f>
        <v>0</v>
      </c>
      <c r="BG499" s="213">
        <f>IF(N499="zákl. přenesená",J499,0)</f>
        <v>0</v>
      </c>
      <c r="BH499" s="213">
        <f>IF(N499="sníž. přenesená",J499,0)</f>
        <v>0</v>
      </c>
      <c r="BI499" s="213">
        <f>IF(N499="nulová",J499,0)</f>
        <v>0</v>
      </c>
      <c r="BJ499" s="20" t="s">
        <v>83</v>
      </c>
      <c r="BK499" s="213">
        <f>ROUND(I499*H499,2)</f>
        <v>0</v>
      </c>
      <c r="BL499" s="20" t="s">
        <v>159</v>
      </c>
      <c r="BM499" s="212" t="s">
        <v>949</v>
      </c>
    </row>
    <row r="500" s="2" customFormat="1">
      <c r="A500" s="41"/>
      <c r="B500" s="42"/>
      <c r="C500" s="43"/>
      <c r="D500" s="214" t="s">
        <v>133</v>
      </c>
      <c r="E500" s="43"/>
      <c r="F500" s="215" t="s">
        <v>943</v>
      </c>
      <c r="G500" s="43"/>
      <c r="H500" s="43"/>
      <c r="I500" s="216"/>
      <c r="J500" s="43"/>
      <c r="K500" s="43"/>
      <c r="L500" s="47"/>
      <c r="M500" s="217"/>
      <c r="N500" s="218"/>
      <c r="O500" s="87"/>
      <c r="P500" s="87"/>
      <c r="Q500" s="87"/>
      <c r="R500" s="87"/>
      <c r="S500" s="87"/>
      <c r="T500" s="88"/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T500" s="20" t="s">
        <v>133</v>
      </c>
      <c r="AU500" s="20" t="s">
        <v>85</v>
      </c>
    </row>
    <row r="501" s="12" customFormat="1">
      <c r="A501" s="12"/>
      <c r="B501" s="219"/>
      <c r="C501" s="220"/>
      <c r="D501" s="214" t="s">
        <v>135</v>
      </c>
      <c r="E501" s="221" t="s">
        <v>19</v>
      </c>
      <c r="F501" s="222" t="s">
        <v>950</v>
      </c>
      <c r="G501" s="220"/>
      <c r="H501" s="221" t="s">
        <v>19</v>
      </c>
      <c r="I501" s="223"/>
      <c r="J501" s="220"/>
      <c r="K501" s="220"/>
      <c r="L501" s="224"/>
      <c r="M501" s="225"/>
      <c r="N501" s="226"/>
      <c r="O501" s="226"/>
      <c r="P501" s="226"/>
      <c r="Q501" s="226"/>
      <c r="R501" s="226"/>
      <c r="S501" s="226"/>
      <c r="T501" s="227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T501" s="228" t="s">
        <v>135</v>
      </c>
      <c r="AU501" s="228" t="s">
        <v>85</v>
      </c>
      <c r="AV501" s="12" t="s">
        <v>83</v>
      </c>
      <c r="AW501" s="12" t="s">
        <v>37</v>
      </c>
      <c r="AX501" s="12" t="s">
        <v>75</v>
      </c>
      <c r="AY501" s="228" t="s">
        <v>126</v>
      </c>
    </row>
    <row r="502" s="12" customFormat="1">
      <c r="A502" s="12"/>
      <c r="B502" s="219"/>
      <c r="C502" s="220"/>
      <c r="D502" s="214" t="s">
        <v>135</v>
      </c>
      <c r="E502" s="221" t="s">
        <v>19</v>
      </c>
      <c r="F502" s="222" t="s">
        <v>951</v>
      </c>
      <c r="G502" s="220"/>
      <c r="H502" s="221" t="s">
        <v>19</v>
      </c>
      <c r="I502" s="223"/>
      <c r="J502" s="220"/>
      <c r="K502" s="220"/>
      <c r="L502" s="224"/>
      <c r="M502" s="225"/>
      <c r="N502" s="226"/>
      <c r="O502" s="226"/>
      <c r="P502" s="226"/>
      <c r="Q502" s="226"/>
      <c r="R502" s="226"/>
      <c r="S502" s="226"/>
      <c r="T502" s="227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T502" s="228" t="s">
        <v>135</v>
      </c>
      <c r="AU502" s="228" t="s">
        <v>85</v>
      </c>
      <c r="AV502" s="12" t="s">
        <v>83</v>
      </c>
      <c r="AW502" s="12" t="s">
        <v>37</v>
      </c>
      <c r="AX502" s="12" t="s">
        <v>75</v>
      </c>
      <c r="AY502" s="228" t="s">
        <v>126</v>
      </c>
    </row>
    <row r="503" s="13" customFormat="1">
      <c r="A503" s="13"/>
      <c r="B503" s="229"/>
      <c r="C503" s="230"/>
      <c r="D503" s="214" t="s">
        <v>135</v>
      </c>
      <c r="E503" s="231" t="s">
        <v>19</v>
      </c>
      <c r="F503" s="232" t="s">
        <v>952</v>
      </c>
      <c r="G503" s="230"/>
      <c r="H503" s="233">
        <v>3.6000000000000001</v>
      </c>
      <c r="I503" s="234"/>
      <c r="J503" s="230"/>
      <c r="K503" s="230"/>
      <c r="L503" s="235"/>
      <c r="M503" s="236"/>
      <c r="N503" s="237"/>
      <c r="O503" s="237"/>
      <c r="P503" s="237"/>
      <c r="Q503" s="237"/>
      <c r="R503" s="237"/>
      <c r="S503" s="237"/>
      <c r="T503" s="238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39" t="s">
        <v>135</v>
      </c>
      <c r="AU503" s="239" t="s">
        <v>85</v>
      </c>
      <c r="AV503" s="13" t="s">
        <v>85</v>
      </c>
      <c r="AW503" s="13" t="s">
        <v>37</v>
      </c>
      <c r="AX503" s="13" t="s">
        <v>83</v>
      </c>
      <c r="AY503" s="239" t="s">
        <v>126</v>
      </c>
    </row>
    <row r="504" s="2" customFormat="1" ht="16.5" customHeight="1">
      <c r="A504" s="41"/>
      <c r="B504" s="42"/>
      <c r="C504" s="200" t="s">
        <v>953</v>
      </c>
      <c r="D504" s="200" t="s">
        <v>127</v>
      </c>
      <c r="E504" s="201" t="s">
        <v>954</v>
      </c>
      <c r="F504" s="202" t="s">
        <v>955</v>
      </c>
      <c r="G504" s="203" t="s">
        <v>317</v>
      </c>
      <c r="H504" s="204">
        <v>7</v>
      </c>
      <c r="I504" s="205"/>
      <c r="J504" s="206">
        <f>ROUND(I504*H504,2)</f>
        <v>0</v>
      </c>
      <c r="K504" s="207"/>
      <c r="L504" s="47"/>
      <c r="M504" s="208" t="s">
        <v>19</v>
      </c>
      <c r="N504" s="209" t="s">
        <v>46</v>
      </c>
      <c r="O504" s="87"/>
      <c r="P504" s="210">
        <f>O504*H504</f>
        <v>0</v>
      </c>
      <c r="Q504" s="210">
        <v>0</v>
      </c>
      <c r="R504" s="210">
        <f>Q504*H504</f>
        <v>0</v>
      </c>
      <c r="S504" s="210">
        <v>0</v>
      </c>
      <c r="T504" s="211">
        <f>S504*H504</f>
        <v>0</v>
      </c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R504" s="212" t="s">
        <v>159</v>
      </c>
      <c r="AT504" s="212" t="s">
        <v>127</v>
      </c>
      <c r="AU504" s="212" t="s">
        <v>85</v>
      </c>
      <c r="AY504" s="20" t="s">
        <v>126</v>
      </c>
      <c r="BE504" s="213">
        <f>IF(N504="základní",J504,0)</f>
        <v>0</v>
      </c>
      <c r="BF504" s="213">
        <f>IF(N504="snížená",J504,0)</f>
        <v>0</v>
      </c>
      <c r="BG504" s="213">
        <f>IF(N504="zákl. přenesená",J504,0)</f>
        <v>0</v>
      </c>
      <c r="BH504" s="213">
        <f>IF(N504="sníž. přenesená",J504,0)</f>
        <v>0</v>
      </c>
      <c r="BI504" s="213">
        <f>IF(N504="nulová",J504,0)</f>
        <v>0</v>
      </c>
      <c r="BJ504" s="20" t="s">
        <v>83</v>
      </c>
      <c r="BK504" s="213">
        <f>ROUND(I504*H504,2)</f>
        <v>0</v>
      </c>
      <c r="BL504" s="20" t="s">
        <v>159</v>
      </c>
      <c r="BM504" s="212" t="s">
        <v>956</v>
      </c>
    </row>
    <row r="505" s="2" customFormat="1">
      <c r="A505" s="41"/>
      <c r="B505" s="42"/>
      <c r="C505" s="43"/>
      <c r="D505" s="214" t="s">
        <v>133</v>
      </c>
      <c r="E505" s="43"/>
      <c r="F505" s="215" t="s">
        <v>943</v>
      </c>
      <c r="G505" s="43"/>
      <c r="H505" s="43"/>
      <c r="I505" s="216"/>
      <c r="J505" s="43"/>
      <c r="K505" s="43"/>
      <c r="L505" s="47"/>
      <c r="M505" s="217"/>
      <c r="N505" s="218"/>
      <c r="O505" s="87"/>
      <c r="P505" s="87"/>
      <c r="Q505" s="87"/>
      <c r="R505" s="87"/>
      <c r="S505" s="87"/>
      <c r="T505" s="88"/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T505" s="20" t="s">
        <v>133</v>
      </c>
      <c r="AU505" s="20" t="s">
        <v>85</v>
      </c>
    </row>
    <row r="506" s="12" customFormat="1">
      <c r="A506" s="12"/>
      <c r="B506" s="219"/>
      <c r="C506" s="220"/>
      <c r="D506" s="214" t="s">
        <v>135</v>
      </c>
      <c r="E506" s="221" t="s">
        <v>19</v>
      </c>
      <c r="F506" s="222" t="s">
        <v>617</v>
      </c>
      <c r="G506" s="220"/>
      <c r="H506" s="221" t="s">
        <v>19</v>
      </c>
      <c r="I506" s="223"/>
      <c r="J506" s="220"/>
      <c r="K506" s="220"/>
      <c r="L506" s="224"/>
      <c r="M506" s="225"/>
      <c r="N506" s="226"/>
      <c r="O506" s="226"/>
      <c r="P506" s="226"/>
      <c r="Q506" s="226"/>
      <c r="R506" s="226"/>
      <c r="S506" s="226"/>
      <c r="T506" s="227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T506" s="228" t="s">
        <v>135</v>
      </c>
      <c r="AU506" s="228" t="s">
        <v>85</v>
      </c>
      <c r="AV506" s="12" t="s">
        <v>83</v>
      </c>
      <c r="AW506" s="12" t="s">
        <v>37</v>
      </c>
      <c r="AX506" s="12" t="s">
        <v>75</v>
      </c>
      <c r="AY506" s="228" t="s">
        <v>126</v>
      </c>
    </row>
    <row r="507" s="12" customFormat="1">
      <c r="A507" s="12"/>
      <c r="B507" s="219"/>
      <c r="C507" s="220"/>
      <c r="D507" s="214" t="s">
        <v>135</v>
      </c>
      <c r="E507" s="221" t="s">
        <v>19</v>
      </c>
      <c r="F507" s="222" t="s">
        <v>957</v>
      </c>
      <c r="G507" s="220"/>
      <c r="H507" s="221" t="s">
        <v>19</v>
      </c>
      <c r="I507" s="223"/>
      <c r="J507" s="220"/>
      <c r="K507" s="220"/>
      <c r="L507" s="224"/>
      <c r="M507" s="225"/>
      <c r="N507" s="226"/>
      <c r="O507" s="226"/>
      <c r="P507" s="226"/>
      <c r="Q507" s="226"/>
      <c r="R507" s="226"/>
      <c r="S507" s="226"/>
      <c r="T507" s="227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T507" s="228" t="s">
        <v>135</v>
      </c>
      <c r="AU507" s="228" t="s">
        <v>85</v>
      </c>
      <c r="AV507" s="12" t="s">
        <v>83</v>
      </c>
      <c r="AW507" s="12" t="s">
        <v>37</v>
      </c>
      <c r="AX507" s="12" t="s">
        <v>75</v>
      </c>
      <c r="AY507" s="228" t="s">
        <v>126</v>
      </c>
    </row>
    <row r="508" s="12" customFormat="1">
      <c r="A508" s="12"/>
      <c r="B508" s="219"/>
      <c r="C508" s="220"/>
      <c r="D508" s="214" t="s">
        <v>135</v>
      </c>
      <c r="E508" s="221" t="s">
        <v>19</v>
      </c>
      <c r="F508" s="222" t="s">
        <v>958</v>
      </c>
      <c r="G508" s="220"/>
      <c r="H508" s="221" t="s">
        <v>19</v>
      </c>
      <c r="I508" s="223"/>
      <c r="J508" s="220"/>
      <c r="K508" s="220"/>
      <c r="L508" s="224"/>
      <c r="M508" s="225"/>
      <c r="N508" s="226"/>
      <c r="O508" s="226"/>
      <c r="P508" s="226"/>
      <c r="Q508" s="226"/>
      <c r="R508" s="226"/>
      <c r="S508" s="226"/>
      <c r="T508" s="227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T508" s="228" t="s">
        <v>135</v>
      </c>
      <c r="AU508" s="228" t="s">
        <v>85</v>
      </c>
      <c r="AV508" s="12" t="s">
        <v>83</v>
      </c>
      <c r="AW508" s="12" t="s">
        <v>37</v>
      </c>
      <c r="AX508" s="12" t="s">
        <v>75</v>
      </c>
      <c r="AY508" s="228" t="s">
        <v>126</v>
      </c>
    </row>
    <row r="509" s="13" customFormat="1">
      <c r="A509" s="13"/>
      <c r="B509" s="229"/>
      <c r="C509" s="230"/>
      <c r="D509" s="214" t="s">
        <v>135</v>
      </c>
      <c r="E509" s="231" t="s">
        <v>19</v>
      </c>
      <c r="F509" s="232" t="s">
        <v>959</v>
      </c>
      <c r="G509" s="230"/>
      <c r="H509" s="233">
        <v>7</v>
      </c>
      <c r="I509" s="234"/>
      <c r="J509" s="230"/>
      <c r="K509" s="230"/>
      <c r="L509" s="235"/>
      <c r="M509" s="236"/>
      <c r="N509" s="237"/>
      <c r="O509" s="237"/>
      <c r="P509" s="237"/>
      <c r="Q509" s="237"/>
      <c r="R509" s="237"/>
      <c r="S509" s="237"/>
      <c r="T509" s="238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9" t="s">
        <v>135</v>
      </c>
      <c r="AU509" s="239" t="s">
        <v>85</v>
      </c>
      <c r="AV509" s="13" t="s">
        <v>85</v>
      </c>
      <c r="AW509" s="13" t="s">
        <v>37</v>
      </c>
      <c r="AX509" s="13" t="s">
        <v>83</v>
      </c>
      <c r="AY509" s="239" t="s">
        <v>126</v>
      </c>
    </row>
    <row r="510" s="2" customFormat="1" ht="16.5" customHeight="1">
      <c r="A510" s="41"/>
      <c r="B510" s="42"/>
      <c r="C510" s="200" t="s">
        <v>960</v>
      </c>
      <c r="D510" s="200" t="s">
        <v>127</v>
      </c>
      <c r="E510" s="201" t="s">
        <v>961</v>
      </c>
      <c r="F510" s="202" t="s">
        <v>962</v>
      </c>
      <c r="G510" s="203" t="s">
        <v>277</v>
      </c>
      <c r="H510" s="204">
        <v>4</v>
      </c>
      <c r="I510" s="205"/>
      <c r="J510" s="206">
        <f>ROUND(I510*H510,2)</f>
        <v>0</v>
      </c>
      <c r="K510" s="207"/>
      <c r="L510" s="47"/>
      <c r="M510" s="208" t="s">
        <v>19</v>
      </c>
      <c r="N510" s="209" t="s">
        <v>46</v>
      </c>
      <c r="O510" s="87"/>
      <c r="P510" s="210">
        <f>O510*H510</f>
        <v>0</v>
      </c>
      <c r="Q510" s="210">
        <v>0</v>
      </c>
      <c r="R510" s="210">
        <f>Q510*H510</f>
        <v>0</v>
      </c>
      <c r="S510" s="210">
        <v>0</v>
      </c>
      <c r="T510" s="211">
        <f>S510*H510</f>
        <v>0</v>
      </c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R510" s="212" t="s">
        <v>159</v>
      </c>
      <c r="AT510" s="212" t="s">
        <v>127</v>
      </c>
      <c r="AU510" s="212" t="s">
        <v>85</v>
      </c>
      <c r="AY510" s="20" t="s">
        <v>126</v>
      </c>
      <c r="BE510" s="213">
        <f>IF(N510="základní",J510,0)</f>
        <v>0</v>
      </c>
      <c r="BF510" s="213">
        <f>IF(N510="snížená",J510,0)</f>
        <v>0</v>
      </c>
      <c r="BG510" s="213">
        <f>IF(N510="zákl. přenesená",J510,0)</f>
        <v>0</v>
      </c>
      <c r="BH510" s="213">
        <f>IF(N510="sníž. přenesená",J510,0)</f>
        <v>0</v>
      </c>
      <c r="BI510" s="213">
        <f>IF(N510="nulová",J510,0)</f>
        <v>0</v>
      </c>
      <c r="BJ510" s="20" t="s">
        <v>83</v>
      </c>
      <c r="BK510" s="213">
        <f>ROUND(I510*H510,2)</f>
        <v>0</v>
      </c>
      <c r="BL510" s="20" t="s">
        <v>159</v>
      </c>
      <c r="BM510" s="212" t="s">
        <v>963</v>
      </c>
    </row>
    <row r="511" s="2" customFormat="1">
      <c r="A511" s="41"/>
      <c r="B511" s="42"/>
      <c r="C511" s="43"/>
      <c r="D511" s="214" t="s">
        <v>133</v>
      </c>
      <c r="E511" s="43"/>
      <c r="F511" s="215" t="s">
        <v>964</v>
      </c>
      <c r="G511" s="43"/>
      <c r="H511" s="43"/>
      <c r="I511" s="216"/>
      <c r="J511" s="43"/>
      <c r="K511" s="43"/>
      <c r="L511" s="47"/>
      <c r="M511" s="217"/>
      <c r="N511" s="218"/>
      <c r="O511" s="87"/>
      <c r="P511" s="87"/>
      <c r="Q511" s="87"/>
      <c r="R511" s="87"/>
      <c r="S511" s="87"/>
      <c r="T511" s="88"/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T511" s="20" t="s">
        <v>133</v>
      </c>
      <c r="AU511" s="20" t="s">
        <v>85</v>
      </c>
    </row>
    <row r="512" s="12" customFormat="1">
      <c r="A512" s="12"/>
      <c r="B512" s="219"/>
      <c r="C512" s="220"/>
      <c r="D512" s="214" t="s">
        <v>135</v>
      </c>
      <c r="E512" s="221" t="s">
        <v>19</v>
      </c>
      <c r="F512" s="222" t="s">
        <v>350</v>
      </c>
      <c r="G512" s="220"/>
      <c r="H512" s="221" t="s">
        <v>19</v>
      </c>
      <c r="I512" s="223"/>
      <c r="J512" s="220"/>
      <c r="K512" s="220"/>
      <c r="L512" s="224"/>
      <c r="M512" s="225"/>
      <c r="N512" s="226"/>
      <c r="O512" s="226"/>
      <c r="P512" s="226"/>
      <c r="Q512" s="226"/>
      <c r="R512" s="226"/>
      <c r="S512" s="226"/>
      <c r="T512" s="227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T512" s="228" t="s">
        <v>135</v>
      </c>
      <c r="AU512" s="228" t="s">
        <v>85</v>
      </c>
      <c r="AV512" s="12" t="s">
        <v>83</v>
      </c>
      <c r="AW512" s="12" t="s">
        <v>37</v>
      </c>
      <c r="AX512" s="12" t="s">
        <v>75</v>
      </c>
      <c r="AY512" s="228" t="s">
        <v>126</v>
      </c>
    </row>
    <row r="513" s="12" customFormat="1">
      <c r="A513" s="12"/>
      <c r="B513" s="219"/>
      <c r="C513" s="220"/>
      <c r="D513" s="214" t="s">
        <v>135</v>
      </c>
      <c r="E513" s="221" t="s">
        <v>19</v>
      </c>
      <c r="F513" s="222" t="s">
        <v>965</v>
      </c>
      <c r="G513" s="220"/>
      <c r="H513" s="221" t="s">
        <v>19</v>
      </c>
      <c r="I513" s="223"/>
      <c r="J513" s="220"/>
      <c r="K513" s="220"/>
      <c r="L513" s="224"/>
      <c r="M513" s="225"/>
      <c r="N513" s="226"/>
      <c r="O513" s="226"/>
      <c r="P513" s="226"/>
      <c r="Q513" s="226"/>
      <c r="R513" s="226"/>
      <c r="S513" s="226"/>
      <c r="T513" s="227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T513" s="228" t="s">
        <v>135</v>
      </c>
      <c r="AU513" s="228" t="s">
        <v>85</v>
      </c>
      <c r="AV513" s="12" t="s">
        <v>83</v>
      </c>
      <c r="AW513" s="12" t="s">
        <v>37</v>
      </c>
      <c r="AX513" s="12" t="s">
        <v>75</v>
      </c>
      <c r="AY513" s="228" t="s">
        <v>126</v>
      </c>
    </row>
    <row r="514" s="12" customFormat="1">
      <c r="A514" s="12"/>
      <c r="B514" s="219"/>
      <c r="C514" s="220"/>
      <c r="D514" s="214" t="s">
        <v>135</v>
      </c>
      <c r="E514" s="221" t="s">
        <v>19</v>
      </c>
      <c r="F514" s="222" t="s">
        <v>966</v>
      </c>
      <c r="G514" s="220"/>
      <c r="H514" s="221" t="s">
        <v>19</v>
      </c>
      <c r="I514" s="223"/>
      <c r="J514" s="220"/>
      <c r="K514" s="220"/>
      <c r="L514" s="224"/>
      <c r="M514" s="225"/>
      <c r="N514" s="226"/>
      <c r="O514" s="226"/>
      <c r="P514" s="226"/>
      <c r="Q514" s="226"/>
      <c r="R514" s="226"/>
      <c r="S514" s="226"/>
      <c r="T514" s="227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T514" s="228" t="s">
        <v>135</v>
      </c>
      <c r="AU514" s="228" t="s">
        <v>85</v>
      </c>
      <c r="AV514" s="12" t="s">
        <v>83</v>
      </c>
      <c r="AW514" s="12" t="s">
        <v>37</v>
      </c>
      <c r="AX514" s="12" t="s">
        <v>75</v>
      </c>
      <c r="AY514" s="228" t="s">
        <v>126</v>
      </c>
    </row>
    <row r="515" s="13" customFormat="1">
      <c r="A515" s="13"/>
      <c r="B515" s="229"/>
      <c r="C515" s="230"/>
      <c r="D515" s="214" t="s">
        <v>135</v>
      </c>
      <c r="E515" s="231" t="s">
        <v>19</v>
      </c>
      <c r="F515" s="232" t="s">
        <v>159</v>
      </c>
      <c r="G515" s="230"/>
      <c r="H515" s="233">
        <v>4</v>
      </c>
      <c r="I515" s="234"/>
      <c r="J515" s="230"/>
      <c r="K515" s="230"/>
      <c r="L515" s="235"/>
      <c r="M515" s="236"/>
      <c r="N515" s="237"/>
      <c r="O515" s="237"/>
      <c r="P515" s="237"/>
      <c r="Q515" s="237"/>
      <c r="R515" s="237"/>
      <c r="S515" s="237"/>
      <c r="T515" s="238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9" t="s">
        <v>135</v>
      </c>
      <c r="AU515" s="239" t="s">
        <v>85</v>
      </c>
      <c r="AV515" s="13" t="s">
        <v>85</v>
      </c>
      <c r="AW515" s="13" t="s">
        <v>37</v>
      </c>
      <c r="AX515" s="13" t="s">
        <v>83</v>
      </c>
      <c r="AY515" s="239" t="s">
        <v>126</v>
      </c>
    </row>
    <row r="516" s="11" customFormat="1" ht="22.8" customHeight="1">
      <c r="A516" s="11"/>
      <c r="B516" s="186"/>
      <c r="C516" s="187"/>
      <c r="D516" s="188" t="s">
        <v>74</v>
      </c>
      <c r="E516" s="249" t="s">
        <v>193</v>
      </c>
      <c r="F516" s="249" t="s">
        <v>352</v>
      </c>
      <c r="G516" s="187"/>
      <c r="H516" s="187"/>
      <c r="I516" s="190"/>
      <c r="J516" s="250">
        <f>BK516</f>
        <v>0</v>
      </c>
      <c r="K516" s="187"/>
      <c r="L516" s="192"/>
      <c r="M516" s="193"/>
      <c r="N516" s="194"/>
      <c r="O516" s="194"/>
      <c r="P516" s="195">
        <f>SUM(P517:P595)</f>
        <v>0</v>
      </c>
      <c r="Q516" s="194"/>
      <c r="R516" s="195">
        <f>SUM(R517:R595)</f>
        <v>0</v>
      </c>
      <c r="S516" s="194"/>
      <c r="T516" s="196">
        <f>SUM(T517:T595)</f>
        <v>0</v>
      </c>
      <c r="U516" s="11"/>
      <c r="V516" s="11"/>
      <c r="W516" s="11"/>
      <c r="X516" s="11"/>
      <c r="Y516" s="11"/>
      <c r="Z516" s="11"/>
      <c r="AA516" s="11"/>
      <c r="AB516" s="11"/>
      <c r="AC516" s="11"/>
      <c r="AD516" s="11"/>
      <c r="AE516" s="11"/>
      <c r="AR516" s="197" t="s">
        <v>83</v>
      </c>
      <c r="AT516" s="198" t="s">
        <v>74</v>
      </c>
      <c r="AU516" s="198" t="s">
        <v>83</v>
      </c>
      <c r="AY516" s="197" t="s">
        <v>126</v>
      </c>
      <c r="BK516" s="199">
        <f>SUM(BK517:BK595)</f>
        <v>0</v>
      </c>
    </row>
    <row r="517" s="2" customFormat="1" ht="16.5" customHeight="1">
      <c r="A517" s="41"/>
      <c r="B517" s="42"/>
      <c r="C517" s="200" t="s">
        <v>967</v>
      </c>
      <c r="D517" s="200" t="s">
        <v>127</v>
      </c>
      <c r="E517" s="201" t="s">
        <v>968</v>
      </c>
      <c r="F517" s="202" t="s">
        <v>969</v>
      </c>
      <c r="G517" s="203" t="s">
        <v>317</v>
      </c>
      <c r="H517" s="204">
        <v>1</v>
      </c>
      <c r="I517" s="205"/>
      <c r="J517" s="206">
        <f>ROUND(I517*H517,2)</f>
        <v>0</v>
      </c>
      <c r="K517" s="207"/>
      <c r="L517" s="47"/>
      <c r="M517" s="208" t="s">
        <v>19</v>
      </c>
      <c r="N517" s="209" t="s">
        <v>46</v>
      </c>
      <c r="O517" s="87"/>
      <c r="P517" s="210">
        <f>O517*H517</f>
        <v>0</v>
      </c>
      <c r="Q517" s="210">
        <v>0</v>
      </c>
      <c r="R517" s="210">
        <f>Q517*H517</f>
        <v>0</v>
      </c>
      <c r="S517" s="210">
        <v>0</v>
      </c>
      <c r="T517" s="211">
        <f>S517*H517</f>
        <v>0</v>
      </c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R517" s="212" t="s">
        <v>159</v>
      </c>
      <c r="AT517" s="212" t="s">
        <v>127</v>
      </c>
      <c r="AU517" s="212" t="s">
        <v>85</v>
      </c>
      <c r="AY517" s="20" t="s">
        <v>126</v>
      </c>
      <c r="BE517" s="213">
        <f>IF(N517="základní",J517,0)</f>
        <v>0</v>
      </c>
      <c r="BF517" s="213">
        <f>IF(N517="snížená",J517,0)</f>
        <v>0</v>
      </c>
      <c r="BG517" s="213">
        <f>IF(N517="zákl. přenesená",J517,0)</f>
        <v>0</v>
      </c>
      <c r="BH517" s="213">
        <f>IF(N517="sníž. přenesená",J517,0)</f>
        <v>0</v>
      </c>
      <c r="BI517" s="213">
        <f>IF(N517="nulová",J517,0)</f>
        <v>0</v>
      </c>
      <c r="BJ517" s="20" t="s">
        <v>83</v>
      </c>
      <c r="BK517" s="213">
        <f>ROUND(I517*H517,2)</f>
        <v>0</v>
      </c>
      <c r="BL517" s="20" t="s">
        <v>159</v>
      </c>
      <c r="BM517" s="212" t="s">
        <v>970</v>
      </c>
    </row>
    <row r="518" s="2" customFormat="1">
      <c r="A518" s="41"/>
      <c r="B518" s="42"/>
      <c r="C518" s="43"/>
      <c r="D518" s="214" t="s">
        <v>133</v>
      </c>
      <c r="E518" s="43"/>
      <c r="F518" s="215" t="s">
        <v>971</v>
      </c>
      <c r="G518" s="43"/>
      <c r="H518" s="43"/>
      <c r="I518" s="216"/>
      <c r="J518" s="43"/>
      <c r="K518" s="43"/>
      <c r="L518" s="47"/>
      <c r="M518" s="217"/>
      <c r="N518" s="218"/>
      <c r="O518" s="87"/>
      <c r="P518" s="87"/>
      <c r="Q518" s="87"/>
      <c r="R518" s="87"/>
      <c r="S518" s="87"/>
      <c r="T518" s="88"/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T518" s="20" t="s">
        <v>133</v>
      </c>
      <c r="AU518" s="20" t="s">
        <v>85</v>
      </c>
    </row>
    <row r="519" s="12" customFormat="1">
      <c r="A519" s="12"/>
      <c r="B519" s="219"/>
      <c r="C519" s="220"/>
      <c r="D519" s="214" t="s">
        <v>135</v>
      </c>
      <c r="E519" s="221" t="s">
        <v>19</v>
      </c>
      <c r="F519" s="222" t="s">
        <v>972</v>
      </c>
      <c r="G519" s="220"/>
      <c r="H519" s="221" t="s">
        <v>19</v>
      </c>
      <c r="I519" s="223"/>
      <c r="J519" s="220"/>
      <c r="K519" s="220"/>
      <c r="L519" s="224"/>
      <c r="M519" s="225"/>
      <c r="N519" s="226"/>
      <c r="O519" s="226"/>
      <c r="P519" s="226"/>
      <c r="Q519" s="226"/>
      <c r="R519" s="226"/>
      <c r="S519" s="226"/>
      <c r="T519" s="227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T519" s="228" t="s">
        <v>135</v>
      </c>
      <c r="AU519" s="228" t="s">
        <v>85</v>
      </c>
      <c r="AV519" s="12" t="s">
        <v>83</v>
      </c>
      <c r="AW519" s="12" t="s">
        <v>37</v>
      </c>
      <c r="AX519" s="12" t="s">
        <v>75</v>
      </c>
      <c r="AY519" s="228" t="s">
        <v>126</v>
      </c>
    </row>
    <row r="520" s="12" customFormat="1">
      <c r="A520" s="12"/>
      <c r="B520" s="219"/>
      <c r="C520" s="220"/>
      <c r="D520" s="214" t="s">
        <v>135</v>
      </c>
      <c r="E520" s="221" t="s">
        <v>19</v>
      </c>
      <c r="F520" s="222" t="s">
        <v>973</v>
      </c>
      <c r="G520" s="220"/>
      <c r="H520" s="221" t="s">
        <v>19</v>
      </c>
      <c r="I520" s="223"/>
      <c r="J520" s="220"/>
      <c r="K520" s="220"/>
      <c r="L520" s="224"/>
      <c r="M520" s="225"/>
      <c r="N520" s="226"/>
      <c r="O520" s="226"/>
      <c r="P520" s="226"/>
      <c r="Q520" s="226"/>
      <c r="R520" s="226"/>
      <c r="S520" s="226"/>
      <c r="T520" s="227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T520" s="228" t="s">
        <v>135</v>
      </c>
      <c r="AU520" s="228" t="s">
        <v>85</v>
      </c>
      <c r="AV520" s="12" t="s">
        <v>83</v>
      </c>
      <c r="AW520" s="12" t="s">
        <v>37</v>
      </c>
      <c r="AX520" s="12" t="s">
        <v>75</v>
      </c>
      <c r="AY520" s="228" t="s">
        <v>126</v>
      </c>
    </row>
    <row r="521" s="13" customFormat="1">
      <c r="A521" s="13"/>
      <c r="B521" s="229"/>
      <c r="C521" s="230"/>
      <c r="D521" s="214" t="s">
        <v>135</v>
      </c>
      <c r="E521" s="231" t="s">
        <v>19</v>
      </c>
      <c r="F521" s="232" t="s">
        <v>83</v>
      </c>
      <c r="G521" s="230"/>
      <c r="H521" s="233">
        <v>1</v>
      </c>
      <c r="I521" s="234"/>
      <c r="J521" s="230"/>
      <c r="K521" s="230"/>
      <c r="L521" s="235"/>
      <c r="M521" s="236"/>
      <c r="N521" s="237"/>
      <c r="O521" s="237"/>
      <c r="P521" s="237"/>
      <c r="Q521" s="237"/>
      <c r="R521" s="237"/>
      <c r="S521" s="237"/>
      <c r="T521" s="238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9" t="s">
        <v>135</v>
      </c>
      <c r="AU521" s="239" t="s">
        <v>85</v>
      </c>
      <c r="AV521" s="13" t="s">
        <v>85</v>
      </c>
      <c r="AW521" s="13" t="s">
        <v>37</v>
      </c>
      <c r="AX521" s="13" t="s">
        <v>83</v>
      </c>
      <c r="AY521" s="239" t="s">
        <v>126</v>
      </c>
    </row>
    <row r="522" s="2" customFormat="1" ht="16.5" customHeight="1">
      <c r="A522" s="41"/>
      <c r="B522" s="42"/>
      <c r="C522" s="200" t="s">
        <v>974</v>
      </c>
      <c r="D522" s="200" t="s">
        <v>127</v>
      </c>
      <c r="E522" s="201" t="s">
        <v>975</v>
      </c>
      <c r="F522" s="202" t="s">
        <v>976</v>
      </c>
      <c r="G522" s="203" t="s">
        <v>317</v>
      </c>
      <c r="H522" s="204">
        <v>30.530000000000001</v>
      </c>
      <c r="I522" s="205"/>
      <c r="J522" s="206">
        <f>ROUND(I522*H522,2)</f>
        <v>0</v>
      </c>
      <c r="K522" s="207"/>
      <c r="L522" s="47"/>
      <c r="M522" s="208" t="s">
        <v>19</v>
      </c>
      <c r="N522" s="209" t="s">
        <v>46</v>
      </c>
      <c r="O522" s="87"/>
      <c r="P522" s="210">
        <f>O522*H522</f>
        <v>0</v>
      </c>
      <c r="Q522" s="210">
        <v>0</v>
      </c>
      <c r="R522" s="210">
        <f>Q522*H522</f>
        <v>0</v>
      </c>
      <c r="S522" s="210">
        <v>0</v>
      </c>
      <c r="T522" s="211">
        <f>S522*H522</f>
        <v>0</v>
      </c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R522" s="212" t="s">
        <v>159</v>
      </c>
      <c r="AT522" s="212" t="s">
        <v>127</v>
      </c>
      <c r="AU522" s="212" t="s">
        <v>85</v>
      </c>
      <c r="AY522" s="20" t="s">
        <v>126</v>
      </c>
      <c r="BE522" s="213">
        <f>IF(N522="základní",J522,0)</f>
        <v>0</v>
      </c>
      <c r="BF522" s="213">
        <f>IF(N522="snížená",J522,0)</f>
        <v>0</v>
      </c>
      <c r="BG522" s="213">
        <f>IF(N522="zákl. přenesená",J522,0)</f>
        <v>0</v>
      </c>
      <c r="BH522" s="213">
        <f>IF(N522="sníž. přenesená",J522,0)</f>
        <v>0</v>
      </c>
      <c r="BI522" s="213">
        <f>IF(N522="nulová",J522,0)</f>
        <v>0</v>
      </c>
      <c r="BJ522" s="20" t="s">
        <v>83</v>
      </c>
      <c r="BK522" s="213">
        <f>ROUND(I522*H522,2)</f>
        <v>0</v>
      </c>
      <c r="BL522" s="20" t="s">
        <v>159</v>
      </c>
      <c r="BM522" s="212" t="s">
        <v>977</v>
      </c>
    </row>
    <row r="523" s="2" customFormat="1">
      <c r="A523" s="41"/>
      <c r="B523" s="42"/>
      <c r="C523" s="43"/>
      <c r="D523" s="214" t="s">
        <v>133</v>
      </c>
      <c r="E523" s="43"/>
      <c r="F523" s="215" t="s">
        <v>971</v>
      </c>
      <c r="G523" s="43"/>
      <c r="H523" s="43"/>
      <c r="I523" s="216"/>
      <c r="J523" s="43"/>
      <c r="K523" s="43"/>
      <c r="L523" s="47"/>
      <c r="M523" s="217"/>
      <c r="N523" s="218"/>
      <c r="O523" s="87"/>
      <c r="P523" s="87"/>
      <c r="Q523" s="87"/>
      <c r="R523" s="87"/>
      <c r="S523" s="87"/>
      <c r="T523" s="88"/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T523" s="20" t="s">
        <v>133</v>
      </c>
      <c r="AU523" s="20" t="s">
        <v>85</v>
      </c>
    </row>
    <row r="524" s="12" customFormat="1">
      <c r="A524" s="12"/>
      <c r="B524" s="219"/>
      <c r="C524" s="220"/>
      <c r="D524" s="214" t="s">
        <v>135</v>
      </c>
      <c r="E524" s="221" t="s">
        <v>19</v>
      </c>
      <c r="F524" s="222" t="s">
        <v>978</v>
      </c>
      <c r="G524" s="220"/>
      <c r="H524" s="221" t="s">
        <v>19</v>
      </c>
      <c r="I524" s="223"/>
      <c r="J524" s="220"/>
      <c r="K524" s="220"/>
      <c r="L524" s="224"/>
      <c r="M524" s="225"/>
      <c r="N524" s="226"/>
      <c r="O524" s="226"/>
      <c r="P524" s="226"/>
      <c r="Q524" s="226"/>
      <c r="R524" s="226"/>
      <c r="S524" s="226"/>
      <c r="T524" s="227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T524" s="228" t="s">
        <v>135</v>
      </c>
      <c r="AU524" s="228" t="s">
        <v>85</v>
      </c>
      <c r="AV524" s="12" t="s">
        <v>83</v>
      </c>
      <c r="AW524" s="12" t="s">
        <v>37</v>
      </c>
      <c r="AX524" s="12" t="s">
        <v>75</v>
      </c>
      <c r="AY524" s="228" t="s">
        <v>126</v>
      </c>
    </row>
    <row r="525" s="12" customFormat="1">
      <c r="A525" s="12"/>
      <c r="B525" s="219"/>
      <c r="C525" s="220"/>
      <c r="D525" s="214" t="s">
        <v>135</v>
      </c>
      <c r="E525" s="221" t="s">
        <v>19</v>
      </c>
      <c r="F525" s="222" t="s">
        <v>979</v>
      </c>
      <c r="G525" s="220"/>
      <c r="H525" s="221" t="s">
        <v>19</v>
      </c>
      <c r="I525" s="223"/>
      <c r="J525" s="220"/>
      <c r="K525" s="220"/>
      <c r="L525" s="224"/>
      <c r="M525" s="225"/>
      <c r="N525" s="226"/>
      <c r="O525" s="226"/>
      <c r="P525" s="226"/>
      <c r="Q525" s="226"/>
      <c r="R525" s="226"/>
      <c r="S525" s="226"/>
      <c r="T525" s="227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T525" s="228" t="s">
        <v>135</v>
      </c>
      <c r="AU525" s="228" t="s">
        <v>85</v>
      </c>
      <c r="AV525" s="12" t="s">
        <v>83</v>
      </c>
      <c r="AW525" s="12" t="s">
        <v>37</v>
      </c>
      <c r="AX525" s="12" t="s">
        <v>75</v>
      </c>
      <c r="AY525" s="228" t="s">
        <v>126</v>
      </c>
    </row>
    <row r="526" s="12" customFormat="1">
      <c r="A526" s="12"/>
      <c r="B526" s="219"/>
      <c r="C526" s="220"/>
      <c r="D526" s="214" t="s">
        <v>135</v>
      </c>
      <c r="E526" s="221" t="s">
        <v>19</v>
      </c>
      <c r="F526" s="222" t="s">
        <v>980</v>
      </c>
      <c r="G526" s="220"/>
      <c r="H526" s="221" t="s">
        <v>19</v>
      </c>
      <c r="I526" s="223"/>
      <c r="J526" s="220"/>
      <c r="K526" s="220"/>
      <c r="L526" s="224"/>
      <c r="M526" s="225"/>
      <c r="N526" s="226"/>
      <c r="O526" s="226"/>
      <c r="P526" s="226"/>
      <c r="Q526" s="226"/>
      <c r="R526" s="226"/>
      <c r="S526" s="226"/>
      <c r="T526" s="227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T526" s="228" t="s">
        <v>135</v>
      </c>
      <c r="AU526" s="228" t="s">
        <v>85</v>
      </c>
      <c r="AV526" s="12" t="s">
        <v>83</v>
      </c>
      <c r="AW526" s="12" t="s">
        <v>37</v>
      </c>
      <c r="AX526" s="12" t="s">
        <v>75</v>
      </c>
      <c r="AY526" s="228" t="s">
        <v>126</v>
      </c>
    </row>
    <row r="527" s="12" customFormat="1">
      <c r="A527" s="12"/>
      <c r="B527" s="219"/>
      <c r="C527" s="220"/>
      <c r="D527" s="214" t="s">
        <v>135</v>
      </c>
      <c r="E527" s="221" t="s">
        <v>19</v>
      </c>
      <c r="F527" s="222" t="s">
        <v>981</v>
      </c>
      <c r="G527" s="220"/>
      <c r="H527" s="221" t="s">
        <v>19</v>
      </c>
      <c r="I527" s="223"/>
      <c r="J527" s="220"/>
      <c r="K527" s="220"/>
      <c r="L527" s="224"/>
      <c r="M527" s="225"/>
      <c r="N527" s="226"/>
      <c r="O527" s="226"/>
      <c r="P527" s="226"/>
      <c r="Q527" s="226"/>
      <c r="R527" s="226"/>
      <c r="S527" s="226"/>
      <c r="T527" s="227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T527" s="228" t="s">
        <v>135</v>
      </c>
      <c r="AU527" s="228" t="s">
        <v>85</v>
      </c>
      <c r="AV527" s="12" t="s">
        <v>83</v>
      </c>
      <c r="AW527" s="12" t="s">
        <v>37</v>
      </c>
      <c r="AX527" s="12" t="s">
        <v>75</v>
      </c>
      <c r="AY527" s="228" t="s">
        <v>126</v>
      </c>
    </row>
    <row r="528" s="12" customFormat="1">
      <c r="A528" s="12"/>
      <c r="B528" s="219"/>
      <c r="C528" s="220"/>
      <c r="D528" s="214" t="s">
        <v>135</v>
      </c>
      <c r="E528" s="221" t="s">
        <v>19</v>
      </c>
      <c r="F528" s="222" t="s">
        <v>982</v>
      </c>
      <c r="G528" s="220"/>
      <c r="H528" s="221" t="s">
        <v>19</v>
      </c>
      <c r="I528" s="223"/>
      <c r="J528" s="220"/>
      <c r="K528" s="220"/>
      <c r="L528" s="224"/>
      <c r="M528" s="225"/>
      <c r="N528" s="226"/>
      <c r="O528" s="226"/>
      <c r="P528" s="226"/>
      <c r="Q528" s="226"/>
      <c r="R528" s="226"/>
      <c r="S528" s="226"/>
      <c r="T528" s="227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T528" s="228" t="s">
        <v>135</v>
      </c>
      <c r="AU528" s="228" t="s">
        <v>85</v>
      </c>
      <c r="AV528" s="12" t="s">
        <v>83</v>
      </c>
      <c r="AW528" s="12" t="s">
        <v>37</v>
      </c>
      <c r="AX528" s="12" t="s">
        <v>75</v>
      </c>
      <c r="AY528" s="228" t="s">
        <v>126</v>
      </c>
    </row>
    <row r="529" s="12" customFormat="1">
      <c r="A529" s="12"/>
      <c r="B529" s="219"/>
      <c r="C529" s="220"/>
      <c r="D529" s="214" t="s">
        <v>135</v>
      </c>
      <c r="E529" s="221" t="s">
        <v>19</v>
      </c>
      <c r="F529" s="222" t="s">
        <v>983</v>
      </c>
      <c r="G529" s="220"/>
      <c r="H529" s="221" t="s">
        <v>19</v>
      </c>
      <c r="I529" s="223"/>
      <c r="J529" s="220"/>
      <c r="K529" s="220"/>
      <c r="L529" s="224"/>
      <c r="M529" s="225"/>
      <c r="N529" s="226"/>
      <c r="O529" s="226"/>
      <c r="P529" s="226"/>
      <c r="Q529" s="226"/>
      <c r="R529" s="226"/>
      <c r="S529" s="226"/>
      <c r="T529" s="227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T529" s="228" t="s">
        <v>135</v>
      </c>
      <c r="AU529" s="228" t="s">
        <v>85</v>
      </c>
      <c r="AV529" s="12" t="s">
        <v>83</v>
      </c>
      <c r="AW529" s="12" t="s">
        <v>37</v>
      </c>
      <c r="AX529" s="12" t="s">
        <v>75</v>
      </c>
      <c r="AY529" s="228" t="s">
        <v>126</v>
      </c>
    </row>
    <row r="530" s="12" customFormat="1">
      <c r="A530" s="12"/>
      <c r="B530" s="219"/>
      <c r="C530" s="220"/>
      <c r="D530" s="214" t="s">
        <v>135</v>
      </c>
      <c r="E530" s="221" t="s">
        <v>19</v>
      </c>
      <c r="F530" s="222" t="s">
        <v>984</v>
      </c>
      <c r="G530" s="220"/>
      <c r="H530" s="221" t="s">
        <v>19</v>
      </c>
      <c r="I530" s="223"/>
      <c r="J530" s="220"/>
      <c r="K530" s="220"/>
      <c r="L530" s="224"/>
      <c r="M530" s="225"/>
      <c r="N530" s="226"/>
      <c r="O530" s="226"/>
      <c r="P530" s="226"/>
      <c r="Q530" s="226"/>
      <c r="R530" s="226"/>
      <c r="S530" s="226"/>
      <c r="T530" s="227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T530" s="228" t="s">
        <v>135</v>
      </c>
      <c r="AU530" s="228" t="s">
        <v>85</v>
      </c>
      <c r="AV530" s="12" t="s">
        <v>83</v>
      </c>
      <c r="AW530" s="12" t="s">
        <v>37</v>
      </c>
      <c r="AX530" s="12" t="s">
        <v>75</v>
      </c>
      <c r="AY530" s="228" t="s">
        <v>126</v>
      </c>
    </row>
    <row r="531" s="13" customFormat="1">
      <c r="A531" s="13"/>
      <c r="B531" s="229"/>
      <c r="C531" s="230"/>
      <c r="D531" s="214" t="s">
        <v>135</v>
      </c>
      <c r="E531" s="231" t="s">
        <v>19</v>
      </c>
      <c r="F531" s="232" t="s">
        <v>985</v>
      </c>
      <c r="G531" s="230"/>
      <c r="H531" s="233">
        <v>30.530000000000001</v>
      </c>
      <c r="I531" s="234"/>
      <c r="J531" s="230"/>
      <c r="K531" s="230"/>
      <c r="L531" s="235"/>
      <c r="M531" s="236"/>
      <c r="N531" s="237"/>
      <c r="O531" s="237"/>
      <c r="P531" s="237"/>
      <c r="Q531" s="237"/>
      <c r="R531" s="237"/>
      <c r="S531" s="237"/>
      <c r="T531" s="238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9" t="s">
        <v>135</v>
      </c>
      <c r="AU531" s="239" t="s">
        <v>85</v>
      </c>
      <c r="AV531" s="13" t="s">
        <v>85</v>
      </c>
      <c r="AW531" s="13" t="s">
        <v>37</v>
      </c>
      <c r="AX531" s="13" t="s">
        <v>83</v>
      </c>
      <c r="AY531" s="239" t="s">
        <v>126</v>
      </c>
    </row>
    <row r="532" s="2" customFormat="1" ht="16.5" customHeight="1">
      <c r="A532" s="41"/>
      <c r="B532" s="42"/>
      <c r="C532" s="200" t="s">
        <v>986</v>
      </c>
      <c r="D532" s="200" t="s">
        <v>127</v>
      </c>
      <c r="E532" s="201" t="s">
        <v>987</v>
      </c>
      <c r="F532" s="202" t="s">
        <v>988</v>
      </c>
      <c r="G532" s="203" t="s">
        <v>317</v>
      </c>
      <c r="H532" s="204">
        <v>8.5</v>
      </c>
      <c r="I532" s="205"/>
      <c r="J532" s="206">
        <f>ROUND(I532*H532,2)</f>
        <v>0</v>
      </c>
      <c r="K532" s="207"/>
      <c r="L532" s="47"/>
      <c r="M532" s="208" t="s">
        <v>19</v>
      </c>
      <c r="N532" s="209" t="s">
        <v>46</v>
      </c>
      <c r="O532" s="87"/>
      <c r="P532" s="210">
        <f>O532*H532</f>
        <v>0</v>
      </c>
      <c r="Q532" s="210">
        <v>0</v>
      </c>
      <c r="R532" s="210">
        <f>Q532*H532</f>
        <v>0</v>
      </c>
      <c r="S532" s="210">
        <v>0</v>
      </c>
      <c r="T532" s="211">
        <f>S532*H532</f>
        <v>0</v>
      </c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R532" s="212" t="s">
        <v>159</v>
      </c>
      <c r="AT532" s="212" t="s">
        <v>127</v>
      </c>
      <c r="AU532" s="212" t="s">
        <v>85</v>
      </c>
      <c r="AY532" s="20" t="s">
        <v>126</v>
      </c>
      <c r="BE532" s="213">
        <f>IF(N532="základní",J532,0)</f>
        <v>0</v>
      </c>
      <c r="BF532" s="213">
        <f>IF(N532="snížená",J532,0)</f>
        <v>0</v>
      </c>
      <c r="BG532" s="213">
        <f>IF(N532="zákl. přenesená",J532,0)</f>
        <v>0</v>
      </c>
      <c r="BH532" s="213">
        <f>IF(N532="sníž. přenesená",J532,0)</f>
        <v>0</v>
      </c>
      <c r="BI532" s="213">
        <f>IF(N532="nulová",J532,0)</f>
        <v>0</v>
      </c>
      <c r="BJ532" s="20" t="s">
        <v>83</v>
      </c>
      <c r="BK532" s="213">
        <f>ROUND(I532*H532,2)</f>
        <v>0</v>
      </c>
      <c r="BL532" s="20" t="s">
        <v>159</v>
      </c>
      <c r="BM532" s="212" t="s">
        <v>989</v>
      </c>
    </row>
    <row r="533" s="2" customFormat="1">
      <c r="A533" s="41"/>
      <c r="B533" s="42"/>
      <c r="C533" s="43"/>
      <c r="D533" s="214" t="s">
        <v>133</v>
      </c>
      <c r="E533" s="43"/>
      <c r="F533" s="215" t="s">
        <v>990</v>
      </c>
      <c r="G533" s="43"/>
      <c r="H533" s="43"/>
      <c r="I533" s="216"/>
      <c r="J533" s="43"/>
      <c r="K533" s="43"/>
      <c r="L533" s="47"/>
      <c r="M533" s="217"/>
      <c r="N533" s="218"/>
      <c r="O533" s="87"/>
      <c r="P533" s="87"/>
      <c r="Q533" s="87"/>
      <c r="R533" s="87"/>
      <c r="S533" s="87"/>
      <c r="T533" s="88"/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T533" s="20" t="s">
        <v>133</v>
      </c>
      <c r="AU533" s="20" t="s">
        <v>85</v>
      </c>
    </row>
    <row r="534" s="12" customFormat="1">
      <c r="A534" s="12"/>
      <c r="B534" s="219"/>
      <c r="C534" s="220"/>
      <c r="D534" s="214" t="s">
        <v>135</v>
      </c>
      <c r="E534" s="221" t="s">
        <v>19</v>
      </c>
      <c r="F534" s="222" t="s">
        <v>991</v>
      </c>
      <c r="G534" s="220"/>
      <c r="H534" s="221" t="s">
        <v>19</v>
      </c>
      <c r="I534" s="223"/>
      <c r="J534" s="220"/>
      <c r="K534" s="220"/>
      <c r="L534" s="224"/>
      <c r="M534" s="225"/>
      <c r="N534" s="226"/>
      <c r="O534" s="226"/>
      <c r="P534" s="226"/>
      <c r="Q534" s="226"/>
      <c r="R534" s="226"/>
      <c r="S534" s="226"/>
      <c r="T534" s="227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T534" s="228" t="s">
        <v>135</v>
      </c>
      <c r="AU534" s="228" t="s">
        <v>85</v>
      </c>
      <c r="AV534" s="12" t="s">
        <v>83</v>
      </c>
      <c r="AW534" s="12" t="s">
        <v>37</v>
      </c>
      <c r="AX534" s="12" t="s">
        <v>75</v>
      </c>
      <c r="AY534" s="228" t="s">
        <v>126</v>
      </c>
    </row>
    <row r="535" s="13" customFormat="1">
      <c r="A535" s="13"/>
      <c r="B535" s="229"/>
      <c r="C535" s="230"/>
      <c r="D535" s="214" t="s">
        <v>135</v>
      </c>
      <c r="E535" s="231" t="s">
        <v>19</v>
      </c>
      <c r="F535" s="232" t="s">
        <v>992</v>
      </c>
      <c r="G535" s="230"/>
      <c r="H535" s="233">
        <v>8.5</v>
      </c>
      <c r="I535" s="234"/>
      <c r="J535" s="230"/>
      <c r="K535" s="230"/>
      <c r="L535" s="235"/>
      <c r="M535" s="236"/>
      <c r="N535" s="237"/>
      <c r="O535" s="237"/>
      <c r="P535" s="237"/>
      <c r="Q535" s="237"/>
      <c r="R535" s="237"/>
      <c r="S535" s="237"/>
      <c r="T535" s="238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9" t="s">
        <v>135</v>
      </c>
      <c r="AU535" s="239" t="s">
        <v>85</v>
      </c>
      <c r="AV535" s="13" t="s">
        <v>85</v>
      </c>
      <c r="AW535" s="13" t="s">
        <v>37</v>
      </c>
      <c r="AX535" s="13" t="s">
        <v>83</v>
      </c>
      <c r="AY535" s="239" t="s">
        <v>126</v>
      </c>
    </row>
    <row r="536" s="2" customFormat="1" ht="16.5" customHeight="1">
      <c r="A536" s="41"/>
      <c r="B536" s="42"/>
      <c r="C536" s="200" t="s">
        <v>993</v>
      </c>
      <c r="D536" s="200" t="s">
        <v>127</v>
      </c>
      <c r="E536" s="201" t="s">
        <v>994</v>
      </c>
      <c r="F536" s="202" t="s">
        <v>995</v>
      </c>
      <c r="G536" s="203" t="s">
        <v>277</v>
      </c>
      <c r="H536" s="204">
        <v>4</v>
      </c>
      <c r="I536" s="205"/>
      <c r="J536" s="206">
        <f>ROUND(I536*H536,2)</f>
        <v>0</v>
      </c>
      <c r="K536" s="207"/>
      <c r="L536" s="47"/>
      <c r="M536" s="208" t="s">
        <v>19</v>
      </c>
      <c r="N536" s="209" t="s">
        <v>46</v>
      </c>
      <c r="O536" s="87"/>
      <c r="P536" s="210">
        <f>O536*H536</f>
        <v>0</v>
      </c>
      <c r="Q536" s="210">
        <v>0</v>
      </c>
      <c r="R536" s="210">
        <f>Q536*H536</f>
        <v>0</v>
      </c>
      <c r="S536" s="210">
        <v>0</v>
      </c>
      <c r="T536" s="211">
        <f>S536*H536</f>
        <v>0</v>
      </c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R536" s="212" t="s">
        <v>159</v>
      </c>
      <c r="AT536" s="212" t="s">
        <v>127</v>
      </c>
      <c r="AU536" s="212" t="s">
        <v>85</v>
      </c>
      <c r="AY536" s="20" t="s">
        <v>126</v>
      </c>
      <c r="BE536" s="213">
        <f>IF(N536="základní",J536,0)</f>
        <v>0</v>
      </c>
      <c r="BF536" s="213">
        <f>IF(N536="snížená",J536,0)</f>
        <v>0</v>
      </c>
      <c r="BG536" s="213">
        <f>IF(N536="zákl. přenesená",J536,0)</f>
        <v>0</v>
      </c>
      <c r="BH536" s="213">
        <f>IF(N536="sníž. přenesená",J536,0)</f>
        <v>0</v>
      </c>
      <c r="BI536" s="213">
        <f>IF(N536="nulová",J536,0)</f>
        <v>0</v>
      </c>
      <c r="BJ536" s="20" t="s">
        <v>83</v>
      </c>
      <c r="BK536" s="213">
        <f>ROUND(I536*H536,2)</f>
        <v>0</v>
      </c>
      <c r="BL536" s="20" t="s">
        <v>159</v>
      </c>
      <c r="BM536" s="212" t="s">
        <v>996</v>
      </c>
    </row>
    <row r="537" s="2" customFormat="1">
      <c r="A537" s="41"/>
      <c r="B537" s="42"/>
      <c r="C537" s="43"/>
      <c r="D537" s="214" t="s">
        <v>133</v>
      </c>
      <c r="E537" s="43"/>
      <c r="F537" s="215" t="s">
        <v>997</v>
      </c>
      <c r="G537" s="43"/>
      <c r="H537" s="43"/>
      <c r="I537" s="216"/>
      <c r="J537" s="43"/>
      <c r="K537" s="43"/>
      <c r="L537" s="47"/>
      <c r="M537" s="217"/>
      <c r="N537" s="218"/>
      <c r="O537" s="87"/>
      <c r="P537" s="87"/>
      <c r="Q537" s="87"/>
      <c r="R537" s="87"/>
      <c r="S537" s="87"/>
      <c r="T537" s="88"/>
      <c r="U537" s="41"/>
      <c r="V537" s="41"/>
      <c r="W537" s="41"/>
      <c r="X537" s="41"/>
      <c r="Y537" s="41"/>
      <c r="Z537" s="41"/>
      <c r="AA537" s="41"/>
      <c r="AB537" s="41"/>
      <c r="AC537" s="41"/>
      <c r="AD537" s="41"/>
      <c r="AE537" s="41"/>
      <c r="AT537" s="20" t="s">
        <v>133</v>
      </c>
      <c r="AU537" s="20" t="s">
        <v>85</v>
      </c>
    </row>
    <row r="538" s="12" customFormat="1">
      <c r="A538" s="12"/>
      <c r="B538" s="219"/>
      <c r="C538" s="220"/>
      <c r="D538" s="214" t="s">
        <v>135</v>
      </c>
      <c r="E538" s="221" t="s">
        <v>19</v>
      </c>
      <c r="F538" s="222" t="s">
        <v>998</v>
      </c>
      <c r="G538" s="220"/>
      <c r="H538" s="221" t="s">
        <v>19</v>
      </c>
      <c r="I538" s="223"/>
      <c r="J538" s="220"/>
      <c r="K538" s="220"/>
      <c r="L538" s="224"/>
      <c r="M538" s="225"/>
      <c r="N538" s="226"/>
      <c r="O538" s="226"/>
      <c r="P538" s="226"/>
      <c r="Q538" s="226"/>
      <c r="R538" s="226"/>
      <c r="S538" s="226"/>
      <c r="T538" s="227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T538" s="228" t="s">
        <v>135</v>
      </c>
      <c r="AU538" s="228" t="s">
        <v>85</v>
      </c>
      <c r="AV538" s="12" t="s">
        <v>83</v>
      </c>
      <c r="AW538" s="12" t="s">
        <v>37</v>
      </c>
      <c r="AX538" s="12" t="s">
        <v>75</v>
      </c>
      <c r="AY538" s="228" t="s">
        <v>126</v>
      </c>
    </row>
    <row r="539" s="13" customFormat="1">
      <c r="A539" s="13"/>
      <c r="B539" s="229"/>
      <c r="C539" s="230"/>
      <c r="D539" s="214" t="s">
        <v>135</v>
      </c>
      <c r="E539" s="231" t="s">
        <v>19</v>
      </c>
      <c r="F539" s="232" t="s">
        <v>159</v>
      </c>
      <c r="G539" s="230"/>
      <c r="H539" s="233">
        <v>4</v>
      </c>
      <c r="I539" s="234"/>
      <c r="J539" s="230"/>
      <c r="K539" s="230"/>
      <c r="L539" s="235"/>
      <c r="M539" s="236"/>
      <c r="N539" s="237"/>
      <c r="O539" s="237"/>
      <c r="P539" s="237"/>
      <c r="Q539" s="237"/>
      <c r="R539" s="237"/>
      <c r="S539" s="237"/>
      <c r="T539" s="238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9" t="s">
        <v>135</v>
      </c>
      <c r="AU539" s="239" t="s">
        <v>85</v>
      </c>
      <c r="AV539" s="13" t="s">
        <v>85</v>
      </c>
      <c r="AW539" s="13" t="s">
        <v>37</v>
      </c>
      <c r="AX539" s="13" t="s">
        <v>83</v>
      </c>
      <c r="AY539" s="239" t="s">
        <v>126</v>
      </c>
    </row>
    <row r="540" s="2" customFormat="1" ht="16.5" customHeight="1">
      <c r="A540" s="41"/>
      <c r="B540" s="42"/>
      <c r="C540" s="200" t="s">
        <v>999</v>
      </c>
      <c r="D540" s="200" t="s">
        <v>127</v>
      </c>
      <c r="E540" s="201" t="s">
        <v>1000</v>
      </c>
      <c r="F540" s="202" t="s">
        <v>1001</v>
      </c>
      <c r="G540" s="203" t="s">
        <v>277</v>
      </c>
      <c r="H540" s="204">
        <v>2</v>
      </c>
      <c r="I540" s="205"/>
      <c r="J540" s="206">
        <f>ROUND(I540*H540,2)</f>
        <v>0</v>
      </c>
      <c r="K540" s="207"/>
      <c r="L540" s="47"/>
      <c r="M540" s="208" t="s">
        <v>19</v>
      </c>
      <c r="N540" s="209" t="s">
        <v>46</v>
      </c>
      <c r="O540" s="87"/>
      <c r="P540" s="210">
        <f>O540*H540</f>
        <v>0</v>
      </c>
      <c r="Q540" s="210">
        <v>0</v>
      </c>
      <c r="R540" s="210">
        <f>Q540*H540</f>
        <v>0</v>
      </c>
      <c r="S540" s="210">
        <v>0</v>
      </c>
      <c r="T540" s="211">
        <f>S540*H540</f>
        <v>0</v>
      </c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R540" s="212" t="s">
        <v>159</v>
      </c>
      <c r="AT540" s="212" t="s">
        <v>127</v>
      </c>
      <c r="AU540" s="212" t="s">
        <v>85</v>
      </c>
      <c r="AY540" s="20" t="s">
        <v>126</v>
      </c>
      <c r="BE540" s="213">
        <f>IF(N540="základní",J540,0)</f>
        <v>0</v>
      </c>
      <c r="BF540" s="213">
        <f>IF(N540="snížená",J540,0)</f>
        <v>0</v>
      </c>
      <c r="BG540" s="213">
        <f>IF(N540="zákl. přenesená",J540,0)</f>
        <v>0</v>
      </c>
      <c r="BH540" s="213">
        <f>IF(N540="sníž. přenesená",J540,0)</f>
        <v>0</v>
      </c>
      <c r="BI540" s="213">
        <f>IF(N540="nulová",J540,0)</f>
        <v>0</v>
      </c>
      <c r="BJ540" s="20" t="s">
        <v>83</v>
      </c>
      <c r="BK540" s="213">
        <f>ROUND(I540*H540,2)</f>
        <v>0</v>
      </c>
      <c r="BL540" s="20" t="s">
        <v>159</v>
      </c>
      <c r="BM540" s="212" t="s">
        <v>1002</v>
      </c>
    </row>
    <row r="541" s="2" customFormat="1">
      <c r="A541" s="41"/>
      <c r="B541" s="42"/>
      <c r="C541" s="43"/>
      <c r="D541" s="214" t="s">
        <v>133</v>
      </c>
      <c r="E541" s="43"/>
      <c r="F541" s="215" t="s">
        <v>1003</v>
      </c>
      <c r="G541" s="43"/>
      <c r="H541" s="43"/>
      <c r="I541" s="216"/>
      <c r="J541" s="43"/>
      <c r="K541" s="43"/>
      <c r="L541" s="47"/>
      <c r="M541" s="217"/>
      <c r="N541" s="218"/>
      <c r="O541" s="87"/>
      <c r="P541" s="87"/>
      <c r="Q541" s="87"/>
      <c r="R541" s="87"/>
      <c r="S541" s="87"/>
      <c r="T541" s="88"/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T541" s="20" t="s">
        <v>133</v>
      </c>
      <c r="AU541" s="20" t="s">
        <v>85</v>
      </c>
    </row>
    <row r="542" s="12" customFormat="1">
      <c r="A542" s="12"/>
      <c r="B542" s="219"/>
      <c r="C542" s="220"/>
      <c r="D542" s="214" t="s">
        <v>135</v>
      </c>
      <c r="E542" s="221" t="s">
        <v>19</v>
      </c>
      <c r="F542" s="222" t="s">
        <v>1004</v>
      </c>
      <c r="G542" s="220"/>
      <c r="H542" s="221" t="s">
        <v>19</v>
      </c>
      <c r="I542" s="223"/>
      <c r="J542" s="220"/>
      <c r="K542" s="220"/>
      <c r="L542" s="224"/>
      <c r="M542" s="225"/>
      <c r="N542" s="226"/>
      <c r="O542" s="226"/>
      <c r="P542" s="226"/>
      <c r="Q542" s="226"/>
      <c r="R542" s="226"/>
      <c r="S542" s="226"/>
      <c r="T542" s="227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T542" s="228" t="s">
        <v>135</v>
      </c>
      <c r="AU542" s="228" t="s">
        <v>85</v>
      </c>
      <c r="AV542" s="12" t="s">
        <v>83</v>
      </c>
      <c r="AW542" s="12" t="s">
        <v>37</v>
      </c>
      <c r="AX542" s="12" t="s">
        <v>75</v>
      </c>
      <c r="AY542" s="228" t="s">
        <v>126</v>
      </c>
    </row>
    <row r="543" s="13" customFormat="1">
      <c r="A543" s="13"/>
      <c r="B543" s="229"/>
      <c r="C543" s="230"/>
      <c r="D543" s="214" t="s">
        <v>135</v>
      </c>
      <c r="E543" s="231" t="s">
        <v>19</v>
      </c>
      <c r="F543" s="232" t="s">
        <v>85</v>
      </c>
      <c r="G543" s="230"/>
      <c r="H543" s="233">
        <v>2</v>
      </c>
      <c r="I543" s="234"/>
      <c r="J543" s="230"/>
      <c r="K543" s="230"/>
      <c r="L543" s="235"/>
      <c r="M543" s="236"/>
      <c r="N543" s="237"/>
      <c r="O543" s="237"/>
      <c r="P543" s="237"/>
      <c r="Q543" s="237"/>
      <c r="R543" s="237"/>
      <c r="S543" s="237"/>
      <c r="T543" s="238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9" t="s">
        <v>135</v>
      </c>
      <c r="AU543" s="239" t="s">
        <v>85</v>
      </c>
      <c r="AV543" s="13" t="s">
        <v>85</v>
      </c>
      <c r="AW543" s="13" t="s">
        <v>37</v>
      </c>
      <c r="AX543" s="13" t="s">
        <v>83</v>
      </c>
      <c r="AY543" s="239" t="s">
        <v>126</v>
      </c>
    </row>
    <row r="544" s="2" customFormat="1" ht="16.5" customHeight="1">
      <c r="A544" s="41"/>
      <c r="B544" s="42"/>
      <c r="C544" s="200" t="s">
        <v>1005</v>
      </c>
      <c r="D544" s="200" t="s">
        <v>127</v>
      </c>
      <c r="E544" s="201" t="s">
        <v>1006</v>
      </c>
      <c r="F544" s="202" t="s">
        <v>1007</v>
      </c>
      <c r="G544" s="203" t="s">
        <v>277</v>
      </c>
      <c r="H544" s="204">
        <v>2</v>
      </c>
      <c r="I544" s="205"/>
      <c r="J544" s="206">
        <f>ROUND(I544*H544,2)</f>
        <v>0</v>
      </c>
      <c r="K544" s="207"/>
      <c r="L544" s="47"/>
      <c r="M544" s="208" t="s">
        <v>19</v>
      </c>
      <c r="N544" s="209" t="s">
        <v>46</v>
      </c>
      <c r="O544" s="87"/>
      <c r="P544" s="210">
        <f>O544*H544</f>
        <v>0</v>
      </c>
      <c r="Q544" s="210">
        <v>0</v>
      </c>
      <c r="R544" s="210">
        <f>Q544*H544</f>
        <v>0</v>
      </c>
      <c r="S544" s="210">
        <v>0</v>
      </c>
      <c r="T544" s="211">
        <f>S544*H544</f>
        <v>0</v>
      </c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R544" s="212" t="s">
        <v>159</v>
      </c>
      <c r="AT544" s="212" t="s">
        <v>127</v>
      </c>
      <c r="AU544" s="212" t="s">
        <v>85</v>
      </c>
      <c r="AY544" s="20" t="s">
        <v>126</v>
      </c>
      <c r="BE544" s="213">
        <f>IF(N544="základní",J544,0)</f>
        <v>0</v>
      </c>
      <c r="BF544" s="213">
        <f>IF(N544="snížená",J544,0)</f>
        <v>0</v>
      </c>
      <c r="BG544" s="213">
        <f>IF(N544="zákl. přenesená",J544,0)</f>
        <v>0</v>
      </c>
      <c r="BH544" s="213">
        <f>IF(N544="sníž. přenesená",J544,0)</f>
        <v>0</v>
      </c>
      <c r="BI544" s="213">
        <f>IF(N544="nulová",J544,0)</f>
        <v>0</v>
      </c>
      <c r="BJ544" s="20" t="s">
        <v>83</v>
      </c>
      <c r="BK544" s="213">
        <f>ROUND(I544*H544,2)</f>
        <v>0</v>
      </c>
      <c r="BL544" s="20" t="s">
        <v>159</v>
      </c>
      <c r="BM544" s="212" t="s">
        <v>1008</v>
      </c>
    </row>
    <row r="545" s="2" customFormat="1">
      <c r="A545" s="41"/>
      <c r="B545" s="42"/>
      <c r="C545" s="43"/>
      <c r="D545" s="214" t="s">
        <v>133</v>
      </c>
      <c r="E545" s="43"/>
      <c r="F545" s="215" t="s">
        <v>1009</v>
      </c>
      <c r="G545" s="43"/>
      <c r="H545" s="43"/>
      <c r="I545" s="216"/>
      <c r="J545" s="43"/>
      <c r="K545" s="43"/>
      <c r="L545" s="47"/>
      <c r="M545" s="217"/>
      <c r="N545" s="218"/>
      <c r="O545" s="87"/>
      <c r="P545" s="87"/>
      <c r="Q545" s="87"/>
      <c r="R545" s="87"/>
      <c r="S545" s="87"/>
      <c r="T545" s="88"/>
      <c r="U545" s="41"/>
      <c r="V545" s="41"/>
      <c r="W545" s="41"/>
      <c r="X545" s="41"/>
      <c r="Y545" s="41"/>
      <c r="Z545" s="41"/>
      <c r="AA545" s="41"/>
      <c r="AB545" s="41"/>
      <c r="AC545" s="41"/>
      <c r="AD545" s="41"/>
      <c r="AE545" s="41"/>
      <c r="AT545" s="20" t="s">
        <v>133</v>
      </c>
      <c r="AU545" s="20" t="s">
        <v>85</v>
      </c>
    </row>
    <row r="546" s="12" customFormat="1">
      <c r="A546" s="12"/>
      <c r="B546" s="219"/>
      <c r="C546" s="220"/>
      <c r="D546" s="214" t="s">
        <v>135</v>
      </c>
      <c r="E546" s="221" t="s">
        <v>19</v>
      </c>
      <c r="F546" s="222" t="s">
        <v>1004</v>
      </c>
      <c r="G546" s="220"/>
      <c r="H546" s="221" t="s">
        <v>19</v>
      </c>
      <c r="I546" s="223"/>
      <c r="J546" s="220"/>
      <c r="K546" s="220"/>
      <c r="L546" s="224"/>
      <c r="M546" s="225"/>
      <c r="N546" s="226"/>
      <c r="O546" s="226"/>
      <c r="P546" s="226"/>
      <c r="Q546" s="226"/>
      <c r="R546" s="226"/>
      <c r="S546" s="226"/>
      <c r="T546" s="227"/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T546" s="228" t="s">
        <v>135</v>
      </c>
      <c r="AU546" s="228" t="s">
        <v>85</v>
      </c>
      <c r="AV546" s="12" t="s">
        <v>83</v>
      </c>
      <c r="AW546" s="12" t="s">
        <v>37</v>
      </c>
      <c r="AX546" s="12" t="s">
        <v>75</v>
      </c>
      <c r="AY546" s="228" t="s">
        <v>126</v>
      </c>
    </row>
    <row r="547" s="12" customFormat="1">
      <c r="A547" s="12"/>
      <c r="B547" s="219"/>
      <c r="C547" s="220"/>
      <c r="D547" s="214" t="s">
        <v>135</v>
      </c>
      <c r="E547" s="221" t="s">
        <v>19</v>
      </c>
      <c r="F547" s="222" t="s">
        <v>1010</v>
      </c>
      <c r="G547" s="220"/>
      <c r="H547" s="221" t="s">
        <v>19</v>
      </c>
      <c r="I547" s="223"/>
      <c r="J547" s="220"/>
      <c r="K547" s="220"/>
      <c r="L547" s="224"/>
      <c r="M547" s="225"/>
      <c r="N547" s="226"/>
      <c r="O547" s="226"/>
      <c r="P547" s="226"/>
      <c r="Q547" s="226"/>
      <c r="R547" s="226"/>
      <c r="S547" s="226"/>
      <c r="T547" s="227"/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T547" s="228" t="s">
        <v>135</v>
      </c>
      <c r="AU547" s="228" t="s">
        <v>85</v>
      </c>
      <c r="AV547" s="12" t="s">
        <v>83</v>
      </c>
      <c r="AW547" s="12" t="s">
        <v>37</v>
      </c>
      <c r="AX547" s="12" t="s">
        <v>75</v>
      </c>
      <c r="AY547" s="228" t="s">
        <v>126</v>
      </c>
    </row>
    <row r="548" s="12" customFormat="1">
      <c r="A548" s="12"/>
      <c r="B548" s="219"/>
      <c r="C548" s="220"/>
      <c r="D548" s="214" t="s">
        <v>135</v>
      </c>
      <c r="E548" s="221" t="s">
        <v>19</v>
      </c>
      <c r="F548" s="222" t="s">
        <v>1011</v>
      </c>
      <c r="G548" s="220"/>
      <c r="H548" s="221" t="s">
        <v>19</v>
      </c>
      <c r="I548" s="223"/>
      <c r="J548" s="220"/>
      <c r="K548" s="220"/>
      <c r="L548" s="224"/>
      <c r="M548" s="225"/>
      <c r="N548" s="226"/>
      <c r="O548" s="226"/>
      <c r="P548" s="226"/>
      <c r="Q548" s="226"/>
      <c r="R548" s="226"/>
      <c r="S548" s="226"/>
      <c r="T548" s="227"/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T548" s="228" t="s">
        <v>135</v>
      </c>
      <c r="AU548" s="228" t="s">
        <v>85</v>
      </c>
      <c r="AV548" s="12" t="s">
        <v>83</v>
      </c>
      <c r="AW548" s="12" t="s">
        <v>37</v>
      </c>
      <c r="AX548" s="12" t="s">
        <v>75</v>
      </c>
      <c r="AY548" s="228" t="s">
        <v>126</v>
      </c>
    </row>
    <row r="549" s="13" customFormat="1">
      <c r="A549" s="13"/>
      <c r="B549" s="229"/>
      <c r="C549" s="230"/>
      <c r="D549" s="214" t="s">
        <v>135</v>
      </c>
      <c r="E549" s="231" t="s">
        <v>19</v>
      </c>
      <c r="F549" s="232" t="s">
        <v>85</v>
      </c>
      <c r="G549" s="230"/>
      <c r="H549" s="233">
        <v>2</v>
      </c>
      <c r="I549" s="234"/>
      <c r="J549" s="230"/>
      <c r="K549" s="230"/>
      <c r="L549" s="235"/>
      <c r="M549" s="236"/>
      <c r="N549" s="237"/>
      <c r="O549" s="237"/>
      <c r="P549" s="237"/>
      <c r="Q549" s="237"/>
      <c r="R549" s="237"/>
      <c r="S549" s="237"/>
      <c r="T549" s="238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9" t="s">
        <v>135</v>
      </c>
      <c r="AU549" s="239" t="s">
        <v>85</v>
      </c>
      <c r="AV549" s="13" t="s">
        <v>85</v>
      </c>
      <c r="AW549" s="13" t="s">
        <v>37</v>
      </c>
      <c r="AX549" s="13" t="s">
        <v>83</v>
      </c>
      <c r="AY549" s="239" t="s">
        <v>126</v>
      </c>
    </row>
    <row r="550" s="2" customFormat="1" ht="16.5" customHeight="1">
      <c r="A550" s="41"/>
      <c r="B550" s="42"/>
      <c r="C550" s="200" t="s">
        <v>1012</v>
      </c>
      <c r="D550" s="200" t="s">
        <v>127</v>
      </c>
      <c r="E550" s="201" t="s">
        <v>1013</v>
      </c>
      <c r="F550" s="202" t="s">
        <v>1014</v>
      </c>
      <c r="G550" s="203" t="s">
        <v>277</v>
      </c>
      <c r="H550" s="204">
        <v>2</v>
      </c>
      <c r="I550" s="205"/>
      <c r="J550" s="206">
        <f>ROUND(I550*H550,2)</f>
        <v>0</v>
      </c>
      <c r="K550" s="207"/>
      <c r="L550" s="47"/>
      <c r="M550" s="208" t="s">
        <v>19</v>
      </c>
      <c r="N550" s="209" t="s">
        <v>46</v>
      </c>
      <c r="O550" s="87"/>
      <c r="P550" s="210">
        <f>O550*H550</f>
        <v>0</v>
      </c>
      <c r="Q550" s="210">
        <v>0</v>
      </c>
      <c r="R550" s="210">
        <f>Q550*H550</f>
        <v>0</v>
      </c>
      <c r="S550" s="210">
        <v>0</v>
      </c>
      <c r="T550" s="211">
        <f>S550*H550</f>
        <v>0</v>
      </c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R550" s="212" t="s">
        <v>159</v>
      </c>
      <c r="AT550" s="212" t="s">
        <v>127</v>
      </c>
      <c r="AU550" s="212" t="s">
        <v>85</v>
      </c>
      <c r="AY550" s="20" t="s">
        <v>126</v>
      </c>
      <c r="BE550" s="213">
        <f>IF(N550="základní",J550,0)</f>
        <v>0</v>
      </c>
      <c r="BF550" s="213">
        <f>IF(N550="snížená",J550,0)</f>
        <v>0</v>
      </c>
      <c r="BG550" s="213">
        <f>IF(N550="zákl. přenesená",J550,0)</f>
        <v>0</v>
      </c>
      <c r="BH550" s="213">
        <f>IF(N550="sníž. přenesená",J550,0)</f>
        <v>0</v>
      </c>
      <c r="BI550" s="213">
        <f>IF(N550="nulová",J550,0)</f>
        <v>0</v>
      </c>
      <c r="BJ550" s="20" t="s">
        <v>83</v>
      </c>
      <c r="BK550" s="213">
        <f>ROUND(I550*H550,2)</f>
        <v>0</v>
      </c>
      <c r="BL550" s="20" t="s">
        <v>159</v>
      </c>
      <c r="BM550" s="212" t="s">
        <v>1015</v>
      </c>
    </row>
    <row r="551" s="2" customFormat="1">
      <c r="A551" s="41"/>
      <c r="B551" s="42"/>
      <c r="C551" s="43"/>
      <c r="D551" s="214" t="s">
        <v>133</v>
      </c>
      <c r="E551" s="43"/>
      <c r="F551" s="215" t="s">
        <v>362</v>
      </c>
      <c r="G551" s="43"/>
      <c r="H551" s="43"/>
      <c r="I551" s="216"/>
      <c r="J551" s="43"/>
      <c r="K551" s="43"/>
      <c r="L551" s="47"/>
      <c r="M551" s="217"/>
      <c r="N551" s="218"/>
      <c r="O551" s="87"/>
      <c r="P551" s="87"/>
      <c r="Q551" s="87"/>
      <c r="R551" s="87"/>
      <c r="S551" s="87"/>
      <c r="T551" s="88"/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T551" s="20" t="s">
        <v>133</v>
      </c>
      <c r="AU551" s="20" t="s">
        <v>85</v>
      </c>
    </row>
    <row r="552" s="12" customFormat="1">
      <c r="A552" s="12"/>
      <c r="B552" s="219"/>
      <c r="C552" s="220"/>
      <c r="D552" s="214" t="s">
        <v>135</v>
      </c>
      <c r="E552" s="221" t="s">
        <v>19</v>
      </c>
      <c r="F552" s="222" t="s">
        <v>1016</v>
      </c>
      <c r="G552" s="220"/>
      <c r="H552" s="221" t="s">
        <v>19</v>
      </c>
      <c r="I552" s="223"/>
      <c r="J552" s="220"/>
      <c r="K552" s="220"/>
      <c r="L552" s="224"/>
      <c r="M552" s="225"/>
      <c r="N552" s="226"/>
      <c r="O552" s="226"/>
      <c r="P552" s="226"/>
      <c r="Q552" s="226"/>
      <c r="R552" s="226"/>
      <c r="S552" s="226"/>
      <c r="T552" s="227"/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T552" s="228" t="s">
        <v>135</v>
      </c>
      <c r="AU552" s="228" t="s">
        <v>85</v>
      </c>
      <c r="AV552" s="12" t="s">
        <v>83</v>
      </c>
      <c r="AW552" s="12" t="s">
        <v>37</v>
      </c>
      <c r="AX552" s="12" t="s">
        <v>75</v>
      </c>
      <c r="AY552" s="228" t="s">
        <v>126</v>
      </c>
    </row>
    <row r="553" s="12" customFormat="1">
      <c r="A553" s="12"/>
      <c r="B553" s="219"/>
      <c r="C553" s="220"/>
      <c r="D553" s="214" t="s">
        <v>135</v>
      </c>
      <c r="E553" s="221" t="s">
        <v>19</v>
      </c>
      <c r="F553" s="222" t="s">
        <v>1017</v>
      </c>
      <c r="G553" s="220"/>
      <c r="H553" s="221" t="s">
        <v>19</v>
      </c>
      <c r="I553" s="223"/>
      <c r="J553" s="220"/>
      <c r="K553" s="220"/>
      <c r="L553" s="224"/>
      <c r="M553" s="225"/>
      <c r="N553" s="226"/>
      <c r="O553" s="226"/>
      <c r="P553" s="226"/>
      <c r="Q553" s="226"/>
      <c r="R553" s="226"/>
      <c r="S553" s="226"/>
      <c r="T553" s="227"/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T553" s="228" t="s">
        <v>135</v>
      </c>
      <c r="AU553" s="228" t="s">
        <v>85</v>
      </c>
      <c r="AV553" s="12" t="s">
        <v>83</v>
      </c>
      <c r="AW553" s="12" t="s">
        <v>37</v>
      </c>
      <c r="AX553" s="12" t="s">
        <v>75</v>
      </c>
      <c r="AY553" s="228" t="s">
        <v>126</v>
      </c>
    </row>
    <row r="554" s="12" customFormat="1">
      <c r="A554" s="12"/>
      <c r="B554" s="219"/>
      <c r="C554" s="220"/>
      <c r="D554" s="214" t="s">
        <v>135</v>
      </c>
      <c r="E554" s="221" t="s">
        <v>19</v>
      </c>
      <c r="F554" s="222" t="s">
        <v>1018</v>
      </c>
      <c r="G554" s="220"/>
      <c r="H554" s="221" t="s">
        <v>19</v>
      </c>
      <c r="I554" s="223"/>
      <c r="J554" s="220"/>
      <c r="K554" s="220"/>
      <c r="L554" s="224"/>
      <c r="M554" s="225"/>
      <c r="N554" s="226"/>
      <c r="O554" s="226"/>
      <c r="P554" s="226"/>
      <c r="Q554" s="226"/>
      <c r="R554" s="226"/>
      <c r="S554" s="226"/>
      <c r="T554" s="227"/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T554" s="228" t="s">
        <v>135</v>
      </c>
      <c r="AU554" s="228" t="s">
        <v>85</v>
      </c>
      <c r="AV554" s="12" t="s">
        <v>83</v>
      </c>
      <c r="AW554" s="12" t="s">
        <v>37</v>
      </c>
      <c r="AX554" s="12" t="s">
        <v>75</v>
      </c>
      <c r="AY554" s="228" t="s">
        <v>126</v>
      </c>
    </row>
    <row r="555" s="13" customFormat="1">
      <c r="A555" s="13"/>
      <c r="B555" s="229"/>
      <c r="C555" s="230"/>
      <c r="D555" s="214" t="s">
        <v>135</v>
      </c>
      <c r="E555" s="231" t="s">
        <v>19</v>
      </c>
      <c r="F555" s="232" t="s">
        <v>85</v>
      </c>
      <c r="G555" s="230"/>
      <c r="H555" s="233">
        <v>2</v>
      </c>
      <c r="I555" s="234"/>
      <c r="J555" s="230"/>
      <c r="K555" s="230"/>
      <c r="L555" s="235"/>
      <c r="M555" s="236"/>
      <c r="N555" s="237"/>
      <c r="O555" s="237"/>
      <c r="P555" s="237"/>
      <c r="Q555" s="237"/>
      <c r="R555" s="237"/>
      <c r="S555" s="237"/>
      <c r="T555" s="238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9" t="s">
        <v>135</v>
      </c>
      <c r="AU555" s="239" t="s">
        <v>85</v>
      </c>
      <c r="AV555" s="13" t="s">
        <v>85</v>
      </c>
      <c r="AW555" s="13" t="s">
        <v>37</v>
      </c>
      <c r="AX555" s="13" t="s">
        <v>83</v>
      </c>
      <c r="AY555" s="239" t="s">
        <v>126</v>
      </c>
    </row>
    <row r="556" s="2" customFormat="1" ht="16.5" customHeight="1">
      <c r="A556" s="41"/>
      <c r="B556" s="42"/>
      <c r="C556" s="200" t="s">
        <v>1019</v>
      </c>
      <c r="D556" s="200" t="s">
        <v>127</v>
      </c>
      <c r="E556" s="201" t="s">
        <v>1020</v>
      </c>
      <c r="F556" s="202" t="s">
        <v>1021</v>
      </c>
      <c r="G556" s="203" t="s">
        <v>414</v>
      </c>
      <c r="H556" s="204">
        <v>6.25</v>
      </c>
      <c r="I556" s="205"/>
      <c r="J556" s="206">
        <f>ROUND(I556*H556,2)</f>
        <v>0</v>
      </c>
      <c r="K556" s="207"/>
      <c r="L556" s="47"/>
      <c r="M556" s="208" t="s">
        <v>19</v>
      </c>
      <c r="N556" s="209" t="s">
        <v>46</v>
      </c>
      <c r="O556" s="87"/>
      <c r="P556" s="210">
        <f>O556*H556</f>
        <v>0</v>
      </c>
      <c r="Q556" s="210">
        <v>0</v>
      </c>
      <c r="R556" s="210">
        <f>Q556*H556</f>
        <v>0</v>
      </c>
      <c r="S556" s="210">
        <v>0</v>
      </c>
      <c r="T556" s="211">
        <f>S556*H556</f>
        <v>0</v>
      </c>
      <c r="U556" s="41"/>
      <c r="V556" s="41"/>
      <c r="W556" s="41"/>
      <c r="X556" s="41"/>
      <c r="Y556" s="41"/>
      <c r="Z556" s="41"/>
      <c r="AA556" s="41"/>
      <c r="AB556" s="41"/>
      <c r="AC556" s="41"/>
      <c r="AD556" s="41"/>
      <c r="AE556" s="41"/>
      <c r="AR556" s="212" t="s">
        <v>159</v>
      </c>
      <c r="AT556" s="212" t="s">
        <v>127</v>
      </c>
      <c r="AU556" s="212" t="s">
        <v>85</v>
      </c>
      <c r="AY556" s="20" t="s">
        <v>126</v>
      </c>
      <c r="BE556" s="213">
        <f>IF(N556="základní",J556,0)</f>
        <v>0</v>
      </c>
      <c r="BF556" s="213">
        <f>IF(N556="snížená",J556,0)</f>
        <v>0</v>
      </c>
      <c r="BG556" s="213">
        <f>IF(N556="zákl. přenesená",J556,0)</f>
        <v>0</v>
      </c>
      <c r="BH556" s="213">
        <f>IF(N556="sníž. přenesená",J556,0)</f>
        <v>0</v>
      </c>
      <c r="BI556" s="213">
        <f>IF(N556="nulová",J556,0)</f>
        <v>0</v>
      </c>
      <c r="BJ556" s="20" t="s">
        <v>83</v>
      </c>
      <c r="BK556" s="213">
        <f>ROUND(I556*H556,2)</f>
        <v>0</v>
      </c>
      <c r="BL556" s="20" t="s">
        <v>159</v>
      </c>
      <c r="BM556" s="212" t="s">
        <v>1022</v>
      </c>
    </row>
    <row r="557" s="2" customFormat="1">
      <c r="A557" s="41"/>
      <c r="B557" s="42"/>
      <c r="C557" s="43"/>
      <c r="D557" s="214" t="s">
        <v>133</v>
      </c>
      <c r="E557" s="43"/>
      <c r="F557" s="215" t="s">
        <v>1023</v>
      </c>
      <c r="G557" s="43"/>
      <c r="H557" s="43"/>
      <c r="I557" s="216"/>
      <c r="J557" s="43"/>
      <c r="K557" s="43"/>
      <c r="L557" s="47"/>
      <c r="M557" s="217"/>
      <c r="N557" s="218"/>
      <c r="O557" s="87"/>
      <c r="P557" s="87"/>
      <c r="Q557" s="87"/>
      <c r="R557" s="87"/>
      <c r="S557" s="87"/>
      <c r="T557" s="88"/>
      <c r="U557" s="41"/>
      <c r="V557" s="41"/>
      <c r="W557" s="41"/>
      <c r="X557" s="41"/>
      <c r="Y557" s="41"/>
      <c r="Z557" s="41"/>
      <c r="AA557" s="41"/>
      <c r="AB557" s="41"/>
      <c r="AC557" s="41"/>
      <c r="AD557" s="41"/>
      <c r="AE557" s="41"/>
      <c r="AT557" s="20" t="s">
        <v>133</v>
      </c>
      <c r="AU557" s="20" t="s">
        <v>85</v>
      </c>
    </row>
    <row r="558" s="12" customFormat="1">
      <c r="A558" s="12"/>
      <c r="B558" s="219"/>
      <c r="C558" s="220"/>
      <c r="D558" s="214" t="s">
        <v>135</v>
      </c>
      <c r="E558" s="221" t="s">
        <v>19</v>
      </c>
      <c r="F558" s="222" t="s">
        <v>1004</v>
      </c>
      <c r="G558" s="220"/>
      <c r="H558" s="221" t="s">
        <v>19</v>
      </c>
      <c r="I558" s="223"/>
      <c r="J558" s="220"/>
      <c r="K558" s="220"/>
      <c r="L558" s="224"/>
      <c r="M558" s="225"/>
      <c r="N558" s="226"/>
      <c r="O558" s="226"/>
      <c r="P558" s="226"/>
      <c r="Q558" s="226"/>
      <c r="R558" s="226"/>
      <c r="S558" s="226"/>
      <c r="T558" s="227"/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T558" s="228" t="s">
        <v>135</v>
      </c>
      <c r="AU558" s="228" t="s">
        <v>85</v>
      </c>
      <c r="AV558" s="12" t="s">
        <v>83</v>
      </c>
      <c r="AW558" s="12" t="s">
        <v>37</v>
      </c>
      <c r="AX558" s="12" t="s">
        <v>75</v>
      </c>
      <c r="AY558" s="228" t="s">
        <v>126</v>
      </c>
    </row>
    <row r="559" s="12" customFormat="1">
      <c r="A559" s="12"/>
      <c r="B559" s="219"/>
      <c r="C559" s="220"/>
      <c r="D559" s="214" t="s">
        <v>135</v>
      </c>
      <c r="E559" s="221" t="s">
        <v>19</v>
      </c>
      <c r="F559" s="222" t="s">
        <v>1024</v>
      </c>
      <c r="G559" s="220"/>
      <c r="H559" s="221" t="s">
        <v>19</v>
      </c>
      <c r="I559" s="223"/>
      <c r="J559" s="220"/>
      <c r="K559" s="220"/>
      <c r="L559" s="224"/>
      <c r="M559" s="225"/>
      <c r="N559" s="226"/>
      <c r="O559" s="226"/>
      <c r="P559" s="226"/>
      <c r="Q559" s="226"/>
      <c r="R559" s="226"/>
      <c r="S559" s="226"/>
      <c r="T559" s="227"/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T559" s="228" t="s">
        <v>135</v>
      </c>
      <c r="AU559" s="228" t="s">
        <v>85</v>
      </c>
      <c r="AV559" s="12" t="s">
        <v>83</v>
      </c>
      <c r="AW559" s="12" t="s">
        <v>37</v>
      </c>
      <c r="AX559" s="12" t="s">
        <v>75</v>
      </c>
      <c r="AY559" s="228" t="s">
        <v>126</v>
      </c>
    </row>
    <row r="560" s="12" customFormat="1">
      <c r="A560" s="12"/>
      <c r="B560" s="219"/>
      <c r="C560" s="220"/>
      <c r="D560" s="214" t="s">
        <v>135</v>
      </c>
      <c r="E560" s="221" t="s">
        <v>19</v>
      </c>
      <c r="F560" s="222" t="s">
        <v>1025</v>
      </c>
      <c r="G560" s="220"/>
      <c r="H560" s="221" t="s">
        <v>19</v>
      </c>
      <c r="I560" s="223"/>
      <c r="J560" s="220"/>
      <c r="K560" s="220"/>
      <c r="L560" s="224"/>
      <c r="M560" s="225"/>
      <c r="N560" s="226"/>
      <c r="O560" s="226"/>
      <c r="P560" s="226"/>
      <c r="Q560" s="226"/>
      <c r="R560" s="226"/>
      <c r="S560" s="226"/>
      <c r="T560" s="227"/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T560" s="228" t="s">
        <v>135</v>
      </c>
      <c r="AU560" s="228" t="s">
        <v>85</v>
      </c>
      <c r="AV560" s="12" t="s">
        <v>83</v>
      </c>
      <c r="AW560" s="12" t="s">
        <v>37</v>
      </c>
      <c r="AX560" s="12" t="s">
        <v>75</v>
      </c>
      <c r="AY560" s="228" t="s">
        <v>126</v>
      </c>
    </row>
    <row r="561" s="13" customFormat="1">
      <c r="A561" s="13"/>
      <c r="B561" s="229"/>
      <c r="C561" s="230"/>
      <c r="D561" s="214" t="s">
        <v>135</v>
      </c>
      <c r="E561" s="231" t="s">
        <v>19</v>
      </c>
      <c r="F561" s="232" t="s">
        <v>1026</v>
      </c>
      <c r="G561" s="230"/>
      <c r="H561" s="233">
        <v>6.25</v>
      </c>
      <c r="I561" s="234"/>
      <c r="J561" s="230"/>
      <c r="K561" s="230"/>
      <c r="L561" s="235"/>
      <c r="M561" s="236"/>
      <c r="N561" s="237"/>
      <c r="O561" s="237"/>
      <c r="P561" s="237"/>
      <c r="Q561" s="237"/>
      <c r="R561" s="237"/>
      <c r="S561" s="237"/>
      <c r="T561" s="238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9" t="s">
        <v>135</v>
      </c>
      <c r="AU561" s="239" t="s">
        <v>85</v>
      </c>
      <c r="AV561" s="13" t="s">
        <v>85</v>
      </c>
      <c r="AW561" s="13" t="s">
        <v>37</v>
      </c>
      <c r="AX561" s="13" t="s">
        <v>83</v>
      </c>
      <c r="AY561" s="239" t="s">
        <v>126</v>
      </c>
    </row>
    <row r="562" s="2" customFormat="1" ht="16.5" customHeight="1">
      <c r="A562" s="41"/>
      <c r="B562" s="42"/>
      <c r="C562" s="200" t="s">
        <v>1027</v>
      </c>
      <c r="D562" s="200" t="s">
        <v>127</v>
      </c>
      <c r="E562" s="201" t="s">
        <v>1028</v>
      </c>
      <c r="F562" s="202" t="s">
        <v>1029</v>
      </c>
      <c r="G562" s="203" t="s">
        <v>317</v>
      </c>
      <c r="H562" s="204">
        <v>7</v>
      </c>
      <c r="I562" s="205"/>
      <c r="J562" s="206">
        <f>ROUND(I562*H562,2)</f>
        <v>0</v>
      </c>
      <c r="K562" s="207"/>
      <c r="L562" s="47"/>
      <c r="M562" s="208" t="s">
        <v>19</v>
      </c>
      <c r="N562" s="209" t="s">
        <v>46</v>
      </c>
      <c r="O562" s="87"/>
      <c r="P562" s="210">
        <f>O562*H562</f>
        <v>0</v>
      </c>
      <c r="Q562" s="210">
        <v>0</v>
      </c>
      <c r="R562" s="210">
        <f>Q562*H562</f>
        <v>0</v>
      </c>
      <c r="S562" s="210">
        <v>0</v>
      </c>
      <c r="T562" s="211">
        <f>S562*H562</f>
        <v>0</v>
      </c>
      <c r="U562" s="41"/>
      <c r="V562" s="41"/>
      <c r="W562" s="41"/>
      <c r="X562" s="41"/>
      <c r="Y562" s="41"/>
      <c r="Z562" s="41"/>
      <c r="AA562" s="41"/>
      <c r="AB562" s="41"/>
      <c r="AC562" s="41"/>
      <c r="AD562" s="41"/>
      <c r="AE562" s="41"/>
      <c r="AR562" s="212" t="s">
        <v>159</v>
      </c>
      <c r="AT562" s="212" t="s">
        <v>127</v>
      </c>
      <c r="AU562" s="212" t="s">
        <v>85</v>
      </c>
      <c r="AY562" s="20" t="s">
        <v>126</v>
      </c>
      <c r="BE562" s="213">
        <f>IF(N562="základní",J562,0)</f>
        <v>0</v>
      </c>
      <c r="BF562" s="213">
        <f>IF(N562="snížená",J562,0)</f>
        <v>0</v>
      </c>
      <c r="BG562" s="213">
        <f>IF(N562="zákl. přenesená",J562,0)</f>
        <v>0</v>
      </c>
      <c r="BH562" s="213">
        <f>IF(N562="sníž. přenesená",J562,0)</f>
        <v>0</v>
      </c>
      <c r="BI562" s="213">
        <f>IF(N562="nulová",J562,0)</f>
        <v>0</v>
      </c>
      <c r="BJ562" s="20" t="s">
        <v>83</v>
      </c>
      <c r="BK562" s="213">
        <f>ROUND(I562*H562,2)</f>
        <v>0</v>
      </c>
      <c r="BL562" s="20" t="s">
        <v>159</v>
      </c>
      <c r="BM562" s="212" t="s">
        <v>1030</v>
      </c>
    </row>
    <row r="563" s="2" customFormat="1">
      <c r="A563" s="41"/>
      <c r="B563" s="42"/>
      <c r="C563" s="43"/>
      <c r="D563" s="214" t="s">
        <v>133</v>
      </c>
      <c r="E563" s="43"/>
      <c r="F563" s="215" t="s">
        <v>1031</v>
      </c>
      <c r="G563" s="43"/>
      <c r="H563" s="43"/>
      <c r="I563" s="216"/>
      <c r="J563" s="43"/>
      <c r="K563" s="43"/>
      <c r="L563" s="47"/>
      <c r="M563" s="217"/>
      <c r="N563" s="218"/>
      <c r="O563" s="87"/>
      <c r="P563" s="87"/>
      <c r="Q563" s="87"/>
      <c r="R563" s="87"/>
      <c r="S563" s="87"/>
      <c r="T563" s="88"/>
      <c r="U563" s="41"/>
      <c r="V563" s="41"/>
      <c r="W563" s="41"/>
      <c r="X563" s="41"/>
      <c r="Y563" s="41"/>
      <c r="Z563" s="41"/>
      <c r="AA563" s="41"/>
      <c r="AB563" s="41"/>
      <c r="AC563" s="41"/>
      <c r="AD563" s="41"/>
      <c r="AE563" s="41"/>
      <c r="AT563" s="20" t="s">
        <v>133</v>
      </c>
      <c r="AU563" s="20" t="s">
        <v>85</v>
      </c>
    </row>
    <row r="564" s="13" customFormat="1">
      <c r="A564" s="13"/>
      <c r="B564" s="229"/>
      <c r="C564" s="230"/>
      <c r="D564" s="214" t="s">
        <v>135</v>
      </c>
      <c r="E564" s="231" t="s">
        <v>19</v>
      </c>
      <c r="F564" s="232" t="s">
        <v>1032</v>
      </c>
      <c r="G564" s="230"/>
      <c r="H564" s="233">
        <v>7</v>
      </c>
      <c r="I564" s="234"/>
      <c r="J564" s="230"/>
      <c r="K564" s="230"/>
      <c r="L564" s="235"/>
      <c r="M564" s="236"/>
      <c r="N564" s="237"/>
      <c r="O564" s="237"/>
      <c r="P564" s="237"/>
      <c r="Q564" s="237"/>
      <c r="R564" s="237"/>
      <c r="S564" s="237"/>
      <c r="T564" s="238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9" t="s">
        <v>135</v>
      </c>
      <c r="AU564" s="239" t="s">
        <v>85</v>
      </c>
      <c r="AV564" s="13" t="s">
        <v>85</v>
      </c>
      <c r="AW564" s="13" t="s">
        <v>37</v>
      </c>
      <c r="AX564" s="13" t="s">
        <v>83</v>
      </c>
      <c r="AY564" s="239" t="s">
        <v>126</v>
      </c>
    </row>
    <row r="565" s="2" customFormat="1" ht="16.5" customHeight="1">
      <c r="A565" s="41"/>
      <c r="B565" s="42"/>
      <c r="C565" s="200" t="s">
        <v>1033</v>
      </c>
      <c r="D565" s="200" t="s">
        <v>127</v>
      </c>
      <c r="E565" s="201" t="s">
        <v>1034</v>
      </c>
      <c r="F565" s="202" t="s">
        <v>1035</v>
      </c>
      <c r="G565" s="203" t="s">
        <v>317</v>
      </c>
      <c r="H565" s="204">
        <v>16.5</v>
      </c>
      <c r="I565" s="205"/>
      <c r="J565" s="206">
        <f>ROUND(I565*H565,2)</f>
        <v>0</v>
      </c>
      <c r="K565" s="207"/>
      <c r="L565" s="47"/>
      <c r="M565" s="208" t="s">
        <v>19</v>
      </c>
      <c r="N565" s="209" t="s">
        <v>46</v>
      </c>
      <c r="O565" s="87"/>
      <c r="P565" s="210">
        <f>O565*H565</f>
        <v>0</v>
      </c>
      <c r="Q565" s="210">
        <v>0</v>
      </c>
      <c r="R565" s="210">
        <f>Q565*H565</f>
        <v>0</v>
      </c>
      <c r="S565" s="210">
        <v>0</v>
      </c>
      <c r="T565" s="211">
        <f>S565*H565</f>
        <v>0</v>
      </c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R565" s="212" t="s">
        <v>159</v>
      </c>
      <c r="AT565" s="212" t="s">
        <v>127</v>
      </c>
      <c r="AU565" s="212" t="s">
        <v>85</v>
      </c>
      <c r="AY565" s="20" t="s">
        <v>126</v>
      </c>
      <c r="BE565" s="213">
        <f>IF(N565="základní",J565,0)</f>
        <v>0</v>
      </c>
      <c r="BF565" s="213">
        <f>IF(N565="snížená",J565,0)</f>
        <v>0</v>
      </c>
      <c r="BG565" s="213">
        <f>IF(N565="zákl. přenesená",J565,0)</f>
        <v>0</v>
      </c>
      <c r="BH565" s="213">
        <f>IF(N565="sníž. přenesená",J565,0)</f>
        <v>0</v>
      </c>
      <c r="BI565" s="213">
        <f>IF(N565="nulová",J565,0)</f>
        <v>0</v>
      </c>
      <c r="BJ565" s="20" t="s">
        <v>83</v>
      </c>
      <c r="BK565" s="213">
        <f>ROUND(I565*H565,2)</f>
        <v>0</v>
      </c>
      <c r="BL565" s="20" t="s">
        <v>159</v>
      </c>
      <c r="BM565" s="212" t="s">
        <v>1036</v>
      </c>
    </row>
    <row r="566" s="2" customFormat="1">
      <c r="A566" s="41"/>
      <c r="B566" s="42"/>
      <c r="C566" s="43"/>
      <c r="D566" s="214" t="s">
        <v>133</v>
      </c>
      <c r="E566" s="43"/>
      <c r="F566" s="215" t="s">
        <v>1031</v>
      </c>
      <c r="G566" s="43"/>
      <c r="H566" s="43"/>
      <c r="I566" s="216"/>
      <c r="J566" s="43"/>
      <c r="K566" s="43"/>
      <c r="L566" s="47"/>
      <c r="M566" s="217"/>
      <c r="N566" s="218"/>
      <c r="O566" s="87"/>
      <c r="P566" s="87"/>
      <c r="Q566" s="87"/>
      <c r="R566" s="87"/>
      <c r="S566" s="87"/>
      <c r="T566" s="88"/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T566" s="20" t="s">
        <v>133</v>
      </c>
      <c r="AU566" s="20" t="s">
        <v>85</v>
      </c>
    </row>
    <row r="567" s="12" customFormat="1">
      <c r="A567" s="12"/>
      <c r="B567" s="219"/>
      <c r="C567" s="220"/>
      <c r="D567" s="214" t="s">
        <v>135</v>
      </c>
      <c r="E567" s="221" t="s">
        <v>19</v>
      </c>
      <c r="F567" s="222" t="s">
        <v>1037</v>
      </c>
      <c r="G567" s="220"/>
      <c r="H567" s="221" t="s">
        <v>19</v>
      </c>
      <c r="I567" s="223"/>
      <c r="J567" s="220"/>
      <c r="K567" s="220"/>
      <c r="L567" s="224"/>
      <c r="M567" s="225"/>
      <c r="N567" s="226"/>
      <c r="O567" s="226"/>
      <c r="P567" s="226"/>
      <c r="Q567" s="226"/>
      <c r="R567" s="226"/>
      <c r="S567" s="226"/>
      <c r="T567" s="227"/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T567" s="228" t="s">
        <v>135</v>
      </c>
      <c r="AU567" s="228" t="s">
        <v>85</v>
      </c>
      <c r="AV567" s="12" t="s">
        <v>83</v>
      </c>
      <c r="AW567" s="12" t="s">
        <v>37</v>
      </c>
      <c r="AX567" s="12" t="s">
        <v>75</v>
      </c>
      <c r="AY567" s="228" t="s">
        <v>126</v>
      </c>
    </row>
    <row r="568" s="13" customFormat="1">
      <c r="A568" s="13"/>
      <c r="B568" s="229"/>
      <c r="C568" s="230"/>
      <c r="D568" s="214" t="s">
        <v>135</v>
      </c>
      <c r="E568" s="231" t="s">
        <v>19</v>
      </c>
      <c r="F568" s="232" t="s">
        <v>1038</v>
      </c>
      <c r="G568" s="230"/>
      <c r="H568" s="233">
        <v>16.5</v>
      </c>
      <c r="I568" s="234"/>
      <c r="J568" s="230"/>
      <c r="K568" s="230"/>
      <c r="L568" s="235"/>
      <c r="M568" s="236"/>
      <c r="N568" s="237"/>
      <c r="O568" s="237"/>
      <c r="P568" s="237"/>
      <c r="Q568" s="237"/>
      <c r="R568" s="237"/>
      <c r="S568" s="237"/>
      <c r="T568" s="238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9" t="s">
        <v>135</v>
      </c>
      <c r="AU568" s="239" t="s">
        <v>85</v>
      </c>
      <c r="AV568" s="13" t="s">
        <v>85</v>
      </c>
      <c r="AW568" s="13" t="s">
        <v>37</v>
      </c>
      <c r="AX568" s="13" t="s">
        <v>83</v>
      </c>
      <c r="AY568" s="239" t="s">
        <v>126</v>
      </c>
    </row>
    <row r="569" s="2" customFormat="1" ht="16.5" customHeight="1">
      <c r="A569" s="41"/>
      <c r="B569" s="42"/>
      <c r="C569" s="200" t="s">
        <v>1039</v>
      </c>
      <c r="D569" s="200" t="s">
        <v>127</v>
      </c>
      <c r="E569" s="201" t="s">
        <v>1040</v>
      </c>
      <c r="F569" s="202" t="s">
        <v>1041</v>
      </c>
      <c r="G569" s="203" t="s">
        <v>317</v>
      </c>
      <c r="H569" s="204">
        <v>24.100000000000001</v>
      </c>
      <c r="I569" s="205"/>
      <c r="J569" s="206">
        <f>ROUND(I569*H569,2)</f>
        <v>0</v>
      </c>
      <c r="K569" s="207"/>
      <c r="L569" s="47"/>
      <c r="M569" s="208" t="s">
        <v>19</v>
      </c>
      <c r="N569" s="209" t="s">
        <v>46</v>
      </c>
      <c r="O569" s="87"/>
      <c r="P569" s="210">
        <f>O569*H569</f>
        <v>0</v>
      </c>
      <c r="Q569" s="210">
        <v>0</v>
      </c>
      <c r="R569" s="210">
        <f>Q569*H569</f>
        <v>0</v>
      </c>
      <c r="S569" s="210">
        <v>0</v>
      </c>
      <c r="T569" s="211">
        <f>S569*H569</f>
        <v>0</v>
      </c>
      <c r="U569" s="41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R569" s="212" t="s">
        <v>159</v>
      </c>
      <c r="AT569" s="212" t="s">
        <v>127</v>
      </c>
      <c r="AU569" s="212" t="s">
        <v>85</v>
      </c>
      <c r="AY569" s="20" t="s">
        <v>126</v>
      </c>
      <c r="BE569" s="213">
        <f>IF(N569="základní",J569,0)</f>
        <v>0</v>
      </c>
      <c r="BF569" s="213">
        <f>IF(N569="snížená",J569,0)</f>
        <v>0</v>
      </c>
      <c r="BG569" s="213">
        <f>IF(N569="zákl. přenesená",J569,0)</f>
        <v>0</v>
      </c>
      <c r="BH569" s="213">
        <f>IF(N569="sníž. přenesená",J569,0)</f>
        <v>0</v>
      </c>
      <c r="BI569" s="213">
        <f>IF(N569="nulová",J569,0)</f>
        <v>0</v>
      </c>
      <c r="BJ569" s="20" t="s">
        <v>83</v>
      </c>
      <c r="BK569" s="213">
        <f>ROUND(I569*H569,2)</f>
        <v>0</v>
      </c>
      <c r="BL569" s="20" t="s">
        <v>159</v>
      </c>
      <c r="BM569" s="212" t="s">
        <v>1042</v>
      </c>
    </row>
    <row r="570" s="2" customFormat="1">
      <c r="A570" s="41"/>
      <c r="B570" s="42"/>
      <c r="C570" s="43"/>
      <c r="D570" s="214" t="s">
        <v>133</v>
      </c>
      <c r="E570" s="43"/>
      <c r="F570" s="215" t="s">
        <v>368</v>
      </c>
      <c r="G570" s="43"/>
      <c r="H570" s="43"/>
      <c r="I570" s="216"/>
      <c r="J570" s="43"/>
      <c r="K570" s="43"/>
      <c r="L570" s="47"/>
      <c r="M570" s="217"/>
      <c r="N570" s="218"/>
      <c r="O570" s="87"/>
      <c r="P570" s="87"/>
      <c r="Q570" s="87"/>
      <c r="R570" s="87"/>
      <c r="S570" s="87"/>
      <c r="T570" s="88"/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T570" s="20" t="s">
        <v>133</v>
      </c>
      <c r="AU570" s="20" t="s">
        <v>85</v>
      </c>
    </row>
    <row r="571" s="12" customFormat="1">
      <c r="A571" s="12"/>
      <c r="B571" s="219"/>
      <c r="C571" s="220"/>
      <c r="D571" s="214" t="s">
        <v>135</v>
      </c>
      <c r="E571" s="221" t="s">
        <v>19</v>
      </c>
      <c r="F571" s="222" t="s">
        <v>1043</v>
      </c>
      <c r="G571" s="220"/>
      <c r="H571" s="221" t="s">
        <v>19</v>
      </c>
      <c r="I571" s="223"/>
      <c r="J571" s="220"/>
      <c r="K571" s="220"/>
      <c r="L571" s="224"/>
      <c r="M571" s="225"/>
      <c r="N571" s="226"/>
      <c r="O571" s="226"/>
      <c r="P571" s="226"/>
      <c r="Q571" s="226"/>
      <c r="R571" s="226"/>
      <c r="S571" s="226"/>
      <c r="T571" s="227"/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T571" s="228" t="s">
        <v>135</v>
      </c>
      <c r="AU571" s="228" t="s">
        <v>85</v>
      </c>
      <c r="AV571" s="12" t="s">
        <v>83</v>
      </c>
      <c r="AW571" s="12" t="s">
        <v>37</v>
      </c>
      <c r="AX571" s="12" t="s">
        <v>75</v>
      </c>
      <c r="AY571" s="228" t="s">
        <v>126</v>
      </c>
    </row>
    <row r="572" s="12" customFormat="1">
      <c r="A572" s="12"/>
      <c r="B572" s="219"/>
      <c r="C572" s="220"/>
      <c r="D572" s="214" t="s">
        <v>135</v>
      </c>
      <c r="E572" s="221" t="s">
        <v>19</v>
      </c>
      <c r="F572" s="222" t="s">
        <v>1044</v>
      </c>
      <c r="G572" s="220"/>
      <c r="H572" s="221" t="s">
        <v>19</v>
      </c>
      <c r="I572" s="223"/>
      <c r="J572" s="220"/>
      <c r="K572" s="220"/>
      <c r="L572" s="224"/>
      <c r="M572" s="225"/>
      <c r="N572" s="226"/>
      <c r="O572" s="226"/>
      <c r="P572" s="226"/>
      <c r="Q572" s="226"/>
      <c r="R572" s="226"/>
      <c r="S572" s="226"/>
      <c r="T572" s="227"/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T572" s="228" t="s">
        <v>135</v>
      </c>
      <c r="AU572" s="228" t="s">
        <v>85</v>
      </c>
      <c r="AV572" s="12" t="s">
        <v>83</v>
      </c>
      <c r="AW572" s="12" t="s">
        <v>37</v>
      </c>
      <c r="AX572" s="12" t="s">
        <v>75</v>
      </c>
      <c r="AY572" s="228" t="s">
        <v>126</v>
      </c>
    </row>
    <row r="573" s="13" customFormat="1">
      <c r="A573" s="13"/>
      <c r="B573" s="229"/>
      <c r="C573" s="230"/>
      <c r="D573" s="214" t="s">
        <v>135</v>
      </c>
      <c r="E573" s="231" t="s">
        <v>19</v>
      </c>
      <c r="F573" s="232" t="s">
        <v>1045</v>
      </c>
      <c r="G573" s="230"/>
      <c r="H573" s="233">
        <v>12.1</v>
      </c>
      <c r="I573" s="234"/>
      <c r="J573" s="230"/>
      <c r="K573" s="230"/>
      <c r="L573" s="235"/>
      <c r="M573" s="236"/>
      <c r="N573" s="237"/>
      <c r="O573" s="237"/>
      <c r="P573" s="237"/>
      <c r="Q573" s="237"/>
      <c r="R573" s="237"/>
      <c r="S573" s="237"/>
      <c r="T573" s="238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9" t="s">
        <v>135</v>
      </c>
      <c r="AU573" s="239" t="s">
        <v>85</v>
      </c>
      <c r="AV573" s="13" t="s">
        <v>85</v>
      </c>
      <c r="AW573" s="13" t="s">
        <v>37</v>
      </c>
      <c r="AX573" s="13" t="s">
        <v>75</v>
      </c>
      <c r="AY573" s="239" t="s">
        <v>126</v>
      </c>
    </row>
    <row r="574" s="12" customFormat="1">
      <c r="A574" s="12"/>
      <c r="B574" s="219"/>
      <c r="C574" s="220"/>
      <c r="D574" s="214" t="s">
        <v>135</v>
      </c>
      <c r="E574" s="221" t="s">
        <v>19</v>
      </c>
      <c r="F574" s="222" t="s">
        <v>1046</v>
      </c>
      <c r="G574" s="220"/>
      <c r="H574" s="221" t="s">
        <v>19</v>
      </c>
      <c r="I574" s="223"/>
      <c r="J574" s="220"/>
      <c r="K574" s="220"/>
      <c r="L574" s="224"/>
      <c r="M574" s="225"/>
      <c r="N574" s="226"/>
      <c r="O574" s="226"/>
      <c r="P574" s="226"/>
      <c r="Q574" s="226"/>
      <c r="R574" s="226"/>
      <c r="S574" s="226"/>
      <c r="T574" s="227"/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T574" s="228" t="s">
        <v>135</v>
      </c>
      <c r="AU574" s="228" t="s">
        <v>85</v>
      </c>
      <c r="AV574" s="12" t="s">
        <v>83</v>
      </c>
      <c r="AW574" s="12" t="s">
        <v>37</v>
      </c>
      <c r="AX574" s="12" t="s">
        <v>75</v>
      </c>
      <c r="AY574" s="228" t="s">
        <v>126</v>
      </c>
    </row>
    <row r="575" s="13" customFormat="1">
      <c r="A575" s="13"/>
      <c r="B575" s="229"/>
      <c r="C575" s="230"/>
      <c r="D575" s="214" t="s">
        <v>135</v>
      </c>
      <c r="E575" s="231" t="s">
        <v>19</v>
      </c>
      <c r="F575" s="232" t="s">
        <v>371</v>
      </c>
      <c r="G575" s="230"/>
      <c r="H575" s="233">
        <v>12</v>
      </c>
      <c r="I575" s="234"/>
      <c r="J575" s="230"/>
      <c r="K575" s="230"/>
      <c r="L575" s="235"/>
      <c r="M575" s="236"/>
      <c r="N575" s="237"/>
      <c r="O575" s="237"/>
      <c r="P575" s="237"/>
      <c r="Q575" s="237"/>
      <c r="R575" s="237"/>
      <c r="S575" s="237"/>
      <c r="T575" s="238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39" t="s">
        <v>135</v>
      </c>
      <c r="AU575" s="239" t="s">
        <v>85</v>
      </c>
      <c r="AV575" s="13" t="s">
        <v>85</v>
      </c>
      <c r="AW575" s="13" t="s">
        <v>37</v>
      </c>
      <c r="AX575" s="13" t="s">
        <v>75</v>
      </c>
      <c r="AY575" s="239" t="s">
        <v>126</v>
      </c>
    </row>
    <row r="576" s="15" customFormat="1">
      <c r="A576" s="15"/>
      <c r="B576" s="251"/>
      <c r="C576" s="252"/>
      <c r="D576" s="214" t="s">
        <v>135</v>
      </c>
      <c r="E576" s="253" t="s">
        <v>19</v>
      </c>
      <c r="F576" s="254" t="s">
        <v>304</v>
      </c>
      <c r="G576" s="252"/>
      <c r="H576" s="255">
        <v>24.100000000000001</v>
      </c>
      <c r="I576" s="256"/>
      <c r="J576" s="252"/>
      <c r="K576" s="252"/>
      <c r="L576" s="257"/>
      <c r="M576" s="258"/>
      <c r="N576" s="259"/>
      <c r="O576" s="259"/>
      <c r="P576" s="259"/>
      <c r="Q576" s="259"/>
      <c r="R576" s="259"/>
      <c r="S576" s="259"/>
      <c r="T576" s="260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61" t="s">
        <v>135</v>
      </c>
      <c r="AU576" s="261" t="s">
        <v>85</v>
      </c>
      <c r="AV576" s="15" t="s">
        <v>159</v>
      </c>
      <c r="AW576" s="15" t="s">
        <v>37</v>
      </c>
      <c r="AX576" s="15" t="s">
        <v>83</v>
      </c>
      <c r="AY576" s="261" t="s">
        <v>126</v>
      </c>
    </row>
    <row r="577" s="2" customFormat="1" ht="16.5" customHeight="1">
      <c r="A577" s="41"/>
      <c r="B577" s="42"/>
      <c r="C577" s="200" t="s">
        <v>1047</v>
      </c>
      <c r="D577" s="200" t="s">
        <v>127</v>
      </c>
      <c r="E577" s="201" t="s">
        <v>1048</v>
      </c>
      <c r="F577" s="202" t="s">
        <v>1049</v>
      </c>
      <c r="G577" s="203" t="s">
        <v>317</v>
      </c>
      <c r="H577" s="204">
        <v>38.200000000000003</v>
      </c>
      <c r="I577" s="205"/>
      <c r="J577" s="206">
        <f>ROUND(I577*H577,2)</f>
        <v>0</v>
      </c>
      <c r="K577" s="207"/>
      <c r="L577" s="47"/>
      <c r="M577" s="208" t="s">
        <v>19</v>
      </c>
      <c r="N577" s="209" t="s">
        <v>46</v>
      </c>
      <c r="O577" s="87"/>
      <c r="P577" s="210">
        <f>O577*H577</f>
        <v>0</v>
      </c>
      <c r="Q577" s="210">
        <v>0</v>
      </c>
      <c r="R577" s="210">
        <f>Q577*H577</f>
        <v>0</v>
      </c>
      <c r="S577" s="210">
        <v>0</v>
      </c>
      <c r="T577" s="211">
        <f>S577*H577</f>
        <v>0</v>
      </c>
      <c r="U577" s="41"/>
      <c r="V577" s="41"/>
      <c r="W577" s="41"/>
      <c r="X577" s="41"/>
      <c r="Y577" s="41"/>
      <c r="Z577" s="41"/>
      <c r="AA577" s="41"/>
      <c r="AB577" s="41"/>
      <c r="AC577" s="41"/>
      <c r="AD577" s="41"/>
      <c r="AE577" s="41"/>
      <c r="AR577" s="212" t="s">
        <v>159</v>
      </c>
      <c r="AT577" s="212" t="s">
        <v>127</v>
      </c>
      <c r="AU577" s="212" t="s">
        <v>85</v>
      </c>
      <c r="AY577" s="20" t="s">
        <v>126</v>
      </c>
      <c r="BE577" s="213">
        <f>IF(N577="základní",J577,0)</f>
        <v>0</v>
      </c>
      <c r="BF577" s="213">
        <f>IF(N577="snížená",J577,0)</f>
        <v>0</v>
      </c>
      <c r="BG577" s="213">
        <f>IF(N577="zákl. přenesená",J577,0)</f>
        <v>0</v>
      </c>
      <c r="BH577" s="213">
        <f>IF(N577="sníž. přenesená",J577,0)</f>
        <v>0</v>
      </c>
      <c r="BI577" s="213">
        <f>IF(N577="nulová",J577,0)</f>
        <v>0</v>
      </c>
      <c r="BJ577" s="20" t="s">
        <v>83</v>
      </c>
      <c r="BK577" s="213">
        <f>ROUND(I577*H577,2)</f>
        <v>0</v>
      </c>
      <c r="BL577" s="20" t="s">
        <v>159</v>
      </c>
      <c r="BM577" s="212" t="s">
        <v>1050</v>
      </c>
    </row>
    <row r="578" s="2" customFormat="1">
      <c r="A578" s="41"/>
      <c r="B578" s="42"/>
      <c r="C578" s="43"/>
      <c r="D578" s="214" t="s">
        <v>133</v>
      </c>
      <c r="E578" s="43"/>
      <c r="F578" s="215" t="s">
        <v>1051</v>
      </c>
      <c r="G578" s="43"/>
      <c r="H578" s="43"/>
      <c r="I578" s="216"/>
      <c r="J578" s="43"/>
      <c r="K578" s="43"/>
      <c r="L578" s="47"/>
      <c r="M578" s="217"/>
      <c r="N578" s="218"/>
      <c r="O578" s="87"/>
      <c r="P578" s="87"/>
      <c r="Q578" s="87"/>
      <c r="R578" s="87"/>
      <c r="S578" s="87"/>
      <c r="T578" s="88"/>
      <c r="U578" s="41"/>
      <c r="V578" s="41"/>
      <c r="W578" s="41"/>
      <c r="X578" s="41"/>
      <c r="Y578" s="41"/>
      <c r="Z578" s="41"/>
      <c r="AA578" s="41"/>
      <c r="AB578" s="41"/>
      <c r="AC578" s="41"/>
      <c r="AD578" s="41"/>
      <c r="AE578" s="41"/>
      <c r="AT578" s="20" t="s">
        <v>133</v>
      </c>
      <c r="AU578" s="20" t="s">
        <v>85</v>
      </c>
    </row>
    <row r="579" s="12" customFormat="1">
      <c r="A579" s="12"/>
      <c r="B579" s="219"/>
      <c r="C579" s="220"/>
      <c r="D579" s="214" t="s">
        <v>135</v>
      </c>
      <c r="E579" s="221" t="s">
        <v>19</v>
      </c>
      <c r="F579" s="222" t="s">
        <v>950</v>
      </c>
      <c r="G579" s="220"/>
      <c r="H579" s="221" t="s">
        <v>19</v>
      </c>
      <c r="I579" s="223"/>
      <c r="J579" s="220"/>
      <c r="K579" s="220"/>
      <c r="L579" s="224"/>
      <c r="M579" s="225"/>
      <c r="N579" s="226"/>
      <c r="O579" s="226"/>
      <c r="P579" s="226"/>
      <c r="Q579" s="226"/>
      <c r="R579" s="226"/>
      <c r="S579" s="226"/>
      <c r="T579" s="227"/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T579" s="228" t="s">
        <v>135</v>
      </c>
      <c r="AU579" s="228" t="s">
        <v>85</v>
      </c>
      <c r="AV579" s="12" t="s">
        <v>83</v>
      </c>
      <c r="AW579" s="12" t="s">
        <v>37</v>
      </c>
      <c r="AX579" s="12" t="s">
        <v>75</v>
      </c>
      <c r="AY579" s="228" t="s">
        <v>126</v>
      </c>
    </row>
    <row r="580" s="12" customFormat="1">
      <c r="A580" s="12"/>
      <c r="B580" s="219"/>
      <c r="C580" s="220"/>
      <c r="D580" s="214" t="s">
        <v>135</v>
      </c>
      <c r="E580" s="221" t="s">
        <v>19</v>
      </c>
      <c r="F580" s="222" t="s">
        <v>1052</v>
      </c>
      <c r="G580" s="220"/>
      <c r="H580" s="221" t="s">
        <v>19</v>
      </c>
      <c r="I580" s="223"/>
      <c r="J580" s="220"/>
      <c r="K580" s="220"/>
      <c r="L580" s="224"/>
      <c r="M580" s="225"/>
      <c r="N580" s="226"/>
      <c r="O580" s="226"/>
      <c r="P580" s="226"/>
      <c r="Q580" s="226"/>
      <c r="R580" s="226"/>
      <c r="S580" s="226"/>
      <c r="T580" s="227"/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T580" s="228" t="s">
        <v>135</v>
      </c>
      <c r="AU580" s="228" t="s">
        <v>85</v>
      </c>
      <c r="AV580" s="12" t="s">
        <v>83</v>
      </c>
      <c r="AW580" s="12" t="s">
        <v>37</v>
      </c>
      <c r="AX580" s="12" t="s">
        <v>75</v>
      </c>
      <c r="AY580" s="228" t="s">
        <v>126</v>
      </c>
    </row>
    <row r="581" s="13" customFormat="1">
      <c r="A581" s="13"/>
      <c r="B581" s="229"/>
      <c r="C581" s="230"/>
      <c r="D581" s="214" t="s">
        <v>135</v>
      </c>
      <c r="E581" s="231" t="s">
        <v>19</v>
      </c>
      <c r="F581" s="232" t="s">
        <v>1053</v>
      </c>
      <c r="G581" s="230"/>
      <c r="H581" s="233">
        <v>38.200000000000003</v>
      </c>
      <c r="I581" s="234"/>
      <c r="J581" s="230"/>
      <c r="K581" s="230"/>
      <c r="L581" s="235"/>
      <c r="M581" s="236"/>
      <c r="N581" s="237"/>
      <c r="O581" s="237"/>
      <c r="P581" s="237"/>
      <c r="Q581" s="237"/>
      <c r="R581" s="237"/>
      <c r="S581" s="237"/>
      <c r="T581" s="238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9" t="s">
        <v>135</v>
      </c>
      <c r="AU581" s="239" t="s">
        <v>85</v>
      </c>
      <c r="AV581" s="13" t="s">
        <v>85</v>
      </c>
      <c r="AW581" s="13" t="s">
        <v>37</v>
      </c>
      <c r="AX581" s="13" t="s">
        <v>83</v>
      </c>
      <c r="AY581" s="239" t="s">
        <v>126</v>
      </c>
    </row>
    <row r="582" s="2" customFormat="1" ht="16.5" customHeight="1">
      <c r="A582" s="41"/>
      <c r="B582" s="42"/>
      <c r="C582" s="200" t="s">
        <v>1054</v>
      </c>
      <c r="D582" s="200" t="s">
        <v>127</v>
      </c>
      <c r="E582" s="201" t="s">
        <v>1055</v>
      </c>
      <c r="F582" s="202" t="s">
        <v>1056</v>
      </c>
      <c r="G582" s="203" t="s">
        <v>317</v>
      </c>
      <c r="H582" s="204">
        <v>24.100000000000001</v>
      </c>
      <c r="I582" s="205"/>
      <c r="J582" s="206">
        <f>ROUND(I582*H582,2)</f>
        <v>0</v>
      </c>
      <c r="K582" s="207"/>
      <c r="L582" s="47"/>
      <c r="M582" s="208" t="s">
        <v>19</v>
      </c>
      <c r="N582" s="209" t="s">
        <v>46</v>
      </c>
      <c r="O582" s="87"/>
      <c r="P582" s="210">
        <f>O582*H582</f>
        <v>0</v>
      </c>
      <c r="Q582" s="210">
        <v>0</v>
      </c>
      <c r="R582" s="210">
        <f>Q582*H582</f>
        <v>0</v>
      </c>
      <c r="S582" s="210">
        <v>0</v>
      </c>
      <c r="T582" s="211">
        <f>S582*H582</f>
        <v>0</v>
      </c>
      <c r="U582" s="41"/>
      <c r="V582" s="41"/>
      <c r="W582" s="41"/>
      <c r="X582" s="41"/>
      <c r="Y582" s="41"/>
      <c r="Z582" s="41"/>
      <c r="AA582" s="41"/>
      <c r="AB582" s="41"/>
      <c r="AC582" s="41"/>
      <c r="AD582" s="41"/>
      <c r="AE582" s="41"/>
      <c r="AR582" s="212" t="s">
        <v>159</v>
      </c>
      <c r="AT582" s="212" t="s">
        <v>127</v>
      </c>
      <c r="AU582" s="212" t="s">
        <v>85</v>
      </c>
      <c r="AY582" s="20" t="s">
        <v>126</v>
      </c>
      <c r="BE582" s="213">
        <f>IF(N582="základní",J582,0)</f>
        <v>0</v>
      </c>
      <c r="BF582" s="213">
        <f>IF(N582="snížená",J582,0)</f>
        <v>0</v>
      </c>
      <c r="BG582" s="213">
        <f>IF(N582="zákl. přenesená",J582,0)</f>
        <v>0</v>
      </c>
      <c r="BH582" s="213">
        <f>IF(N582="sníž. přenesená",J582,0)</f>
        <v>0</v>
      </c>
      <c r="BI582" s="213">
        <f>IF(N582="nulová",J582,0)</f>
        <v>0</v>
      </c>
      <c r="BJ582" s="20" t="s">
        <v>83</v>
      </c>
      <c r="BK582" s="213">
        <f>ROUND(I582*H582,2)</f>
        <v>0</v>
      </c>
      <c r="BL582" s="20" t="s">
        <v>159</v>
      </c>
      <c r="BM582" s="212" t="s">
        <v>1057</v>
      </c>
    </row>
    <row r="583" s="2" customFormat="1">
      <c r="A583" s="41"/>
      <c r="B583" s="42"/>
      <c r="C583" s="43"/>
      <c r="D583" s="214" t="s">
        <v>133</v>
      </c>
      <c r="E583" s="43"/>
      <c r="F583" s="215" t="s">
        <v>1051</v>
      </c>
      <c r="G583" s="43"/>
      <c r="H583" s="43"/>
      <c r="I583" s="216"/>
      <c r="J583" s="43"/>
      <c r="K583" s="43"/>
      <c r="L583" s="47"/>
      <c r="M583" s="217"/>
      <c r="N583" s="218"/>
      <c r="O583" s="87"/>
      <c r="P583" s="87"/>
      <c r="Q583" s="87"/>
      <c r="R583" s="87"/>
      <c r="S583" s="87"/>
      <c r="T583" s="88"/>
      <c r="U583" s="41"/>
      <c r="V583" s="41"/>
      <c r="W583" s="41"/>
      <c r="X583" s="41"/>
      <c r="Y583" s="41"/>
      <c r="Z583" s="41"/>
      <c r="AA583" s="41"/>
      <c r="AB583" s="41"/>
      <c r="AC583" s="41"/>
      <c r="AD583" s="41"/>
      <c r="AE583" s="41"/>
      <c r="AT583" s="20" t="s">
        <v>133</v>
      </c>
      <c r="AU583" s="20" t="s">
        <v>85</v>
      </c>
    </row>
    <row r="584" s="12" customFormat="1">
      <c r="A584" s="12"/>
      <c r="B584" s="219"/>
      <c r="C584" s="220"/>
      <c r="D584" s="214" t="s">
        <v>135</v>
      </c>
      <c r="E584" s="221" t="s">
        <v>19</v>
      </c>
      <c r="F584" s="222" t="s">
        <v>1043</v>
      </c>
      <c r="G584" s="220"/>
      <c r="H584" s="221" t="s">
        <v>19</v>
      </c>
      <c r="I584" s="223"/>
      <c r="J584" s="220"/>
      <c r="K584" s="220"/>
      <c r="L584" s="224"/>
      <c r="M584" s="225"/>
      <c r="N584" s="226"/>
      <c r="O584" s="226"/>
      <c r="P584" s="226"/>
      <c r="Q584" s="226"/>
      <c r="R584" s="226"/>
      <c r="S584" s="226"/>
      <c r="T584" s="227"/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T584" s="228" t="s">
        <v>135</v>
      </c>
      <c r="AU584" s="228" t="s">
        <v>85</v>
      </c>
      <c r="AV584" s="12" t="s">
        <v>83</v>
      </c>
      <c r="AW584" s="12" t="s">
        <v>37</v>
      </c>
      <c r="AX584" s="12" t="s">
        <v>75</v>
      </c>
      <c r="AY584" s="228" t="s">
        <v>126</v>
      </c>
    </row>
    <row r="585" s="12" customFormat="1">
      <c r="A585" s="12"/>
      <c r="B585" s="219"/>
      <c r="C585" s="220"/>
      <c r="D585" s="214" t="s">
        <v>135</v>
      </c>
      <c r="E585" s="221" t="s">
        <v>19</v>
      </c>
      <c r="F585" s="222" t="s">
        <v>1058</v>
      </c>
      <c r="G585" s="220"/>
      <c r="H585" s="221" t="s">
        <v>19</v>
      </c>
      <c r="I585" s="223"/>
      <c r="J585" s="220"/>
      <c r="K585" s="220"/>
      <c r="L585" s="224"/>
      <c r="M585" s="225"/>
      <c r="N585" s="226"/>
      <c r="O585" s="226"/>
      <c r="P585" s="226"/>
      <c r="Q585" s="226"/>
      <c r="R585" s="226"/>
      <c r="S585" s="226"/>
      <c r="T585" s="227"/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T585" s="228" t="s">
        <v>135</v>
      </c>
      <c r="AU585" s="228" t="s">
        <v>85</v>
      </c>
      <c r="AV585" s="12" t="s">
        <v>83</v>
      </c>
      <c r="AW585" s="12" t="s">
        <v>37</v>
      </c>
      <c r="AX585" s="12" t="s">
        <v>75</v>
      </c>
      <c r="AY585" s="228" t="s">
        <v>126</v>
      </c>
    </row>
    <row r="586" s="13" customFormat="1">
      <c r="A586" s="13"/>
      <c r="B586" s="229"/>
      <c r="C586" s="230"/>
      <c r="D586" s="214" t="s">
        <v>135</v>
      </c>
      <c r="E586" s="231" t="s">
        <v>19</v>
      </c>
      <c r="F586" s="232" t="s">
        <v>1059</v>
      </c>
      <c r="G586" s="230"/>
      <c r="H586" s="233">
        <v>24.100000000000001</v>
      </c>
      <c r="I586" s="234"/>
      <c r="J586" s="230"/>
      <c r="K586" s="230"/>
      <c r="L586" s="235"/>
      <c r="M586" s="236"/>
      <c r="N586" s="237"/>
      <c r="O586" s="237"/>
      <c r="P586" s="237"/>
      <c r="Q586" s="237"/>
      <c r="R586" s="237"/>
      <c r="S586" s="237"/>
      <c r="T586" s="238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9" t="s">
        <v>135</v>
      </c>
      <c r="AU586" s="239" t="s">
        <v>85</v>
      </c>
      <c r="AV586" s="13" t="s">
        <v>85</v>
      </c>
      <c r="AW586" s="13" t="s">
        <v>37</v>
      </c>
      <c r="AX586" s="13" t="s">
        <v>83</v>
      </c>
      <c r="AY586" s="239" t="s">
        <v>126</v>
      </c>
    </row>
    <row r="587" s="2" customFormat="1" ht="16.5" customHeight="1">
      <c r="A587" s="41"/>
      <c r="B587" s="42"/>
      <c r="C587" s="200" t="s">
        <v>1060</v>
      </c>
      <c r="D587" s="200" t="s">
        <v>127</v>
      </c>
      <c r="E587" s="201" t="s">
        <v>1061</v>
      </c>
      <c r="F587" s="202" t="s">
        <v>1062</v>
      </c>
      <c r="G587" s="203" t="s">
        <v>277</v>
      </c>
      <c r="H587" s="204">
        <v>2</v>
      </c>
      <c r="I587" s="205"/>
      <c r="J587" s="206">
        <f>ROUND(I587*H587,2)</f>
        <v>0</v>
      </c>
      <c r="K587" s="207"/>
      <c r="L587" s="47"/>
      <c r="M587" s="208" t="s">
        <v>19</v>
      </c>
      <c r="N587" s="209" t="s">
        <v>46</v>
      </c>
      <c r="O587" s="87"/>
      <c r="P587" s="210">
        <f>O587*H587</f>
        <v>0</v>
      </c>
      <c r="Q587" s="210">
        <v>0</v>
      </c>
      <c r="R587" s="210">
        <f>Q587*H587</f>
        <v>0</v>
      </c>
      <c r="S587" s="210">
        <v>0</v>
      </c>
      <c r="T587" s="211">
        <f>S587*H587</f>
        <v>0</v>
      </c>
      <c r="U587" s="41"/>
      <c r="V587" s="41"/>
      <c r="W587" s="41"/>
      <c r="X587" s="41"/>
      <c r="Y587" s="41"/>
      <c r="Z587" s="41"/>
      <c r="AA587" s="41"/>
      <c r="AB587" s="41"/>
      <c r="AC587" s="41"/>
      <c r="AD587" s="41"/>
      <c r="AE587" s="41"/>
      <c r="AR587" s="212" t="s">
        <v>159</v>
      </c>
      <c r="AT587" s="212" t="s">
        <v>127</v>
      </c>
      <c r="AU587" s="212" t="s">
        <v>85</v>
      </c>
      <c r="AY587" s="20" t="s">
        <v>126</v>
      </c>
      <c r="BE587" s="213">
        <f>IF(N587="základní",J587,0)</f>
        <v>0</v>
      </c>
      <c r="BF587" s="213">
        <f>IF(N587="snížená",J587,0)</f>
        <v>0</v>
      </c>
      <c r="BG587" s="213">
        <f>IF(N587="zákl. přenesená",J587,0)</f>
        <v>0</v>
      </c>
      <c r="BH587" s="213">
        <f>IF(N587="sníž. přenesená",J587,0)</f>
        <v>0</v>
      </c>
      <c r="BI587" s="213">
        <f>IF(N587="nulová",J587,0)</f>
        <v>0</v>
      </c>
      <c r="BJ587" s="20" t="s">
        <v>83</v>
      </c>
      <c r="BK587" s="213">
        <f>ROUND(I587*H587,2)</f>
        <v>0</v>
      </c>
      <c r="BL587" s="20" t="s">
        <v>159</v>
      </c>
      <c r="BM587" s="212" t="s">
        <v>1063</v>
      </c>
    </row>
    <row r="588" s="2" customFormat="1">
      <c r="A588" s="41"/>
      <c r="B588" s="42"/>
      <c r="C588" s="43"/>
      <c r="D588" s="214" t="s">
        <v>133</v>
      </c>
      <c r="E588" s="43"/>
      <c r="F588" s="215" t="s">
        <v>1064</v>
      </c>
      <c r="G588" s="43"/>
      <c r="H588" s="43"/>
      <c r="I588" s="216"/>
      <c r="J588" s="43"/>
      <c r="K588" s="43"/>
      <c r="L588" s="47"/>
      <c r="M588" s="217"/>
      <c r="N588" s="218"/>
      <c r="O588" s="87"/>
      <c r="P588" s="87"/>
      <c r="Q588" s="87"/>
      <c r="R588" s="87"/>
      <c r="S588" s="87"/>
      <c r="T588" s="88"/>
      <c r="U588" s="41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  <c r="AT588" s="20" t="s">
        <v>133</v>
      </c>
      <c r="AU588" s="20" t="s">
        <v>85</v>
      </c>
    </row>
    <row r="589" s="12" customFormat="1">
      <c r="A589" s="12"/>
      <c r="B589" s="219"/>
      <c r="C589" s="220"/>
      <c r="D589" s="214" t="s">
        <v>135</v>
      </c>
      <c r="E589" s="221" t="s">
        <v>19</v>
      </c>
      <c r="F589" s="222" t="s">
        <v>1065</v>
      </c>
      <c r="G589" s="220"/>
      <c r="H589" s="221" t="s">
        <v>19</v>
      </c>
      <c r="I589" s="223"/>
      <c r="J589" s="220"/>
      <c r="K589" s="220"/>
      <c r="L589" s="224"/>
      <c r="M589" s="225"/>
      <c r="N589" s="226"/>
      <c r="O589" s="226"/>
      <c r="P589" s="226"/>
      <c r="Q589" s="226"/>
      <c r="R589" s="226"/>
      <c r="S589" s="226"/>
      <c r="T589" s="227"/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T589" s="228" t="s">
        <v>135</v>
      </c>
      <c r="AU589" s="228" t="s">
        <v>85</v>
      </c>
      <c r="AV589" s="12" t="s">
        <v>83</v>
      </c>
      <c r="AW589" s="12" t="s">
        <v>37</v>
      </c>
      <c r="AX589" s="12" t="s">
        <v>75</v>
      </c>
      <c r="AY589" s="228" t="s">
        <v>126</v>
      </c>
    </row>
    <row r="590" s="12" customFormat="1">
      <c r="A590" s="12"/>
      <c r="B590" s="219"/>
      <c r="C590" s="220"/>
      <c r="D590" s="214" t="s">
        <v>135</v>
      </c>
      <c r="E590" s="221" t="s">
        <v>19</v>
      </c>
      <c r="F590" s="222" t="s">
        <v>1066</v>
      </c>
      <c r="G590" s="220"/>
      <c r="H590" s="221" t="s">
        <v>19</v>
      </c>
      <c r="I590" s="223"/>
      <c r="J590" s="220"/>
      <c r="K590" s="220"/>
      <c r="L590" s="224"/>
      <c r="M590" s="225"/>
      <c r="N590" s="226"/>
      <c r="O590" s="226"/>
      <c r="P590" s="226"/>
      <c r="Q590" s="226"/>
      <c r="R590" s="226"/>
      <c r="S590" s="226"/>
      <c r="T590" s="227"/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T590" s="228" t="s">
        <v>135</v>
      </c>
      <c r="AU590" s="228" t="s">
        <v>85</v>
      </c>
      <c r="AV590" s="12" t="s">
        <v>83</v>
      </c>
      <c r="AW590" s="12" t="s">
        <v>37</v>
      </c>
      <c r="AX590" s="12" t="s">
        <v>75</v>
      </c>
      <c r="AY590" s="228" t="s">
        <v>126</v>
      </c>
    </row>
    <row r="591" s="13" customFormat="1">
      <c r="A591" s="13"/>
      <c r="B591" s="229"/>
      <c r="C591" s="230"/>
      <c r="D591" s="214" t="s">
        <v>135</v>
      </c>
      <c r="E591" s="231" t="s">
        <v>19</v>
      </c>
      <c r="F591" s="232" t="s">
        <v>85</v>
      </c>
      <c r="G591" s="230"/>
      <c r="H591" s="233">
        <v>2</v>
      </c>
      <c r="I591" s="234"/>
      <c r="J591" s="230"/>
      <c r="K591" s="230"/>
      <c r="L591" s="235"/>
      <c r="M591" s="236"/>
      <c r="N591" s="237"/>
      <c r="O591" s="237"/>
      <c r="P591" s="237"/>
      <c r="Q591" s="237"/>
      <c r="R591" s="237"/>
      <c r="S591" s="237"/>
      <c r="T591" s="238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9" t="s">
        <v>135</v>
      </c>
      <c r="AU591" s="239" t="s">
        <v>85</v>
      </c>
      <c r="AV591" s="13" t="s">
        <v>85</v>
      </c>
      <c r="AW591" s="13" t="s">
        <v>37</v>
      </c>
      <c r="AX591" s="13" t="s">
        <v>83</v>
      </c>
      <c r="AY591" s="239" t="s">
        <v>126</v>
      </c>
    </row>
    <row r="592" s="2" customFormat="1" ht="16.5" customHeight="1">
      <c r="A592" s="41"/>
      <c r="B592" s="42"/>
      <c r="C592" s="200" t="s">
        <v>1067</v>
      </c>
      <c r="D592" s="200" t="s">
        <v>127</v>
      </c>
      <c r="E592" s="201" t="s">
        <v>1068</v>
      </c>
      <c r="F592" s="202" t="s">
        <v>1069</v>
      </c>
      <c r="G592" s="203" t="s">
        <v>277</v>
      </c>
      <c r="H592" s="204">
        <v>4</v>
      </c>
      <c r="I592" s="205"/>
      <c r="J592" s="206">
        <f>ROUND(I592*H592,2)</f>
        <v>0</v>
      </c>
      <c r="K592" s="207"/>
      <c r="L592" s="47"/>
      <c r="M592" s="208" t="s">
        <v>19</v>
      </c>
      <c r="N592" s="209" t="s">
        <v>46</v>
      </c>
      <c r="O592" s="87"/>
      <c r="P592" s="210">
        <f>O592*H592</f>
        <v>0</v>
      </c>
      <c r="Q592" s="210">
        <v>0</v>
      </c>
      <c r="R592" s="210">
        <f>Q592*H592</f>
        <v>0</v>
      </c>
      <c r="S592" s="210">
        <v>0</v>
      </c>
      <c r="T592" s="211">
        <f>S592*H592</f>
        <v>0</v>
      </c>
      <c r="U592" s="41"/>
      <c r="V592" s="41"/>
      <c r="W592" s="41"/>
      <c r="X592" s="41"/>
      <c r="Y592" s="41"/>
      <c r="Z592" s="41"/>
      <c r="AA592" s="41"/>
      <c r="AB592" s="41"/>
      <c r="AC592" s="41"/>
      <c r="AD592" s="41"/>
      <c r="AE592" s="41"/>
      <c r="AR592" s="212" t="s">
        <v>159</v>
      </c>
      <c r="AT592" s="212" t="s">
        <v>127</v>
      </c>
      <c r="AU592" s="212" t="s">
        <v>85</v>
      </c>
      <c r="AY592" s="20" t="s">
        <v>126</v>
      </c>
      <c r="BE592" s="213">
        <f>IF(N592="základní",J592,0)</f>
        <v>0</v>
      </c>
      <c r="BF592" s="213">
        <f>IF(N592="snížená",J592,0)</f>
        <v>0</v>
      </c>
      <c r="BG592" s="213">
        <f>IF(N592="zákl. přenesená",J592,0)</f>
        <v>0</v>
      </c>
      <c r="BH592" s="213">
        <f>IF(N592="sníž. přenesená",J592,0)</f>
        <v>0</v>
      </c>
      <c r="BI592" s="213">
        <f>IF(N592="nulová",J592,0)</f>
        <v>0</v>
      </c>
      <c r="BJ592" s="20" t="s">
        <v>83</v>
      </c>
      <c r="BK592" s="213">
        <f>ROUND(I592*H592,2)</f>
        <v>0</v>
      </c>
      <c r="BL592" s="20" t="s">
        <v>159</v>
      </c>
      <c r="BM592" s="212" t="s">
        <v>1070</v>
      </c>
    </row>
    <row r="593" s="2" customFormat="1">
      <c r="A593" s="41"/>
      <c r="B593" s="42"/>
      <c r="C593" s="43"/>
      <c r="D593" s="214" t="s">
        <v>133</v>
      </c>
      <c r="E593" s="43"/>
      <c r="F593" s="215" t="s">
        <v>1071</v>
      </c>
      <c r="G593" s="43"/>
      <c r="H593" s="43"/>
      <c r="I593" s="216"/>
      <c r="J593" s="43"/>
      <c r="K593" s="43"/>
      <c r="L593" s="47"/>
      <c r="M593" s="217"/>
      <c r="N593" s="218"/>
      <c r="O593" s="87"/>
      <c r="P593" s="87"/>
      <c r="Q593" s="87"/>
      <c r="R593" s="87"/>
      <c r="S593" s="87"/>
      <c r="T593" s="88"/>
      <c r="U593" s="41"/>
      <c r="V593" s="41"/>
      <c r="W593" s="41"/>
      <c r="X593" s="41"/>
      <c r="Y593" s="41"/>
      <c r="Z593" s="41"/>
      <c r="AA593" s="41"/>
      <c r="AB593" s="41"/>
      <c r="AC593" s="41"/>
      <c r="AD593" s="41"/>
      <c r="AE593" s="41"/>
      <c r="AT593" s="20" t="s">
        <v>133</v>
      </c>
      <c r="AU593" s="20" t="s">
        <v>85</v>
      </c>
    </row>
    <row r="594" s="12" customFormat="1">
      <c r="A594" s="12"/>
      <c r="B594" s="219"/>
      <c r="C594" s="220"/>
      <c r="D594" s="214" t="s">
        <v>135</v>
      </c>
      <c r="E594" s="221" t="s">
        <v>19</v>
      </c>
      <c r="F594" s="222" t="s">
        <v>1065</v>
      </c>
      <c r="G594" s="220"/>
      <c r="H594" s="221" t="s">
        <v>19</v>
      </c>
      <c r="I594" s="223"/>
      <c r="J594" s="220"/>
      <c r="K594" s="220"/>
      <c r="L594" s="224"/>
      <c r="M594" s="225"/>
      <c r="N594" s="226"/>
      <c r="O594" s="226"/>
      <c r="P594" s="226"/>
      <c r="Q594" s="226"/>
      <c r="R594" s="226"/>
      <c r="S594" s="226"/>
      <c r="T594" s="227"/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T594" s="228" t="s">
        <v>135</v>
      </c>
      <c r="AU594" s="228" t="s">
        <v>85</v>
      </c>
      <c r="AV594" s="12" t="s">
        <v>83</v>
      </c>
      <c r="AW594" s="12" t="s">
        <v>37</v>
      </c>
      <c r="AX594" s="12" t="s">
        <v>75</v>
      </c>
      <c r="AY594" s="228" t="s">
        <v>126</v>
      </c>
    </row>
    <row r="595" s="13" customFormat="1">
      <c r="A595" s="13"/>
      <c r="B595" s="229"/>
      <c r="C595" s="230"/>
      <c r="D595" s="214" t="s">
        <v>135</v>
      </c>
      <c r="E595" s="231" t="s">
        <v>19</v>
      </c>
      <c r="F595" s="232" t="s">
        <v>159</v>
      </c>
      <c r="G595" s="230"/>
      <c r="H595" s="233">
        <v>4</v>
      </c>
      <c r="I595" s="234"/>
      <c r="J595" s="230"/>
      <c r="K595" s="230"/>
      <c r="L595" s="235"/>
      <c r="M595" s="236"/>
      <c r="N595" s="237"/>
      <c r="O595" s="237"/>
      <c r="P595" s="237"/>
      <c r="Q595" s="237"/>
      <c r="R595" s="237"/>
      <c r="S595" s="237"/>
      <c r="T595" s="238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9" t="s">
        <v>135</v>
      </c>
      <c r="AU595" s="239" t="s">
        <v>85</v>
      </c>
      <c r="AV595" s="13" t="s">
        <v>85</v>
      </c>
      <c r="AW595" s="13" t="s">
        <v>37</v>
      </c>
      <c r="AX595" s="13" t="s">
        <v>83</v>
      </c>
      <c r="AY595" s="239" t="s">
        <v>126</v>
      </c>
    </row>
    <row r="596" s="11" customFormat="1" ht="25.92" customHeight="1">
      <c r="A596" s="11"/>
      <c r="B596" s="186"/>
      <c r="C596" s="187"/>
      <c r="D596" s="188" t="s">
        <v>74</v>
      </c>
      <c r="E596" s="189" t="s">
        <v>1072</v>
      </c>
      <c r="F596" s="189" t="s">
        <v>1073</v>
      </c>
      <c r="G596" s="187"/>
      <c r="H596" s="187"/>
      <c r="I596" s="190"/>
      <c r="J596" s="191">
        <f>BK596</f>
        <v>0</v>
      </c>
      <c r="K596" s="187"/>
      <c r="L596" s="192"/>
      <c r="M596" s="193"/>
      <c r="N596" s="194"/>
      <c r="O596" s="194"/>
      <c r="P596" s="195">
        <f>P597+P629</f>
        <v>0</v>
      </c>
      <c r="Q596" s="194"/>
      <c r="R596" s="195">
        <f>R597+R629</f>
        <v>0</v>
      </c>
      <c r="S596" s="194"/>
      <c r="T596" s="196">
        <f>T597+T629</f>
        <v>0</v>
      </c>
      <c r="U596" s="11"/>
      <c r="V596" s="11"/>
      <c r="W596" s="11"/>
      <c r="X596" s="11"/>
      <c r="Y596" s="11"/>
      <c r="Z596" s="11"/>
      <c r="AA596" s="11"/>
      <c r="AB596" s="11"/>
      <c r="AC596" s="11"/>
      <c r="AD596" s="11"/>
      <c r="AE596" s="11"/>
      <c r="AR596" s="197" t="s">
        <v>85</v>
      </c>
      <c r="AT596" s="198" t="s">
        <v>74</v>
      </c>
      <c r="AU596" s="198" t="s">
        <v>75</v>
      </c>
      <c r="AY596" s="197" t="s">
        <v>126</v>
      </c>
      <c r="BK596" s="199">
        <f>BK597+BK629</f>
        <v>0</v>
      </c>
    </row>
    <row r="597" s="11" customFormat="1" ht="22.8" customHeight="1">
      <c r="A597" s="11"/>
      <c r="B597" s="186"/>
      <c r="C597" s="187"/>
      <c r="D597" s="188" t="s">
        <v>74</v>
      </c>
      <c r="E597" s="249" t="s">
        <v>1074</v>
      </c>
      <c r="F597" s="249" t="s">
        <v>1075</v>
      </c>
      <c r="G597" s="187"/>
      <c r="H597" s="187"/>
      <c r="I597" s="190"/>
      <c r="J597" s="250">
        <f>BK597</f>
        <v>0</v>
      </c>
      <c r="K597" s="187"/>
      <c r="L597" s="192"/>
      <c r="M597" s="193"/>
      <c r="N597" s="194"/>
      <c r="O597" s="194"/>
      <c r="P597" s="195">
        <f>SUM(P598:P628)</f>
        <v>0</v>
      </c>
      <c r="Q597" s="194"/>
      <c r="R597" s="195">
        <f>SUM(R598:R628)</f>
        <v>0</v>
      </c>
      <c r="S597" s="194"/>
      <c r="T597" s="196">
        <f>SUM(T598:T628)</f>
        <v>0</v>
      </c>
      <c r="U597" s="11"/>
      <c r="V597" s="11"/>
      <c r="W597" s="11"/>
      <c r="X597" s="11"/>
      <c r="Y597" s="11"/>
      <c r="Z597" s="11"/>
      <c r="AA597" s="11"/>
      <c r="AB597" s="11"/>
      <c r="AC597" s="11"/>
      <c r="AD597" s="11"/>
      <c r="AE597" s="11"/>
      <c r="AR597" s="197" t="s">
        <v>85</v>
      </c>
      <c r="AT597" s="198" t="s">
        <v>74</v>
      </c>
      <c r="AU597" s="198" t="s">
        <v>83</v>
      </c>
      <c r="AY597" s="197" t="s">
        <v>126</v>
      </c>
      <c r="BK597" s="199">
        <f>SUM(BK598:BK628)</f>
        <v>0</v>
      </c>
    </row>
    <row r="598" s="2" customFormat="1" ht="16.5" customHeight="1">
      <c r="A598" s="41"/>
      <c r="B598" s="42"/>
      <c r="C598" s="200" t="s">
        <v>1076</v>
      </c>
      <c r="D598" s="200" t="s">
        <v>127</v>
      </c>
      <c r="E598" s="201" t="s">
        <v>1077</v>
      </c>
      <c r="F598" s="202" t="s">
        <v>1078</v>
      </c>
      <c r="G598" s="203" t="s">
        <v>414</v>
      </c>
      <c r="H598" s="204">
        <v>87.099999999999994</v>
      </c>
      <c r="I598" s="205"/>
      <c r="J598" s="206">
        <f>ROUND(I598*H598,2)</f>
        <v>0</v>
      </c>
      <c r="K598" s="207"/>
      <c r="L598" s="47"/>
      <c r="M598" s="208" t="s">
        <v>19</v>
      </c>
      <c r="N598" s="209" t="s">
        <v>46</v>
      </c>
      <c r="O598" s="87"/>
      <c r="P598" s="210">
        <f>O598*H598</f>
        <v>0</v>
      </c>
      <c r="Q598" s="210">
        <v>0</v>
      </c>
      <c r="R598" s="210">
        <f>Q598*H598</f>
        <v>0</v>
      </c>
      <c r="S598" s="210">
        <v>0</v>
      </c>
      <c r="T598" s="211">
        <f>S598*H598</f>
        <v>0</v>
      </c>
      <c r="U598" s="41"/>
      <c r="V598" s="41"/>
      <c r="W598" s="41"/>
      <c r="X598" s="41"/>
      <c r="Y598" s="41"/>
      <c r="Z598" s="41"/>
      <c r="AA598" s="41"/>
      <c r="AB598" s="41"/>
      <c r="AC598" s="41"/>
      <c r="AD598" s="41"/>
      <c r="AE598" s="41"/>
      <c r="AR598" s="212" t="s">
        <v>131</v>
      </c>
      <c r="AT598" s="212" t="s">
        <v>127</v>
      </c>
      <c r="AU598" s="212" t="s">
        <v>85</v>
      </c>
      <c r="AY598" s="20" t="s">
        <v>126</v>
      </c>
      <c r="BE598" s="213">
        <f>IF(N598="základní",J598,0)</f>
        <v>0</v>
      </c>
      <c r="BF598" s="213">
        <f>IF(N598="snížená",J598,0)</f>
        <v>0</v>
      </c>
      <c r="BG598" s="213">
        <f>IF(N598="zákl. přenesená",J598,0)</f>
        <v>0</v>
      </c>
      <c r="BH598" s="213">
        <f>IF(N598="sníž. přenesená",J598,0)</f>
        <v>0</v>
      </c>
      <c r="BI598" s="213">
        <f>IF(N598="nulová",J598,0)</f>
        <v>0</v>
      </c>
      <c r="BJ598" s="20" t="s">
        <v>83</v>
      </c>
      <c r="BK598" s="213">
        <f>ROUND(I598*H598,2)</f>
        <v>0</v>
      </c>
      <c r="BL598" s="20" t="s">
        <v>131</v>
      </c>
      <c r="BM598" s="212" t="s">
        <v>1079</v>
      </c>
    </row>
    <row r="599" s="2" customFormat="1">
      <c r="A599" s="41"/>
      <c r="B599" s="42"/>
      <c r="C599" s="43"/>
      <c r="D599" s="214" t="s">
        <v>133</v>
      </c>
      <c r="E599" s="43"/>
      <c r="F599" s="215" t="s">
        <v>1080</v>
      </c>
      <c r="G599" s="43"/>
      <c r="H599" s="43"/>
      <c r="I599" s="216"/>
      <c r="J599" s="43"/>
      <c r="K599" s="43"/>
      <c r="L599" s="47"/>
      <c r="M599" s="217"/>
      <c r="N599" s="218"/>
      <c r="O599" s="87"/>
      <c r="P599" s="87"/>
      <c r="Q599" s="87"/>
      <c r="R599" s="87"/>
      <c r="S599" s="87"/>
      <c r="T599" s="88"/>
      <c r="U599" s="41"/>
      <c r="V599" s="41"/>
      <c r="W599" s="41"/>
      <c r="X599" s="41"/>
      <c r="Y599" s="41"/>
      <c r="Z599" s="41"/>
      <c r="AA599" s="41"/>
      <c r="AB599" s="41"/>
      <c r="AC599" s="41"/>
      <c r="AD599" s="41"/>
      <c r="AE599" s="41"/>
      <c r="AT599" s="20" t="s">
        <v>133</v>
      </c>
      <c r="AU599" s="20" t="s">
        <v>85</v>
      </c>
    </row>
    <row r="600" s="12" customFormat="1">
      <c r="A600" s="12"/>
      <c r="B600" s="219"/>
      <c r="C600" s="220"/>
      <c r="D600" s="214" t="s">
        <v>135</v>
      </c>
      <c r="E600" s="221" t="s">
        <v>19</v>
      </c>
      <c r="F600" s="222" t="s">
        <v>1081</v>
      </c>
      <c r="G600" s="220"/>
      <c r="H600" s="221" t="s">
        <v>19</v>
      </c>
      <c r="I600" s="223"/>
      <c r="J600" s="220"/>
      <c r="K600" s="220"/>
      <c r="L600" s="224"/>
      <c r="M600" s="225"/>
      <c r="N600" s="226"/>
      <c r="O600" s="226"/>
      <c r="P600" s="226"/>
      <c r="Q600" s="226"/>
      <c r="R600" s="226"/>
      <c r="S600" s="226"/>
      <c r="T600" s="227"/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T600" s="228" t="s">
        <v>135</v>
      </c>
      <c r="AU600" s="228" t="s">
        <v>85</v>
      </c>
      <c r="AV600" s="12" t="s">
        <v>83</v>
      </c>
      <c r="AW600" s="12" t="s">
        <v>37</v>
      </c>
      <c r="AX600" s="12" t="s">
        <v>75</v>
      </c>
      <c r="AY600" s="228" t="s">
        <v>126</v>
      </c>
    </row>
    <row r="601" s="12" customFormat="1">
      <c r="A601" s="12"/>
      <c r="B601" s="219"/>
      <c r="C601" s="220"/>
      <c r="D601" s="214" t="s">
        <v>135</v>
      </c>
      <c r="E601" s="221" t="s">
        <v>19</v>
      </c>
      <c r="F601" s="222" t="s">
        <v>1082</v>
      </c>
      <c r="G601" s="220"/>
      <c r="H601" s="221" t="s">
        <v>19</v>
      </c>
      <c r="I601" s="223"/>
      <c r="J601" s="220"/>
      <c r="K601" s="220"/>
      <c r="L601" s="224"/>
      <c r="M601" s="225"/>
      <c r="N601" s="226"/>
      <c r="O601" s="226"/>
      <c r="P601" s="226"/>
      <c r="Q601" s="226"/>
      <c r="R601" s="226"/>
      <c r="S601" s="226"/>
      <c r="T601" s="227"/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T601" s="228" t="s">
        <v>135</v>
      </c>
      <c r="AU601" s="228" t="s">
        <v>85</v>
      </c>
      <c r="AV601" s="12" t="s">
        <v>83</v>
      </c>
      <c r="AW601" s="12" t="s">
        <v>37</v>
      </c>
      <c r="AX601" s="12" t="s">
        <v>75</v>
      </c>
      <c r="AY601" s="228" t="s">
        <v>126</v>
      </c>
    </row>
    <row r="602" s="13" customFormat="1">
      <c r="A602" s="13"/>
      <c r="B602" s="229"/>
      <c r="C602" s="230"/>
      <c r="D602" s="214" t="s">
        <v>135</v>
      </c>
      <c r="E602" s="231" t="s">
        <v>19</v>
      </c>
      <c r="F602" s="232" t="s">
        <v>1083</v>
      </c>
      <c r="G602" s="230"/>
      <c r="H602" s="233">
        <v>55.5</v>
      </c>
      <c r="I602" s="234"/>
      <c r="J602" s="230"/>
      <c r="K602" s="230"/>
      <c r="L602" s="235"/>
      <c r="M602" s="236"/>
      <c r="N602" s="237"/>
      <c r="O602" s="237"/>
      <c r="P602" s="237"/>
      <c r="Q602" s="237"/>
      <c r="R602" s="237"/>
      <c r="S602" s="237"/>
      <c r="T602" s="238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9" t="s">
        <v>135</v>
      </c>
      <c r="AU602" s="239" t="s">
        <v>85</v>
      </c>
      <c r="AV602" s="13" t="s">
        <v>85</v>
      </c>
      <c r="AW602" s="13" t="s">
        <v>37</v>
      </c>
      <c r="AX602" s="13" t="s">
        <v>75</v>
      </c>
      <c r="AY602" s="239" t="s">
        <v>126</v>
      </c>
    </row>
    <row r="603" s="12" customFormat="1">
      <c r="A603" s="12"/>
      <c r="B603" s="219"/>
      <c r="C603" s="220"/>
      <c r="D603" s="214" t="s">
        <v>135</v>
      </c>
      <c r="E603" s="221" t="s">
        <v>19</v>
      </c>
      <c r="F603" s="222" t="s">
        <v>1084</v>
      </c>
      <c r="G603" s="220"/>
      <c r="H603" s="221" t="s">
        <v>19</v>
      </c>
      <c r="I603" s="223"/>
      <c r="J603" s="220"/>
      <c r="K603" s="220"/>
      <c r="L603" s="224"/>
      <c r="M603" s="225"/>
      <c r="N603" s="226"/>
      <c r="O603" s="226"/>
      <c r="P603" s="226"/>
      <c r="Q603" s="226"/>
      <c r="R603" s="226"/>
      <c r="S603" s="226"/>
      <c r="T603" s="227"/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T603" s="228" t="s">
        <v>135</v>
      </c>
      <c r="AU603" s="228" t="s">
        <v>85</v>
      </c>
      <c r="AV603" s="12" t="s">
        <v>83</v>
      </c>
      <c r="AW603" s="12" t="s">
        <v>37</v>
      </c>
      <c r="AX603" s="12" t="s">
        <v>75</v>
      </c>
      <c r="AY603" s="228" t="s">
        <v>126</v>
      </c>
    </row>
    <row r="604" s="13" customFormat="1">
      <c r="A604" s="13"/>
      <c r="B604" s="229"/>
      <c r="C604" s="230"/>
      <c r="D604" s="214" t="s">
        <v>135</v>
      </c>
      <c r="E604" s="231" t="s">
        <v>19</v>
      </c>
      <c r="F604" s="232" t="s">
        <v>1085</v>
      </c>
      <c r="G604" s="230"/>
      <c r="H604" s="233">
        <v>31.600000000000001</v>
      </c>
      <c r="I604" s="234"/>
      <c r="J604" s="230"/>
      <c r="K604" s="230"/>
      <c r="L604" s="235"/>
      <c r="M604" s="236"/>
      <c r="N604" s="237"/>
      <c r="O604" s="237"/>
      <c r="P604" s="237"/>
      <c r="Q604" s="237"/>
      <c r="R604" s="237"/>
      <c r="S604" s="237"/>
      <c r="T604" s="238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9" t="s">
        <v>135</v>
      </c>
      <c r="AU604" s="239" t="s">
        <v>85</v>
      </c>
      <c r="AV604" s="13" t="s">
        <v>85</v>
      </c>
      <c r="AW604" s="13" t="s">
        <v>37</v>
      </c>
      <c r="AX604" s="13" t="s">
        <v>75</v>
      </c>
      <c r="AY604" s="239" t="s">
        <v>126</v>
      </c>
    </row>
    <row r="605" s="15" customFormat="1">
      <c r="A605" s="15"/>
      <c r="B605" s="251"/>
      <c r="C605" s="252"/>
      <c r="D605" s="214" t="s">
        <v>135</v>
      </c>
      <c r="E605" s="253" t="s">
        <v>19</v>
      </c>
      <c r="F605" s="254" t="s">
        <v>304</v>
      </c>
      <c r="G605" s="252"/>
      <c r="H605" s="255">
        <v>87.099999999999994</v>
      </c>
      <c r="I605" s="256"/>
      <c r="J605" s="252"/>
      <c r="K605" s="252"/>
      <c r="L605" s="257"/>
      <c r="M605" s="258"/>
      <c r="N605" s="259"/>
      <c r="O605" s="259"/>
      <c r="P605" s="259"/>
      <c r="Q605" s="259"/>
      <c r="R605" s="259"/>
      <c r="S605" s="259"/>
      <c r="T605" s="260"/>
      <c r="U605" s="15"/>
      <c r="V605" s="15"/>
      <c r="W605" s="15"/>
      <c r="X605" s="15"/>
      <c r="Y605" s="15"/>
      <c r="Z605" s="15"/>
      <c r="AA605" s="15"/>
      <c r="AB605" s="15"/>
      <c r="AC605" s="15"/>
      <c r="AD605" s="15"/>
      <c r="AE605" s="15"/>
      <c r="AT605" s="261" t="s">
        <v>135</v>
      </c>
      <c r="AU605" s="261" t="s">
        <v>85</v>
      </c>
      <c r="AV605" s="15" t="s">
        <v>159</v>
      </c>
      <c r="AW605" s="15" t="s">
        <v>37</v>
      </c>
      <c r="AX605" s="15" t="s">
        <v>83</v>
      </c>
      <c r="AY605" s="261" t="s">
        <v>126</v>
      </c>
    </row>
    <row r="606" s="2" customFormat="1" ht="16.5" customHeight="1">
      <c r="A606" s="41"/>
      <c r="B606" s="42"/>
      <c r="C606" s="200" t="s">
        <v>1086</v>
      </c>
      <c r="D606" s="200" t="s">
        <v>127</v>
      </c>
      <c r="E606" s="201" t="s">
        <v>1087</v>
      </c>
      <c r="F606" s="202" t="s">
        <v>1088</v>
      </c>
      <c r="G606" s="203" t="s">
        <v>414</v>
      </c>
      <c r="H606" s="204">
        <v>105</v>
      </c>
      <c r="I606" s="205"/>
      <c r="J606" s="206">
        <f>ROUND(I606*H606,2)</f>
        <v>0</v>
      </c>
      <c r="K606" s="207"/>
      <c r="L606" s="47"/>
      <c r="M606" s="208" t="s">
        <v>19</v>
      </c>
      <c r="N606" s="209" t="s">
        <v>46</v>
      </c>
      <c r="O606" s="87"/>
      <c r="P606" s="210">
        <f>O606*H606</f>
        <v>0</v>
      </c>
      <c r="Q606" s="210">
        <v>0</v>
      </c>
      <c r="R606" s="210">
        <f>Q606*H606</f>
        <v>0</v>
      </c>
      <c r="S606" s="210">
        <v>0</v>
      </c>
      <c r="T606" s="211">
        <f>S606*H606</f>
        <v>0</v>
      </c>
      <c r="U606" s="41"/>
      <c r="V606" s="41"/>
      <c r="W606" s="41"/>
      <c r="X606" s="41"/>
      <c r="Y606" s="41"/>
      <c r="Z606" s="41"/>
      <c r="AA606" s="41"/>
      <c r="AB606" s="41"/>
      <c r="AC606" s="41"/>
      <c r="AD606" s="41"/>
      <c r="AE606" s="41"/>
      <c r="AR606" s="212" t="s">
        <v>131</v>
      </c>
      <c r="AT606" s="212" t="s">
        <v>127</v>
      </c>
      <c r="AU606" s="212" t="s">
        <v>85</v>
      </c>
      <c r="AY606" s="20" t="s">
        <v>126</v>
      </c>
      <c r="BE606" s="213">
        <f>IF(N606="základní",J606,0)</f>
        <v>0</v>
      </c>
      <c r="BF606" s="213">
        <f>IF(N606="snížená",J606,0)</f>
        <v>0</v>
      </c>
      <c r="BG606" s="213">
        <f>IF(N606="zákl. přenesená",J606,0)</f>
        <v>0</v>
      </c>
      <c r="BH606" s="213">
        <f>IF(N606="sníž. přenesená",J606,0)</f>
        <v>0</v>
      </c>
      <c r="BI606" s="213">
        <f>IF(N606="nulová",J606,0)</f>
        <v>0</v>
      </c>
      <c r="BJ606" s="20" t="s">
        <v>83</v>
      </c>
      <c r="BK606" s="213">
        <f>ROUND(I606*H606,2)</f>
        <v>0</v>
      </c>
      <c r="BL606" s="20" t="s">
        <v>131</v>
      </c>
      <c r="BM606" s="212" t="s">
        <v>1089</v>
      </c>
    </row>
    <row r="607" s="2" customFormat="1">
      <c r="A607" s="41"/>
      <c r="B607" s="42"/>
      <c r="C607" s="43"/>
      <c r="D607" s="214" t="s">
        <v>133</v>
      </c>
      <c r="E607" s="43"/>
      <c r="F607" s="215" t="s">
        <v>1090</v>
      </c>
      <c r="G607" s="43"/>
      <c r="H607" s="43"/>
      <c r="I607" s="216"/>
      <c r="J607" s="43"/>
      <c r="K607" s="43"/>
      <c r="L607" s="47"/>
      <c r="M607" s="217"/>
      <c r="N607" s="218"/>
      <c r="O607" s="87"/>
      <c r="P607" s="87"/>
      <c r="Q607" s="87"/>
      <c r="R607" s="87"/>
      <c r="S607" s="87"/>
      <c r="T607" s="88"/>
      <c r="U607" s="41"/>
      <c r="V607" s="41"/>
      <c r="W607" s="41"/>
      <c r="X607" s="41"/>
      <c r="Y607" s="41"/>
      <c r="Z607" s="41"/>
      <c r="AA607" s="41"/>
      <c r="AB607" s="41"/>
      <c r="AC607" s="41"/>
      <c r="AD607" s="41"/>
      <c r="AE607" s="41"/>
      <c r="AT607" s="20" t="s">
        <v>133</v>
      </c>
      <c r="AU607" s="20" t="s">
        <v>85</v>
      </c>
    </row>
    <row r="608" s="12" customFormat="1">
      <c r="A608" s="12"/>
      <c r="B608" s="219"/>
      <c r="C608" s="220"/>
      <c r="D608" s="214" t="s">
        <v>135</v>
      </c>
      <c r="E608" s="221" t="s">
        <v>19</v>
      </c>
      <c r="F608" s="222" t="s">
        <v>1091</v>
      </c>
      <c r="G608" s="220"/>
      <c r="H608" s="221" t="s">
        <v>19</v>
      </c>
      <c r="I608" s="223"/>
      <c r="J608" s="220"/>
      <c r="K608" s="220"/>
      <c r="L608" s="224"/>
      <c r="M608" s="225"/>
      <c r="N608" s="226"/>
      <c r="O608" s="226"/>
      <c r="P608" s="226"/>
      <c r="Q608" s="226"/>
      <c r="R608" s="226"/>
      <c r="S608" s="226"/>
      <c r="T608" s="227"/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T608" s="228" t="s">
        <v>135</v>
      </c>
      <c r="AU608" s="228" t="s">
        <v>85</v>
      </c>
      <c r="AV608" s="12" t="s">
        <v>83</v>
      </c>
      <c r="AW608" s="12" t="s">
        <v>37</v>
      </c>
      <c r="AX608" s="12" t="s">
        <v>75</v>
      </c>
      <c r="AY608" s="228" t="s">
        <v>126</v>
      </c>
    </row>
    <row r="609" s="13" customFormat="1">
      <c r="A609" s="13"/>
      <c r="B609" s="229"/>
      <c r="C609" s="230"/>
      <c r="D609" s="214" t="s">
        <v>135</v>
      </c>
      <c r="E609" s="231" t="s">
        <v>19</v>
      </c>
      <c r="F609" s="232" t="s">
        <v>1092</v>
      </c>
      <c r="G609" s="230"/>
      <c r="H609" s="233">
        <v>105</v>
      </c>
      <c r="I609" s="234"/>
      <c r="J609" s="230"/>
      <c r="K609" s="230"/>
      <c r="L609" s="235"/>
      <c r="M609" s="236"/>
      <c r="N609" s="237"/>
      <c r="O609" s="237"/>
      <c r="P609" s="237"/>
      <c r="Q609" s="237"/>
      <c r="R609" s="237"/>
      <c r="S609" s="237"/>
      <c r="T609" s="238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9" t="s">
        <v>135</v>
      </c>
      <c r="AU609" s="239" t="s">
        <v>85</v>
      </c>
      <c r="AV609" s="13" t="s">
        <v>85</v>
      </c>
      <c r="AW609" s="13" t="s">
        <v>37</v>
      </c>
      <c r="AX609" s="13" t="s">
        <v>83</v>
      </c>
      <c r="AY609" s="239" t="s">
        <v>126</v>
      </c>
    </row>
    <row r="610" s="2" customFormat="1" ht="16.5" customHeight="1">
      <c r="A610" s="41"/>
      <c r="B610" s="42"/>
      <c r="C610" s="200" t="s">
        <v>1093</v>
      </c>
      <c r="D610" s="200" t="s">
        <v>127</v>
      </c>
      <c r="E610" s="201" t="s">
        <v>1094</v>
      </c>
      <c r="F610" s="202" t="s">
        <v>1095</v>
      </c>
      <c r="G610" s="203" t="s">
        <v>414</v>
      </c>
      <c r="H610" s="204">
        <v>61.192999999999998</v>
      </c>
      <c r="I610" s="205"/>
      <c r="J610" s="206">
        <f>ROUND(I610*H610,2)</f>
        <v>0</v>
      </c>
      <c r="K610" s="207"/>
      <c r="L610" s="47"/>
      <c r="M610" s="208" t="s">
        <v>19</v>
      </c>
      <c r="N610" s="209" t="s">
        <v>46</v>
      </c>
      <c r="O610" s="87"/>
      <c r="P610" s="210">
        <f>O610*H610</f>
        <v>0</v>
      </c>
      <c r="Q610" s="210">
        <v>0</v>
      </c>
      <c r="R610" s="210">
        <f>Q610*H610</f>
        <v>0</v>
      </c>
      <c r="S610" s="210">
        <v>0</v>
      </c>
      <c r="T610" s="211">
        <f>S610*H610</f>
        <v>0</v>
      </c>
      <c r="U610" s="41"/>
      <c r="V610" s="41"/>
      <c r="W610" s="41"/>
      <c r="X610" s="41"/>
      <c r="Y610" s="41"/>
      <c r="Z610" s="41"/>
      <c r="AA610" s="41"/>
      <c r="AB610" s="41"/>
      <c r="AC610" s="41"/>
      <c r="AD610" s="41"/>
      <c r="AE610" s="41"/>
      <c r="AR610" s="212" t="s">
        <v>131</v>
      </c>
      <c r="AT610" s="212" t="s">
        <v>127</v>
      </c>
      <c r="AU610" s="212" t="s">
        <v>85</v>
      </c>
      <c r="AY610" s="20" t="s">
        <v>126</v>
      </c>
      <c r="BE610" s="213">
        <f>IF(N610="základní",J610,0)</f>
        <v>0</v>
      </c>
      <c r="BF610" s="213">
        <f>IF(N610="snížená",J610,0)</f>
        <v>0</v>
      </c>
      <c r="BG610" s="213">
        <f>IF(N610="zákl. přenesená",J610,0)</f>
        <v>0</v>
      </c>
      <c r="BH610" s="213">
        <f>IF(N610="sníž. přenesená",J610,0)</f>
        <v>0</v>
      </c>
      <c r="BI610" s="213">
        <f>IF(N610="nulová",J610,0)</f>
        <v>0</v>
      </c>
      <c r="BJ610" s="20" t="s">
        <v>83</v>
      </c>
      <c r="BK610" s="213">
        <f>ROUND(I610*H610,2)</f>
        <v>0</v>
      </c>
      <c r="BL610" s="20" t="s">
        <v>131</v>
      </c>
      <c r="BM610" s="212" t="s">
        <v>1096</v>
      </c>
    </row>
    <row r="611" s="2" customFormat="1">
      <c r="A611" s="41"/>
      <c r="B611" s="42"/>
      <c r="C611" s="43"/>
      <c r="D611" s="214" t="s">
        <v>133</v>
      </c>
      <c r="E611" s="43"/>
      <c r="F611" s="215" t="s">
        <v>1097</v>
      </c>
      <c r="G611" s="43"/>
      <c r="H611" s="43"/>
      <c r="I611" s="216"/>
      <c r="J611" s="43"/>
      <c r="K611" s="43"/>
      <c r="L611" s="47"/>
      <c r="M611" s="217"/>
      <c r="N611" s="218"/>
      <c r="O611" s="87"/>
      <c r="P611" s="87"/>
      <c r="Q611" s="87"/>
      <c r="R611" s="87"/>
      <c r="S611" s="87"/>
      <c r="T611" s="88"/>
      <c r="U611" s="41"/>
      <c r="V611" s="41"/>
      <c r="W611" s="41"/>
      <c r="X611" s="41"/>
      <c r="Y611" s="41"/>
      <c r="Z611" s="41"/>
      <c r="AA611" s="41"/>
      <c r="AB611" s="41"/>
      <c r="AC611" s="41"/>
      <c r="AD611" s="41"/>
      <c r="AE611" s="41"/>
      <c r="AT611" s="20" t="s">
        <v>133</v>
      </c>
      <c r="AU611" s="20" t="s">
        <v>85</v>
      </c>
    </row>
    <row r="612" s="12" customFormat="1">
      <c r="A612" s="12"/>
      <c r="B612" s="219"/>
      <c r="C612" s="220"/>
      <c r="D612" s="214" t="s">
        <v>135</v>
      </c>
      <c r="E612" s="221" t="s">
        <v>19</v>
      </c>
      <c r="F612" s="222" t="s">
        <v>1098</v>
      </c>
      <c r="G612" s="220"/>
      <c r="H612" s="221" t="s">
        <v>19</v>
      </c>
      <c r="I612" s="223"/>
      <c r="J612" s="220"/>
      <c r="K612" s="220"/>
      <c r="L612" s="224"/>
      <c r="M612" s="225"/>
      <c r="N612" s="226"/>
      <c r="O612" s="226"/>
      <c r="P612" s="226"/>
      <c r="Q612" s="226"/>
      <c r="R612" s="226"/>
      <c r="S612" s="226"/>
      <c r="T612" s="227"/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T612" s="228" t="s">
        <v>135</v>
      </c>
      <c r="AU612" s="228" t="s">
        <v>85</v>
      </c>
      <c r="AV612" s="12" t="s">
        <v>83</v>
      </c>
      <c r="AW612" s="12" t="s">
        <v>37</v>
      </c>
      <c r="AX612" s="12" t="s">
        <v>75</v>
      </c>
      <c r="AY612" s="228" t="s">
        <v>126</v>
      </c>
    </row>
    <row r="613" s="12" customFormat="1">
      <c r="A613" s="12"/>
      <c r="B613" s="219"/>
      <c r="C613" s="220"/>
      <c r="D613" s="214" t="s">
        <v>135</v>
      </c>
      <c r="E613" s="221" t="s">
        <v>19</v>
      </c>
      <c r="F613" s="222" t="s">
        <v>1091</v>
      </c>
      <c r="G613" s="220"/>
      <c r="H613" s="221" t="s">
        <v>19</v>
      </c>
      <c r="I613" s="223"/>
      <c r="J613" s="220"/>
      <c r="K613" s="220"/>
      <c r="L613" s="224"/>
      <c r="M613" s="225"/>
      <c r="N613" s="226"/>
      <c r="O613" s="226"/>
      <c r="P613" s="226"/>
      <c r="Q613" s="226"/>
      <c r="R613" s="226"/>
      <c r="S613" s="226"/>
      <c r="T613" s="227"/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T613" s="228" t="s">
        <v>135</v>
      </c>
      <c r="AU613" s="228" t="s">
        <v>85</v>
      </c>
      <c r="AV613" s="12" t="s">
        <v>83</v>
      </c>
      <c r="AW613" s="12" t="s">
        <v>37</v>
      </c>
      <c r="AX613" s="12" t="s">
        <v>75</v>
      </c>
      <c r="AY613" s="228" t="s">
        <v>126</v>
      </c>
    </row>
    <row r="614" s="12" customFormat="1">
      <c r="A614" s="12"/>
      <c r="B614" s="219"/>
      <c r="C614" s="220"/>
      <c r="D614" s="214" t="s">
        <v>135</v>
      </c>
      <c r="E614" s="221" t="s">
        <v>19</v>
      </c>
      <c r="F614" s="222" t="s">
        <v>1099</v>
      </c>
      <c r="G614" s="220"/>
      <c r="H614" s="221" t="s">
        <v>19</v>
      </c>
      <c r="I614" s="223"/>
      <c r="J614" s="220"/>
      <c r="K614" s="220"/>
      <c r="L614" s="224"/>
      <c r="M614" s="225"/>
      <c r="N614" s="226"/>
      <c r="O614" s="226"/>
      <c r="P614" s="226"/>
      <c r="Q614" s="226"/>
      <c r="R614" s="226"/>
      <c r="S614" s="226"/>
      <c r="T614" s="227"/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T614" s="228" t="s">
        <v>135</v>
      </c>
      <c r="AU614" s="228" t="s">
        <v>85</v>
      </c>
      <c r="AV614" s="12" t="s">
        <v>83</v>
      </c>
      <c r="AW614" s="12" t="s">
        <v>37</v>
      </c>
      <c r="AX614" s="12" t="s">
        <v>75</v>
      </c>
      <c r="AY614" s="228" t="s">
        <v>126</v>
      </c>
    </row>
    <row r="615" s="13" customFormat="1">
      <c r="A615" s="13"/>
      <c r="B615" s="229"/>
      <c r="C615" s="230"/>
      <c r="D615" s="214" t="s">
        <v>135</v>
      </c>
      <c r="E615" s="231" t="s">
        <v>19</v>
      </c>
      <c r="F615" s="232" t="s">
        <v>1100</v>
      </c>
      <c r="G615" s="230"/>
      <c r="H615" s="233">
        <v>33.911999999999999</v>
      </c>
      <c r="I615" s="234"/>
      <c r="J615" s="230"/>
      <c r="K615" s="230"/>
      <c r="L615" s="235"/>
      <c r="M615" s="236"/>
      <c r="N615" s="237"/>
      <c r="O615" s="237"/>
      <c r="P615" s="237"/>
      <c r="Q615" s="237"/>
      <c r="R615" s="237"/>
      <c r="S615" s="237"/>
      <c r="T615" s="238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39" t="s">
        <v>135</v>
      </c>
      <c r="AU615" s="239" t="s">
        <v>85</v>
      </c>
      <c r="AV615" s="13" t="s">
        <v>85</v>
      </c>
      <c r="AW615" s="13" t="s">
        <v>37</v>
      </c>
      <c r="AX615" s="13" t="s">
        <v>75</v>
      </c>
      <c r="AY615" s="239" t="s">
        <v>126</v>
      </c>
    </row>
    <row r="616" s="12" customFormat="1">
      <c r="A616" s="12"/>
      <c r="B616" s="219"/>
      <c r="C616" s="220"/>
      <c r="D616" s="214" t="s">
        <v>135</v>
      </c>
      <c r="E616" s="221" t="s">
        <v>19</v>
      </c>
      <c r="F616" s="222" t="s">
        <v>1101</v>
      </c>
      <c r="G616" s="220"/>
      <c r="H616" s="221" t="s">
        <v>19</v>
      </c>
      <c r="I616" s="223"/>
      <c r="J616" s="220"/>
      <c r="K616" s="220"/>
      <c r="L616" s="224"/>
      <c r="M616" s="225"/>
      <c r="N616" s="226"/>
      <c r="O616" s="226"/>
      <c r="P616" s="226"/>
      <c r="Q616" s="226"/>
      <c r="R616" s="226"/>
      <c r="S616" s="226"/>
      <c r="T616" s="227"/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T616" s="228" t="s">
        <v>135</v>
      </c>
      <c r="AU616" s="228" t="s">
        <v>85</v>
      </c>
      <c r="AV616" s="12" t="s">
        <v>83</v>
      </c>
      <c r="AW616" s="12" t="s">
        <v>37</v>
      </c>
      <c r="AX616" s="12" t="s">
        <v>75</v>
      </c>
      <c r="AY616" s="228" t="s">
        <v>126</v>
      </c>
    </row>
    <row r="617" s="13" customFormat="1">
      <c r="A617" s="13"/>
      <c r="B617" s="229"/>
      <c r="C617" s="230"/>
      <c r="D617" s="214" t="s">
        <v>135</v>
      </c>
      <c r="E617" s="231" t="s">
        <v>19</v>
      </c>
      <c r="F617" s="232" t="s">
        <v>1102</v>
      </c>
      <c r="G617" s="230"/>
      <c r="H617" s="233">
        <v>27.280999999999999</v>
      </c>
      <c r="I617" s="234"/>
      <c r="J617" s="230"/>
      <c r="K617" s="230"/>
      <c r="L617" s="235"/>
      <c r="M617" s="236"/>
      <c r="N617" s="237"/>
      <c r="O617" s="237"/>
      <c r="P617" s="237"/>
      <c r="Q617" s="237"/>
      <c r="R617" s="237"/>
      <c r="S617" s="237"/>
      <c r="T617" s="238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39" t="s">
        <v>135</v>
      </c>
      <c r="AU617" s="239" t="s">
        <v>85</v>
      </c>
      <c r="AV617" s="13" t="s">
        <v>85</v>
      </c>
      <c r="AW617" s="13" t="s">
        <v>37</v>
      </c>
      <c r="AX617" s="13" t="s">
        <v>75</v>
      </c>
      <c r="AY617" s="239" t="s">
        <v>126</v>
      </c>
    </row>
    <row r="618" s="15" customFormat="1">
      <c r="A618" s="15"/>
      <c r="B618" s="251"/>
      <c r="C618" s="252"/>
      <c r="D618" s="214" t="s">
        <v>135</v>
      </c>
      <c r="E618" s="253" t="s">
        <v>19</v>
      </c>
      <c r="F618" s="254" t="s">
        <v>304</v>
      </c>
      <c r="G618" s="252"/>
      <c r="H618" s="255">
        <v>61.192999999999998</v>
      </c>
      <c r="I618" s="256"/>
      <c r="J618" s="252"/>
      <c r="K618" s="252"/>
      <c r="L618" s="257"/>
      <c r="M618" s="258"/>
      <c r="N618" s="259"/>
      <c r="O618" s="259"/>
      <c r="P618" s="259"/>
      <c r="Q618" s="259"/>
      <c r="R618" s="259"/>
      <c r="S618" s="259"/>
      <c r="T618" s="260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T618" s="261" t="s">
        <v>135</v>
      </c>
      <c r="AU618" s="261" t="s">
        <v>85</v>
      </c>
      <c r="AV618" s="15" t="s">
        <v>159</v>
      </c>
      <c r="AW618" s="15" t="s">
        <v>37</v>
      </c>
      <c r="AX618" s="15" t="s">
        <v>83</v>
      </c>
      <c r="AY618" s="261" t="s">
        <v>126</v>
      </c>
    </row>
    <row r="619" s="2" customFormat="1" ht="16.5" customHeight="1">
      <c r="A619" s="41"/>
      <c r="B619" s="42"/>
      <c r="C619" s="200" t="s">
        <v>1103</v>
      </c>
      <c r="D619" s="200" t="s">
        <v>127</v>
      </c>
      <c r="E619" s="201" t="s">
        <v>1104</v>
      </c>
      <c r="F619" s="202" t="s">
        <v>1105</v>
      </c>
      <c r="G619" s="203" t="s">
        <v>414</v>
      </c>
      <c r="H619" s="204">
        <v>69.099999999999994</v>
      </c>
      <c r="I619" s="205"/>
      <c r="J619" s="206">
        <f>ROUND(I619*H619,2)</f>
        <v>0</v>
      </c>
      <c r="K619" s="207"/>
      <c r="L619" s="47"/>
      <c r="M619" s="208" t="s">
        <v>19</v>
      </c>
      <c r="N619" s="209" t="s">
        <v>46</v>
      </c>
      <c r="O619" s="87"/>
      <c r="P619" s="210">
        <f>O619*H619</f>
        <v>0</v>
      </c>
      <c r="Q619" s="210">
        <v>0</v>
      </c>
      <c r="R619" s="210">
        <f>Q619*H619</f>
        <v>0</v>
      </c>
      <c r="S619" s="210">
        <v>0</v>
      </c>
      <c r="T619" s="211">
        <f>S619*H619</f>
        <v>0</v>
      </c>
      <c r="U619" s="41"/>
      <c r="V619" s="41"/>
      <c r="W619" s="41"/>
      <c r="X619" s="41"/>
      <c r="Y619" s="41"/>
      <c r="Z619" s="41"/>
      <c r="AA619" s="41"/>
      <c r="AB619" s="41"/>
      <c r="AC619" s="41"/>
      <c r="AD619" s="41"/>
      <c r="AE619" s="41"/>
      <c r="AR619" s="212" t="s">
        <v>131</v>
      </c>
      <c r="AT619" s="212" t="s">
        <v>127</v>
      </c>
      <c r="AU619" s="212" t="s">
        <v>85</v>
      </c>
      <c r="AY619" s="20" t="s">
        <v>126</v>
      </c>
      <c r="BE619" s="213">
        <f>IF(N619="základní",J619,0)</f>
        <v>0</v>
      </c>
      <c r="BF619" s="213">
        <f>IF(N619="snížená",J619,0)</f>
        <v>0</v>
      </c>
      <c r="BG619" s="213">
        <f>IF(N619="zákl. přenesená",J619,0)</f>
        <v>0</v>
      </c>
      <c r="BH619" s="213">
        <f>IF(N619="sníž. přenesená",J619,0)</f>
        <v>0</v>
      </c>
      <c r="BI619" s="213">
        <f>IF(N619="nulová",J619,0)</f>
        <v>0</v>
      </c>
      <c r="BJ619" s="20" t="s">
        <v>83</v>
      </c>
      <c r="BK619" s="213">
        <f>ROUND(I619*H619,2)</f>
        <v>0</v>
      </c>
      <c r="BL619" s="20" t="s">
        <v>131</v>
      </c>
      <c r="BM619" s="212" t="s">
        <v>1106</v>
      </c>
    </row>
    <row r="620" s="2" customFormat="1">
      <c r="A620" s="41"/>
      <c r="B620" s="42"/>
      <c r="C620" s="43"/>
      <c r="D620" s="214" t="s">
        <v>133</v>
      </c>
      <c r="E620" s="43"/>
      <c r="F620" s="215" t="s">
        <v>1097</v>
      </c>
      <c r="G620" s="43"/>
      <c r="H620" s="43"/>
      <c r="I620" s="216"/>
      <c r="J620" s="43"/>
      <c r="K620" s="43"/>
      <c r="L620" s="47"/>
      <c r="M620" s="217"/>
      <c r="N620" s="218"/>
      <c r="O620" s="87"/>
      <c r="P620" s="87"/>
      <c r="Q620" s="87"/>
      <c r="R620" s="87"/>
      <c r="S620" s="87"/>
      <c r="T620" s="88"/>
      <c r="U620" s="41"/>
      <c r="V620" s="41"/>
      <c r="W620" s="41"/>
      <c r="X620" s="41"/>
      <c r="Y620" s="41"/>
      <c r="Z620" s="41"/>
      <c r="AA620" s="41"/>
      <c r="AB620" s="41"/>
      <c r="AC620" s="41"/>
      <c r="AD620" s="41"/>
      <c r="AE620" s="41"/>
      <c r="AT620" s="20" t="s">
        <v>133</v>
      </c>
      <c r="AU620" s="20" t="s">
        <v>85</v>
      </c>
    </row>
    <row r="621" s="12" customFormat="1">
      <c r="A621" s="12"/>
      <c r="B621" s="219"/>
      <c r="C621" s="220"/>
      <c r="D621" s="214" t="s">
        <v>135</v>
      </c>
      <c r="E621" s="221" t="s">
        <v>19</v>
      </c>
      <c r="F621" s="222" t="s">
        <v>1081</v>
      </c>
      <c r="G621" s="220"/>
      <c r="H621" s="221" t="s">
        <v>19</v>
      </c>
      <c r="I621" s="223"/>
      <c r="J621" s="220"/>
      <c r="K621" s="220"/>
      <c r="L621" s="224"/>
      <c r="M621" s="225"/>
      <c r="N621" s="226"/>
      <c r="O621" s="226"/>
      <c r="P621" s="226"/>
      <c r="Q621" s="226"/>
      <c r="R621" s="226"/>
      <c r="S621" s="226"/>
      <c r="T621" s="227"/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T621" s="228" t="s">
        <v>135</v>
      </c>
      <c r="AU621" s="228" t="s">
        <v>85</v>
      </c>
      <c r="AV621" s="12" t="s">
        <v>83</v>
      </c>
      <c r="AW621" s="12" t="s">
        <v>37</v>
      </c>
      <c r="AX621" s="12" t="s">
        <v>75</v>
      </c>
      <c r="AY621" s="228" t="s">
        <v>126</v>
      </c>
    </row>
    <row r="622" s="12" customFormat="1">
      <c r="A622" s="12"/>
      <c r="B622" s="219"/>
      <c r="C622" s="220"/>
      <c r="D622" s="214" t="s">
        <v>135</v>
      </c>
      <c r="E622" s="221" t="s">
        <v>19</v>
      </c>
      <c r="F622" s="222" t="s">
        <v>1107</v>
      </c>
      <c r="G622" s="220"/>
      <c r="H622" s="221" t="s">
        <v>19</v>
      </c>
      <c r="I622" s="223"/>
      <c r="J622" s="220"/>
      <c r="K622" s="220"/>
      <c r="L622" s="224"/>
      <c r="M622" s="225"/>
      <c r="N622" s="226"/>
      <c r="O622" s="226"/>
      <c r="P622" s="226"/>
      <c r="Q622" s="226"/>
      <c r="R622" s="226"/>
      <c r="S622" s="226"/>
      <c r="T622" s="227"/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T622" s="228" t="s">
        <v>135</v>
      </c>
      <c r="AU622" s="228" t="s">
        <v>85</v>
      </c>
      <c r="AV622" s="12" t="s">
        <v>83</v>
      </c>
      <c r="AW622" s="12" t="s">
        <v>37</v>
      </c>
      <c r="AX622" s="12" t="s">
        <v>75</v>
      </c>
      <c r="AY622" s="228" t="s">
        <v>126</v>
      </c>
    </row>
    <row r="623" s="12" customFormat="1">
      <c r="A623" s="12"/>
      <c r="B623" s="219"/>
      <c r="C623" s="220"/>
      <c r="D623" s="214" t="s">
        <v>135</v>
      </c>
      <c r="E623" s="221" t="s">
        <v>19</v>
      </c>
      <c r="F623" s="222" t="s">
        <v>1108</v>
      </c>
      <c r="G623" s="220"/>
      <c r="H623" s="221" t="s">
        <v>19</v>
      </c>
      <c r="I623" s="223"/>
      <c r="J623" s="220"/>
      <c r="K623" s="220"/>
      <c r="L623" s="224"/>
      <c r="M623" s="225"/>
      <c r="N623" s="226"/>
      <c r="O623" s="226"/>
      <c r="P623" s="226"/>
      <c r="Q623" s="226"/>
      <c r="R623" s="226"/>
      <c r="S623" s="226"/>
      <c r="T623" s="227"/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T623" s="228" t="s">
        <v>135</v>
      </c>
      <c r="AU623" s="228" t="s">
        <v>85</v>
      </c>
      <c r="AV623" s="12" t="s">
        <v>83</v>
      </c>
      <c r="AW623" s="12" t="s">
        <v>37</v>
      </c>
      <c r="AX623" s="12" t="s">
        <v>75</v>
      </c>
      <c r="AY623" s="228" t="s">
        <v>126</v>
      </c>
    </row>
    <row r="624" s="12" customFormat="1">
      <c r="A624" s="12"/>
      <c r="B624" s="219"/>
      <c r="C624" s="220"/>
      <c r="D624" s="214" t="s">
        <v>135</v>
      </c>
      <c r="E624" s="221" t="s">
        <v>19</v>
      </c>
      <c r="F624" s="222" t="s">
        <v>1082</v>
      </c>
      <c r="G624" s="220"/>
      <c r="H624" s="221" t="s">
        <v>19</v>
      </c>
      <c r="I624" s="223"/>
      <c r="J624" s="220"/>
      <c r="K624" s="220"/>
      <c r="L624" s="224"/>
      <c r="M624" s="225"/>
      <c r="N624" s="226"/>
      <c r="O624" s="226"/>
      <c r="P624" s="226"/>
      <c r="Q624" s="226"/>
      <c r="R624" s="226"/>
      <c r="S624" s="226"/>
      <c r="T624" s="227"/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T624" s="228" t="s">
        <v>135</v>
      </c>
      <c r="AU624" s="228" t="s">
        <v>85</v>
      </c>
      <c r="AV624" s="12" t="s">
        <v>83</v>
      </c>
      <c r="AW624" s="12" t="s">
        <v>37</v>
      </c>
      <c r="AX624" s="12" t="s">
        <v>75</v>
      </c>
      <c r="AY624" s="228" t="s">
        <v>126</v>
      </c>
    </row>
    <row r="625" s="13" customFormat="1">
      <c r="A625" s="13"/>
      <c r="B625" s="229"/>
      <c r="C625" s="230"/>
      <c r="D625" s="214" t="s">
        <v>135</v>
      </c>
      <c r="E625" s="231" t="s">
        <v>19</v>
      </c>
      <c r="F625" s="232" t="s">
        <v>1109</v>
      </c>
      <c r="G625" s="230"/>
      <c r="H625" s="233">
        <v>37.5</v>
      </c>
      <c r="I625" s="234"/>
      <c r="J625" s="230"/>
      <c r="K625" s="230"/>
      <c r="L625" s="235"/>
      <c r="M625" s="236"/>
      <c r="N625" s="237"/>
      <c r="O625" s="237"/>
      <c r="P625" s="237"/>
      <c r="Q625" s="237"/>
      <c r="R625" s="237"/>
      <c r="S625" s="237"/>
      <c r="T625" s="238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39" t="s">
        <v>135</v>
      </c>
      <c r="AU625" s="239" t="s">
        <v>85</v>
      </c>
      <c r="AV625" s="13" t="s">
        <v>85</v>
      </c>
      <c r="AW625" s="13" t="s">
        <v>37</v>
      </c>
      <c r="AX625" s="13" t="s">
        <v>75</v>
      </c>
      <c r="AY625" s="239" t="s">
        <v>126</v>
      </c>
    </row>
    <row r="626" s="12" customFormat="1">
      <c r="A626" s="12"/>
      <c r="B626" s="219"/>
      <c r="C626" s="220"/>
      <c r="D626" s="214" t="s">
        <v>135</v>
      </c>
      <c r="E626" s="221" t="s">
        <v>19</v>
      </c>
      <c r="F626" s="222" t="s">
        <v>1084</v>
      </c>
      <c r="G626" s="220"/>
      <c r="H626" s="221" t="s">
        <v>19</v>
      </c>
      <c r="I626" s="223"/>
      <c r="J626" s="220"/>
      <c r="K626" s="220"/>
      <c r="L626" s="224"/>
      <c r="M626" s="225"/>
      <c r="N626" s="226"/>
      <c r="O626" s="226"/>
      <c r="P626" s="226"/>
      <c r="Q626" s="226"/>
      <c r="R626" s="226"/>
      <c r="S626" s="226"/>
      <c r="T626" s="227"/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T626" s="228" t="s">
        <v>135</v>
      </c>
      <c r="AU626" s="228" t="s">
        <v>85</v>
      </c>
      <c r="AV626" s="12" t="s">
        <v>83</v>
      </c>
      <c r="AW626" s="12" t="s">
        <v>37</v>
      </c>
      <c r="AX626" s="12" t="s">
        <v>75</v>
      </c>
      <c r="AY626" s="228" t="s">
        <v>126</v>
      </c>
    </row>
    <row r="627" s="13" customFormat="1">
      <c r="A627" s="13"/>
      <c r="B627" s="229"/>
      <c r="C627" s="230"/>
      <c r="D627" s="214" t="s">
        <v>135</v>
      </c>
      <c r="E627" s="231" t="s">
        <v>19</v>
      </c>
      <c r="F627" s="232" t="s">
        <v>1085</v>
      </c>
      <c r="G627" s="230"/>
      <c r="H627" s="233">
        <v>31.600000000000001</v>
      </c>
      <c r="I627" s="234"/>
      <c r="J627" s="230"/>
      <c r="K627" s="230"/>
      <c r="L627" s="235"/>
      <c r="M627" s="236"/>
      <c r="N627" s="237"/>
      <c r="O627" s="237"/>
      <c r="P627" s="237"/>
      <c r="Q627" s="237"/>
      <c r="R627" s="237"/>
      <c r="S627" s="237"/>
      <c r="T627" s="238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39" t="s">
        <v>135</v>
      </c>
      <c r="AU627" s="239" t="s">
        <v>85</v>
      </c>
      <c r="AV627" s="13" t="s">
        <v>85</v>
      </c>
      <c r="AW627" s="13" t="s">
        <v>37</v>
      </c>
      <c r="AX627" s="13" t="s">
        <v>75</v>
      </c>
      <c r="AY627" s="239" t="s">
        <v>126</v>
      </c>
    </row>
    <row r="628" s="15" customFormat="1">
      <c r="A628" s="15"/>
      <c r="B628" s="251"/>
      <c r="C628" s="252"/>
      <c r="D628" s="214" t="s">
        <v>135</v>
      </c>
      <c r="E628" s="253" t="s">
        <v>19</v>
      </c>
      <c r="F628" s="254" t="s">
        <v>304</v>
      </c>
      <c r="G628" s="252"/>
      <c r="H628" s="255">
        <v>69.099999999999994</v>
      </c>
      <c r="I628" s="256"/>
      <c r="J628" s="252"/>
      <c r="K628" s="252"/>
      <c r="L628" s="257"/>
      <c r="M628" s="258"/>
      <c r="N628" s="259"/>
      <c r="O628" s="259"/>
      <c r="P628" s="259"/>
      <c r="Q628" s="259"/>
      <c r="R628" s="259"/>
      <c r="S628" s="259"/>
      <c r="T628" s="260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261" t="s">
        <v>135</v>
      </c>
      <c r="AU628" s="261" t="s">
        <v>85</v>
      </c>
      <c r="AV628" s="15" t="s">
        <v>159</v>
      </c>
      <c r="AW628" s="15" t="s">
        <v>37</v>
      </c>
      <c r="AX628" s="15" t="s">
        <v>83</v>
      </c>
      <c r="AY628" s="261" t="s">
        <v>126</v>
      </c>
    </row>
    <row r="629" s="11" customFormat="1" ht="22.8" customHeight="1">
      <c r="A629" s="11"/>
      <c r="B629" s="186"/>
      <c r="C629" s="187"/>
      <c r="D629" s="188" t="s">
        <v>74</v>
      </c>
      <c r="E629" s="249" t="s">
        <v>1110</v>
      </c>
      <c r="F629" s="249" t="s">
        <v>1111</v>
      </c>
      <c r="G629" s="187"/>
      <c r="H629" s="187"/>
      <c r="I629" s="190"/>
      <c r="J629" s="250">
        <f>BK629</f>
        <v>0</v>
      </c>
      <c r="K629" s="187"/>
      <c r="L629" s="192"/>
      <c r="M629" s="193"/>
      <c r="N629" s="194"/>
      <c r="O629" s="194"/>
      <c r="P629" s="195">
        <f>SUM(P630:P639)</f>
        <v>0</v>
      </c>
      <c r="Q629" s="194"/>
      <c r="R629" s="195">
        <f>SUM(R630:R639)</f>
        <v>0</v>
      </c>
      <c r="S629" s="194"/>
      <c r="T629" s="196">
        <f>SUM(T630:T639)</f>
        <v>0</v>
      </c>
      <c r="U629" s="11"/>
      <c r="V629" s="11"/>
      <c r="W629" s="11"/>
      <c r="X629" s="11"/>
      <c r="Y629" s="11"/>
      <c r="Z629" s="11"/>
      <c r="AA629" s="11"/>
      <c r="AB629" s="11"/>
      <c r="AC629" s="11"/>
      <c r="AD629" s="11"/>
      <c r="AE629" s="11"/>
      <c r="AR629" s="197" t="s">
        <v>85</v>
      </c>
      <c r="AT629" s="198" t="s">
        <v>74</v>
      </c>
      <c r="AU629" s="198" t="s">
        <v>83</v>
      </c>
      <c r="AY629" s="197" t="s">
        <v>126</v>
      </c>
      <c r="BK629" s="199">
        <f>SUM(BK630:BK639)</f>
        <v>0</v>
      </c>
    </row>
    <row r="630" s="2" customFormat="1" ht="16.5" customHeight="1">
      <c r="A630" s="41"/>
      <c r="B630" s="42"/>
      <c r="C630" s="200" t="s">
        <v>1112</v>
      </c>
      <c r="D630" s="200" t="s">
        <v>127</v>
      </c>
      <c r="E630" s="201" t="s">
        <v>1113</v>
      </c>
      <c r="F630" s="202" t="s">
        <v>1114</v>
      </c>
      <c r="G630" s="203" t="s">
        <v>414</v>
      </c>
      <c r="H630" s="204">
        <v>16.548999999999999</v>
      </c>
      <c r="I630" s="205"/>
      <c r="J630" s="206">
        <f>ROUND(I630*H630,2)</f>
        <v>0</v>
      </c>
      <c r="K630" s="207"/>
      <c r="L630" s="47"/>
      <c r="M630" s="208" t="s">
        <v>19</v>
      </c>
      <c r="N630" s="209" t="s">
        <v>46</v>
      </c>
      <c r="O630" s="87"/>
      <c r="P630" s="210">
        <f>O630*H630</f>
        <v>0</v>
      </c>
      <c r="Q630" s="210">
        <v>0</v>
      </c>
      <c r="R630" s="210">
        <f>Q630*H630</f>
        <v>0</v>
      </c>
      <c r="S630" s="210">
        <v>0</v>
      </c>
      <c r="T630" s="211">
        <f>S630*H630</f>
        <v>0</v>
      </c>
      <c r="U630" s="41"/>
      <c r="V630" s="41"/>
      <c r="W630" s="41"/>
      <c r="X630" s="41"/>
      <c r="Y630" s="41"/>
      <c r="Z630" s="41"/>
      <c r="AA630" s="41"/>
      <c r="AB630" s="41"/>
      <c r="AC630" s="41"/>
      <c r="AD630" s="41"/>
      <c r="AE630" s="41"/>
      <c r="AR630" s="212" t="s">
        <v>131</v>
      </c>
      <c r="AT630" s="212" t="s">
        <v>127</v>
      </c>
      <c r="AU630" s="212" t="s">
        <v>85</v>
      </c>
      <c r="AY630" s="20" t="s">
        <v>126</v>
      </c>
      <c r="BE630" s="213">
        <f>IF(N630="základní",J630,0)</f>
        <v>0</v>
      </c>
      <c r="BF630" s="213">
        <f>IF(N630="snížená",J630,0)</f>
        <v>0</v>
      </c>
      <c r="BG630" s="213">
        <f>IF(N630="zákl. přenesená",J630,0)</f>
        <v>0</v>
      </c>
      <c r="BH630" s="213">
        <f>IF(N630="sníž. přenesená",J630,0)</f>
        <v>0</v>
      </c>
      <c r="BI630" s="213">
        <f>IF(N630="nulová",J630,0)</f>
        <v>0</v>
      </c>
      <c r="BJ630" s="20" t="s">
        <v>83</v>
      </c>
      <c r="BK630" s="213">
        <f>ROUND(I630*H630,2)</f>
        <v>0</v>
      </c>
      <c r="BL630" s="20" t="s">
        <v>131</v>
      </c>
      <c r="BM630" s="212" t="s">
        <v>1115</v>
      </c>
    </row>
    <row r="631" s="2" customFormat="1">
      <c r="A631" s="41"/>
      <c r="B631" s="42"/>
      <c r="C631" s="43"/>
      <c r="D631" s="214" t="s">
        <v>133</v>
      </c>
      <c r="E631" s="43"/>
      <c r="F631" s="215" t="s">
        <v>1116</v>
      </c>
      <c r="G631" s="43"/>
      <c r="H631" s="43"/>
      <c r="I631" s="216"/>
      <c r="J631" s="43"/>
      <c r="K631" s="43"/>
      <c r="L631" s="47"/>
      <c r="M631" s="217"/>
      <c r="N631" s="218"/>
      <c r="O631" s="87"/>
      <c r="P631" s="87"/>
      <c r="Q631" s="87"/>
      <c r="R631" s="87"/>
      <c r="S631" s="87"/>
      <c r="T631" s="88"/>
      <c r="U631" s="41"/>
      <c r="V631" s="41"/>
      <c r="W631" s="41"/>
      <c r="X631" s="41"/>
      <c r="Y631" s="41"/>
      <c r="Z631" s="41"/>
      <c r="AA631" s="41"/>
      <c r="AB631" s="41"/>
      <c r="AC631" s="41"/>
      <c r="AD631" s="41"/>
      <c r="AE631" s="41"/>
      <c r="AT631" s="20" t="s">
        <v>133</v>
      </c>
      <c r="AU631" s="20" t="s">
        <v>85</v>
      </c>
    </row>
    <row r="632" s="12" customFormat="1">
      <c r="A632" s="12"/>
      <c r="B632" s="219"/>
      <c r="C632" s="220"/>
      <c r="D632" s="214" t="s">
        <v>135</v>
      </c>
      <c r="E632" s="221" t="s">
        <v>19</v>
      </c>
      <c r="F632" s="222" t="s">
        <v>904</v>
      </c>
      <c r="G632" s="220"/>
      <c r="H632" s="221" t="s">
        <v>19</v>
      </c>
      <c r="I632" s="223"/>
      <c r="J632" s="220"/>
      <c r="K632" s="220"/>
      <c r="L632" s="224"/>
      <c r="M632" s="225"/>
      <c r="N632" s="226"/>
      <c r="O632" s="226"/>
      <c r="P632" s="226"/>
      <c r="Q632" s="226"/>
      <c r="R632" s="226"/>
      <c r="S632" s="226"/>
      <c r="T632" s="227"/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T632" s="228" t="s">
        <v>135</v>
      </c>
      <c r="AU632" s="228" t="s">
        <v>85</v>
      </c>
      <c r="AV632" s="12" t="s">
        <v>83</v>
      </c>
      <c r="AW632" s="12" t="s">
        <v>37</v>
      </c>
      <c r="AX632" s="12" t="s">
        <v>75</v>
      </c>
      <c r="AY632" s="228" t="s">
        <v>126</v>
      </c>
    </row>
    <row r="633" s="12" customFormat="1">
      <c r="A633" s="12"/>
      <c r="B633" s="219"/>
      <c r="C633" s="220"/>
      <c r="D633" s="214" t="s">
        <v>135</v>
      </c>
      <c r="E633" s="221" t="s">
        <v>19</v>
      </c>
      <c r="F633" s="222" t="s">
        <v>1117</v>
      </c>
      <c r="G633" s="220"/>
      <c r="H633" s="221" t="s">
        <v>19</v>
      </c>
      <c r="I633" s="223"/>
      <c r="J633" s="220"/>
      <c r="K633" s="220"/>
      <c r="L633" s="224"/>
      <c r="M633" s="225"/>
      <c r="N633" s="226"/>
      <c r="O633" s="226"/>
      <c r="P633" s="226"/>
      <c r="Q633" s="226"/>
      <c r="R633" s="226"/>
      <c r="S633" s="226"/>
      <c r="T633" s="227"/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T633" s="228" t="s">
        <v>135</v>
      </c>
      <c r="AU633" s="228" t="s">
        <v>85</v>
      </c>
      <c r="AV633" s="12" t="s">
        <v>83</v>
      </c>
      <c r="AW633" s="12" t="s">
        <v>37</v>
      </c>
      <c r="AX633" s="12" t="s">
        <v>75</v>
      </c>
      <c r="AY633" s="228" t="s">
        <v>126</v>
      </c>
    </row>
    <row r="634" s="13" customFormat="1">
      <c r="A634" s="13"/>
      <c r="B634" s="229"/>
      <c r="C634" s="230"/>
      <c r="D634" s="214" t="s">
        <v>135</v>
      </c>
      <c r="E634" s="231" t="s">
        <v>19</v>
      </c>
      <c r="F634" s="232" t="s">
        <v>1118</v>
      </c>
      <c r="G634" s="230"/>
      <c r="H634" s="233">
        <v>16.548999999999999</v>
      </c>
      <c r="I634" s="234"/>
      <c r="J634" s="230"/>
      <c r="K634" s="230"/>
      <c r="L634" s="235"/>
      <c r="M634" s="236"/>
      <c r="N634" s="237"/>
      <c r="O634" s="237"/>
      <c r="P634" s="237"/>
      <c r="Q634" s="237"/>
      <c r="R634" s="237"/>
      <c r="S634" s="237"/>
      <c r="T634" s="238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39" t="s">
        <v>135</v>
      </c>
      <c r="AU634" s="239" t="s">
        <v>85</v>
      </c>
      <c r="AV634" s="13" t="s">
        <v>85</v>
      </c>
      <c r="AW634" s="13" t="s">
        <v>37</v>
      </c>
      <c r="AX634" s="13" t="s">
        <v>83</v>
      </c>
      <c r="AY634" s="239" t="s">
        <v>126</v>
      </c>
    </row>
    <row r="635" s="2" customFormat="1" ht="16.5" customHeight="1">
      <c r="A635" s="41"/>
      <c r="B635" s="42"/>
      <c r="C635" s="200" t="s">
        <v>1119</v>
      </c>
      <c r="D635" s="200" t="s">
        <v>127</v>
      </c>
      <c r="E635" s="201" t="s">
        <v>1120</v>
      </c>
      <c r="F635" s="202" t="s">
        <v>1121</v>
      </c>
      <c r="G635" s="203" t="s">
        <v>414</v>
      </c>
      <c r="H635" s="204">
        <v>7.7999999999999998</v>
      </c>
      <c r="I635" s="205"/>
      <c r="J635" s="206">
        <f>ROUND(I635*H635,2)</f>
        <v>0</v>
      </c>
      <c r="K635" s="207"/>
      <c r="L635" s="47"/>
      <c r="M635" s="208" t="s">
        <v>19</v>
      </c>
      <c r="N635" s="209" t="s">
        <v>46</v>
      </c>
      <c r="O635" s="87"/>
      <c r="P635" s="210">
        <f>O635*H635</f>
        <v>0</v>
      </c>
      <c r="Q635" s="210">
        <v>0</v>
      </c>
      <c r="R635" s="210">
        <f>Q635*H635</f>
        <v>0</v>
      </c>
      <c r="S635" s="210">
        <v>0</v>
      </c>
      <c r="T635" s="211">
        <f>S635*H635</f>
        <v>0</v>
      </c>
      <c r="U635" s="41"/>
      <c r="V635" s="41"/>
      <c r="W635" s="41"/>
      <c r="X635" s="41"/>
      <c r="Y635" s="41"/>
      <c r="Z635" s="41"/>
      <c r="AA635" s="41"/>
      <c r="AB635" s="41"/>
      <c r="AC635" s="41"/>
      <c r="AD635" s="41"/>
      <c r="AE635" s="41"/>
      <c r="AR635" s="212" t="s">
        <v>131</v>
      </c>
      <c r="AT635" s="212" t="s">
        <v>127</v>
      </c>
      <c r="AU635" s="212" t="s">
        <v>85</v>
      </c>
      <c r="AY635" s="20" t="s">
        <v>126</v>
      </c>
      <c r="BE635" s="213">
        <f>IF(N635="základní",J635,0)</f>
        <v>0</v>
      </c>
      <c r="BF635" s="213">
        <f>IF(N635="snížená",J635,0)</f>
        <v>0</v>
      </c>
      <c r="BG635" s="213">
        <f>IF(N635="zákl. přenesená",J635,0)</f>
        <v>0</v>
      </c>
      <c r="BH635" s="213">
        <f>IF(N635="sníž. přenesená",J635,0)</f>
        <v>0</v>
      </c>
      <c r="BI635" s="213">
        <f>IF(N635="nulová",J635,0)</f>
        <v>0</v>
      </c>
      <c r="BJ635" s="20" t="s">
        <v>83</v>
      </c>
      <c r="BK635" s="213">
        <f>ROUND(I635*H635,2)</f>
        <v>0</v>
      </c>
      <c r="BL635" s="20" t="s">
        <v>131</v>
      </c>
      <c r="BM635" s="212" t="s">
        <v>1122</v>
      </c>
    </row>
    <row r="636" s="2" customFormat="1">
      <c r="A636" s="41"/>
      <c r="B636" s="42"/>
      <c r="C636" s="43"/>
      <c r="D636" s="214" t="s">
        <v>133</v>
      </c>
      <c r="E636" s="43"/>
      <c r="F636" s="215" t="s">
        <v>1116</v>
      </c>
      <c r="G636" s="43"/>
      <c r="H636" s="43"/>
      <c r="I636" s="216"/>
      <c r="J636" s="43"/>
      <c r="K636" s="43"/>
      <c r="L636" s="47"/>
      <c r="M636" s="217"/>
      <c r="N636" s="218"/>
      <c r="O636" s="87"/>
      <c r="P636" s="87"/>
      <c r="Q636" s="87"/>
      <c r="R636" s="87"/>
      <c r="S636" s="87"/>
      <c r="T636" s="88"/>
      <c r="U636" s="41"/>
      <c r="V636" s="41"/>
      <c r="W636" s="41"/>
      <c r="X636" s="41"/>
      <c r="Y636" s="41"/>
      <c r="Z636" s="41"/>
      <c r="AA636" s="41"/>
      <c r="AB636" s="41"/>
      <c r="AC636" s="41"/>
      <c r="AD636" s="41"/>
      <c r="AE636" s="41"/>
      <c r="AT636" s="20" t="s">
        <v>133</v>
      </c>
      <c r="AU636" s="20" t="s">
        <v>85</v>
      </c>
    </row>
    <row r="637" s="12" customFormat="1">
      <c r="A637" s="12"/>
      <c r="B637" s="219"/>
      <c r="C637" s="220"/>
      <c r="D637" s="214" t="s">
        <v>135</v>
      </c>
      <c r="E637" s="221" t="s">
        <v>19</v>
      </c>
      <c r="F637" s="222" t="s">
        <v>904</v>
      </c>
      <c r="G637" s="220"/>
      <c r="H637" s="221" t="s">
        <v>19</v>
      </c>
      <c r="I637" s="223"/>
      <c r="J637" s="220"/>
      <c r="K637" s="220"/>
      <c r="L637" s="224"/>
      <c r="M637" s="225"/>
      <c r="N637" s="226"/>
      <c r="O637" s="226"/>
      <c r="P637" s="226"/>
      <c r="Q637" s="226"/>
      <c r="R637" s="226"/>
      <c r="S637" s="226"/>
      <c r="T637" s="227"/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T637" s="228" t="s">
        <v>135</v>
      </c>
      <c r="AU637" s="228" t="s">
        <v>85</v>
      </c>
      <c r="AV637" s="12" t="s">
        <v>83</v>
      </c>
      <c r="AW637" s="12" t="s">
        <v>37</v>
      </c>
      <c r="AX637" s="12" t="s">
        <v>75</v>
      </c>
      <c r="AY637" s="228" t="s">
        <v>126</v>
      </c>
    </row>
    <row r="638" s="12" customFormat="1">
      <c r="A638" s="12"/>
      <c r="B638" s="219"/>
      <c r="C638" s="220"/>
      <c r="D638" s="214" t="s">
        <v>135</v>
      </c>
      <c r="E638" s="221" t="s">
        <v>19</v>
      </c>
      <c r="F638" s="222" t="s">
        <v>1123</v>
      </c>
      <c r="G638" s="220"/>
      <c r="H638" s="221" t="s">
        <v>19</v>
      </c>
      <c r="I638" s="223"/>
      <c r="J638" s="220"/>
      <c r="K638" s="220"/>
      <c r="L638" s="224"/>
      <c r="M638" s="225"/>
      <c r="N638" s="226"/>
      <c r="O638" s="226"/>
      <c r="P638" s="226"/>
      <c r="Q638" s="226"/>
      <c r="R638" s="226"/>
      <c r="S638" s="226"/>
      <c r="T638" s="227"/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T638" s="228" t="s">
        <v>135</v>
      </c>
      <c r="AU638" s="228" t="s">
        <v>85</v>
      </c>
      <c r="AV638" s="12" t="s">
        <v>83</v>
      </c>
      <c r="AW638" s="12" t="s">
        <v>37</v>
      </c>
      <c r="AX638" s="12" t="s">
        <v>75</v>
      </c>
      <c r="AY638" s="228" t="s">
        <v>126</v>
      </c>
    </row>
    <row r="639" s="13" customFormat="1">
      <c r="A639" s="13"/>
      <c r="B639" s="229"/>
      <c r="C639" s="230"/>
      <c r="D639" s="214" t="s">
        <v>135</v>
      </c>
      <c r="E639" s="231" t="s">
        <v>19</v>
      </c>
      <c r="F639" s="232" t="s">
        <v>1124</v>
      </c>
      <c r="G639" s="230"/>
      <c r="H639" s="233">
        <v>7.7999999999999998</v>
      </c>
      <c r="I639" s="234"/>
      <c r="J639" s="230"/>
      <c r="K639" s="230"/>
      <c r="L639" s="235"/>
      <c r="M639" s="236"/>
      <c r="N639" s="237"/>
      <c r="O639" s="237"/>
      <c r="P639" s="237"/>
      <c r="Q639" s="237"/>
      <c r="R639" s="237"/>
      <c r="S639" s="237"/>
      <c r="T639" s="238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9" t="s">
        <v>135</v>
      </c>
      <c r="AU639" s="239" t="s">
        <v>85</v>
      </c>
      <c r="AV639" s="13" t="s">
        <v>85</v>
      </c>
      <c r="AW639" s="13" t="s">
        <v>37</v>
      </c>
      <c r="AX639" s="13" t="s">
        <v>83</v>
      </c>
      <c r="AY639" s="239" t="s">
        <v>126</v>
      </c>
    </row>
    <row r="640" s="11" customFormat="1" ht="25.92" customHeight="1">
      <c r="A640" s="11"/>
      <c r="B640" s="186"/>
      <c r="C640" s="187"/>
      <c r="D640" s="188" t="s">
        <v>74</v>
      </c>
      <c r="E640" s="189" t="s">
        <v>420</v>
      </c>
      <c r="F640" s="189" t="s">
        <v>421</v>
      </c>
      <c r="G640" s="187"/>
      <c r="H640" s="187"/>
      <c r="I640" s="190"/>
      <c r="J640" s="191">
        <f>BK640</f>
        <v>0</v>
      </c>
      <c r="K640" s="187"/>
      <c r="L640" s="192"/>
      <c r="M640" s="193"/>
      <c r="N640" s="194"/>
      <c r="O640" s="194"/>
      <c r="P640" s="195">
        <f>SUM(P641:P650)</f>
        <v>0</v>
      </c>
      <c r="Q640" s="194"/>
      <c r="R640" s="195">
        <f>SUM(R641:R650)</f>
        <v>0</v>
      </c>
      <c r="S640" s="194"/>
      <c r="T640" s="196">
        <f>SUM(T641:T650)</f>
        <v>0</v>
      </c>
      <c r="U640" s="11"/>
      <c r="V640" s="11"/>
      <c r="W640" s="11"/>
      <c r="X640" s="11"/>
      <c r="Y640" s="11"/>
      <c r="Z640" s="11"/>
      <c r="AA640" s="11"/>
      <c r="AB640" s="11"/>
      <c r="AC640" s="11"/>
      <c r="AD640" s="11"/>
      <c r="AE640" s="11"/>
      <c r="AR640" s="197" t="s">
        <v>159</v>
      </c>
      <c r="AT640" s="198" t="s">
        <v>74</v>
      </c>
      <c r="AU640" s="198" t="s">
        <v>75</v>
      </c>
      <c r="AY640" s="197" t="s">
        <v>126</v>
      </c>
      <c r="BK640" s="199">
        <f>SUM(BK641:BK650)</f>
        <v>0</v>
      </c>
    </row>
    <row r="641" s="2" customFormat="1" ht="24.15" customHeight="1">
      <c r="A641" s="41"/>
      <c r="B641" s="42"/>
      <c r="C641" s="200" t="s">
        <v>1125</v>
      </c>
      <c r="D641" s="200" t="s">
        <v>127</v>
      </c>
      <c r="E641" s="201" t="s">
        <v>423</v>
      </c>
      <c r="F641" s="202" t="s">
        <v>424</v>
      </c>
      <c r="G641" s="203" t="s">
        <v>425</v>
      </c>
      <c r="H641" s="204">
        <v>2.4969999999999999</v>
      </c>
      <c r="I641" s="205"/>
      <c r="J641" s="206">
        <f>ROUND(I641*H641,2)</f>
        <v>0</v>
      </c>
      <c r="K641" s="207"/>
      <c r="L641" s="47"/>
      <c r="M641" s="208" t="s">
        <v>19</v>
      </c>
      <c r="N641" s="209" t="s">
        <v>46</v>
      </c>
      <c r="O641" s="87"/>
      <c r="P641" s="210">
        <f>O641*H641</f>
        <v>0</v>
      </c>
      <c r="Q641" s="210">
        <v>0</v>
      </c>
      <c r="R641" s="210">
        <f>Q641*H641</f>
        <v>0</v>
      </c>
      <c r="S641" s="210">
        <v>0</v>
      </c>
      <c r="T641" s="211">
        <f>S641*H641</f>
        <v>0</v>
      </c>
      <c r="U641" s="41"/>
      <c r="V641" s="41"/>
      <c r="W641" s="41"/>
      <c r="X641" s="41"/>
      <c r="Y641" s="41"/>
      <c r="Z641" s="41"/>
      <c r="AA641" s="41"/>
      <c r="AB641" s="41"/>
      <c r="AC641" s="41"/>
      <c r="AD641" s="41"/>
      <c r="AE641" s="41"/>
      <c r="AR641" s="212" t="s">
        <v>131</v>
      </c>
      <c r="AT641" s="212" t="s">
        <v>127</v>
      </c>
      <c r="AU641" s="212" t="s">
        <v>83</v>
      </c>
      <c r="AY641" s="20" t="s">
        <v>126</v>
      </c>
      <c r="BE641" s="213">
        <f>IF(N641="základní",J641,0)</f>
        <v>0</v>
      </c>
      <c r="BF641" s="213">
        <f>IF(N641="snížená",J641,0)</f>
        <v>0</v>
      </c>
      <c r="BG641" s="213">
        <f>IF(N641="zákl. přenesená",J641,0)</f>
        <v>0</v>
      </c>
      <c r="BH641" s="213">
        <f>IF(N641="sníž. přenesená",J641,0)</f>
        <v>0</v>
      </c>
      <c r="BI641" s="213">
        <f>IF(N641="nulová",J641,0)</f>
        <v>0</v>
      </c>
      <c r="BJ641" s="20" t="s">
        <v>83</v>
      </c>
      <c r="BK641" s="213">
        <f>ROUND(I641*H641,2)</f>
        <v>0</v>
      </c>
      <c r="BL641" s="20" t="s">
        <v>131</v>
      </c>
      <c r="BM641" s="212" t="s">
        <v>1126</v>
      </c>
    </row>
    <row r="642" s="2" customFormat="1">
      <c r="A642" s="41"/>
      <c r="B642" s="42"/>
      <c r="C642" s="43"/>
      <c r="D642" s="214" t="s">
        <v>133</v>
      </c>
      <c r="E642" s="43"/>
      <c r="F642" s="215" t="s">
        <v>427</v>
      </c>
      <c r="G642" s="43"/>
      <c r="H642" s="43"/>
      <c r="I642" s="216"/>
      <c r="J642" s="43"/>
      <c r="K642" s="43"/>
      <c r="L642" s="47"/>
      <c r="M642" s="217"/>
      <c r="N642" s="218"/>
      <c r="O642" s="87"/>
      <c r="P642" s="87"/>
      <c r="Q642" s="87"/>
      <c r="R642" s="87"/>
      <c r="S642" s="87"/>
      <c r="T642" s="88"/>
      <c r="U642" s="41"/>
      <c r="V642" s="41"/>
      <c r="W642" s="41"/>
      <c r="X642" s="41"/>
      <c r="Y642" s="41"/>
      <c r="Z642" s="41"/>
      <c r="AA642" s="41"/>
      <c r="AB642" s="41"/>
      <c r="AC642" s="41"/>
      <c r="AD642" s="41"/>
      <c r="AE642" s="41"/>
      <c r="AT642" s="20" t="s">
        <v>133</v>
      </c>
      <c r="AU642" s="20" t="s">
        <v>83</v>
      </c>
    </row>
    <row r="643" s="12" customFormat="1">
      <c r="A643" s="12"/>
      <c r="B643" s="219"/>
      <c r="C643" s="220"/>
      <c r="D643" s="214" t="s">
        <v>135</v>
      </c>
      <c r="E643" s="221" t="s">
        <v>19</v>
      </c>
      <c r="F643" s="222" t="s">
        <v>1127</v>
      </c>
      <c r="G643" s="220"/>
      <c r="H643" s="221" t="s">
        <v>19</v>
      </c>
      <c r="I643" s="223"/>
      <c r="J643" s="220"/>
      <c r="K643" s="220"/>
      <c r="L643" s="224"/>
      <c r="M643" s="225"/>
      <c r="N643" s="226"/>
      <c r="O643" s="226"/>
      <c r="P643" s="226"/>
      <c r="Q643" s="226"/>
      <c r="R643" s="226"/>
      <c r="S643" s="226"/>
      <c r="T643" s="227"/>
      <c r="U643" s="12"/>
      <c r="V643" s="12"/>
      <c r="W643" s="12"/>
      <c r="X643" s="12"/>
      <c r="Y643" s="12"/>
      <c r="Z643" s="12"/>
      <c r="AA643" s="12"/>
      <c r="AB643" s="12"/>
      <c r="AC643" s="12"/>
      <c r="AD643" s="12"/>
      <c r="AE643" s="12"/>
      <c r="AT643" s="228" t="s">
        <v>135</v>
      </c>
      <c r="AU643" s="228" t="s">
        <v>83</v>
      </c>
      <c r="AV643" s="12" t="s">
        <v>83</v>
      </c>
      <c r="AW643" s="12" t="s">
        <v>37</v>
      </c>
      <c r="AX643" s="12" t="s">
        <v>75</v>
      </c>
      <c r="AY643" s="228" t="s">
        <v>126</v>
      </c>
    </row>
    <row r="644" s="12" customFormat="1">
      <c r="A644" s="12"/>
      <c r="B644" s="219"/>
      <c r="C644" s="220"/>
      <c r="D644" s="214" t="s">
        <v>135</v>
      </c>
      <c r="E644" s="221" t="s">
        <v>19</v>
      </c>
      <c r="F644" s="222" t="s">
        <v>1128</v>
      </c>
      <c r="G644" s="220"/>
      <c r="H644" s="221" t="s">
        <v>19</v>
      </c>
      <c r="I644" s="223"/>
      <c r="J644" s="220"/>
      <c r="K644" s="220"/>
      <c r="L644" s="224"/>
      <c r="M644" s="225"/>
      <c r="N644" s="226"/>
      <c r="O644" s="226"/>
      <c r="P644" s="226"/>
      <c r="Q644" s="226"/>
      <c r="R644" s="226"/>
      <c r="S644" s="226"/>
      <c r="T644" s="227"/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T644" s="228" t="s">
        <v>135</v>
      </c>
      <c r="AU644" s="228" t="s">
        <v>83</v>
      </c>
      <c r="AV644" s="12" t="s">
        <v>83</v>
      </c>
      <c r="AW644" s="12" t="s">
        <v>37</v>
      </c>
      <c r="AX644" s="12" t="s">
        <v>75</v>
      </c>
      <c r="AY644" s="228" t="s">
        <v>126</v>
      </c>
    </row>
    <row r="645" s="13" customFormat="1">
      <c r="A645" s="13"/>
      <c r="B645" s="229"/>
      <c r="C645" s="230"/>
      <c r="D645" s="214" t="s">
        <v>135</v>
      </c>
      <c r="E645" s="231" t="s">
        <v>19</v>
      </c>
      <c r="F645" s="232" t="s">
        <v>1129</v>
      </c>
      <c r="G645" s="230"/>
      <c r="H645" s="233">
        <v>2.4969999999999999</v>
      </c>
      <c r="I645" s="234"/>
      <c r="J645" s="230"/>
      <c r="K645" s="230"/>
      <c r="L645" s="235"/>
      <c r="M645" s="236"/>
      <c r="N645" s="237"/>
      <c r="O645" s="237"/>
      <c r="P645" s="237"/>
      <c r="Q645" s="237"/>
      <c r="R645" s="237"/>
      <c r="S645" s="237"/>
      <c r="T645" s="238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39" t="s">
        <v>135</v>
      </c>
      <c r="AU645" s="239" t="s">
        <v>83</v>
      </c>
      <c r="AV645" s="13" t="s">
        <v>85</v>
      </c>
      <c r="AW645" s="13" t="s">
        <v>37</v>
      </c>
      <c r="AX645" s="13" t="s">
        <v>83</v>
      </c>
      <c r="AY645" s="239" t="s">
        <v>126</v>
      </c>
    </row>
    <row r="646" s="2" customFormat="1" ht="24.15" customHeight="1">
      <c r="A646" s="41"/>
      <c r="B646" s="42"/>
      <c r="C646" s="200" t="s">
        <v>554</v>
      </c>
      <c r="D646" s="200" t="s">
        <v>127</v>
      </c>
      <c r="E646" s="201" t="s">
        <v>1130</v>
      </c>
      <c r="F646" s="202" t="s">
        <v>1131</v>
      </c>
      <c r="G646" s="203" t="s">
        <v>425</v>
      </c>
      <c r="H646" s="204">
        <v>2.4969999999999999</v>
      </c>
      <c r="I646" s="205"/>
      <c r="J646" s="206">
        <f>ROUND(I646*H646,2)</f>
        <v>0</v>
      </c>
      <c r="K646" s="207"/>
      <c r="L646" s="47"/>
      <c r="M646" s="208" t="s">
        <v>19</v>
      </c>
      <c r="N646" s="209" t="s">
        <v>46</v>
      </c>
      <c r="O646" s="87"/>
      <c r="P646" s="210">
        <f>O646*H646</f>
        <v>0</v>
      </c>
      <c r="Q646" s="210">
        <v>0</v>
      </c>
      <c r="R646" s="210">
        <f>Q646*H646</f>
        <v>0</v>
      </c>
      <c r="S646" s="210">
        <v>0</v>
      </c>
      <c r="T646" s="211">
        <f>S646*H646</f>
        <v>0</v>
      </c>
      <c r="U646" s="41"/>
      <c r="V646" s="41"/>
      <c r="W646" s="41"/>
      <c r="X646" s="41"/>
      <c r="Y646" s="41"/>
      <c r="Z646" s="41"/>
      <c r="AA646" s="41"/>
      <c r="AB646" s="41"/>
      <c r="AC646" s="41"/>
      <c r="AD646" s="41"/>
      <c r="AE646" s="41"/>
      <c r="AR646" s="212" t="s">
        <v>131</v>
      </c>
      <c r="AT646" s="212" t="s">
        <v>127</v>
      </c>
      <c r="AU646" s="212" t="s">
        <v>83</v>
      </c>
      <c r="AY646" s="20" t="s">
        <v>126</v>
      </c>
      <c r="BE646" s="213">
        <f>IF(N646="základní",J646,0)</f>
        <v>0</v>
      </c>
      <c r="BF646" s="213">
        <f>IF(N646="snížená",J646,0)</f>
        <v>0</v>
      </c>
      <c r="BG646" s="213">
        <f>IF(N646="zákl. přenesená",J646,0)</f>
        <v>0</v>
      </c>
      <c r="BH646" s="213">
        <f>IF(N646="sníž. přenesená",J646,0)</f>
        <v>0</v>
      </c>
      <c r="BI646" s="213">
        <f>IF(N646="nulová",J646,0)</f>
        <v>0</v>
      </c>
      <c r="BJ646" s="20" t="s">
        <v>83</v>
      </c>
      <c r="BK646" s="213">
        <f>ROUND(I646*H646,2)</f>
        <v>0</v>
      </c>
      <c r="BL646" s="20" t="s">
        <v>131</v>
      </c>
      <c r="BM646" s="212" t="s">
        <v>1132</v>
      </c>
    </row>
    <row r="647" s="2" customFormat="1">
      <c r="A647" s="41"/>
      <c r="B647" s="42"/>
      <c r="C647" s="43"/>
      <c r="D647" s="214" t="s">
        <v>133</v>
      </c>
      <c r="E647" s="43"/>
      <c r="F647" s="215" t="s">
        <v>427</v>
      </c>
      <c r="G647" s="43"/>
      <c r="H647" s="43"/>
      <c r="I647" s="216"/>
      <c r="J647" s="43"/>
      <c r="K647" s="43"/>
      <c r="L647" s="47"/>
      <c r="M647" s="217"/>
      <c r="N647" s="218"/>
      <c r="O647" s="87"/>
      <c r="P647" s="87"/>
      <c r="Q647" s="87"/>
      <c r="R647" s="87"/>
      <c r="S647" s="87"/>
      <c r="T647" s="88"/>
      <c r="U647" s="41"/>
      <c r="V647" s="41"/>
      <c r="W647" s="41"/>
      <c r="X647" s="41"/>
      <c r="Y647" s="41"/>
      <c r="Z647" s="41"/>
      <c r="AA647" s="41"/>
      <c r="AB647" s="41"/>
      <c r="AC647" s="41"/>
      <c r="AD647" s="41"/>
      <c r="AE647" s="41"/>
      <c r="AT647" s="20" t="s">
        <v>133</v>
      </c>
      <c r="AU647" s="20" t="s">
        <v>83</v>
      </c>
    </row>
    <row r="648" s="12" customFormat="1">
      <c r="A648" s="12"/>
      <c r="B648" s="219"/>
      <c r="C648" s="220"/>
      <c r="D648" s="214" t="s">
        <v>135</v>
      </c>
      <c r="E648" s="221" t="s">
        <v>19</v>
      </c>
      <c r="F648" s="222" t="s">
        <v>1133</v>
      </c>
      <c r="G648" s="220"/>
      <c r="H648" s="221" t="s">
        <v>19</v>
      </c>
      <c r="I648" s="223"/>
      <c r="J648" s="220"/>
      <c r="K648" s="220"/>
      <c r="L648" s="224"/>
      <c r="M648" s="225"/>
      <c r="N648" s="226"/>
      <c r="O648" s="226"/>
      <c r="P648" s="226"/>
      <c r="Q648" s="226"/>
      <c r="R648" s="226"/>
      <c r="S648" s="226"/>
      <c r="T648" s="227"/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T648" s="228" t="s">
        <v>135</v>
      </c>
      <c r="AU648" s="228" t="s">
        <v>83</v>
      </c>
      <c r="AV648" s="12" t="s">
        <v>83</v>
      </c>
      <c r="AW648" s="12" t="s">
        <v>37</v>
      </c>
      <c r="AX648" s="12" t="s">
        <v>75</v>
      </c>
      <c r="AY648" s="228" t="s">
        <v>126</v>
      </c>
    </row>
    <row r="649" s="12" customFormat="1">
      <c r="A649" s="12"/>
      <c r="B649" s="219"/>
      <c r="C649" s="220"/>
      <c r="D649" s="214" t="s">
        <v>135</v>
      </c>
      <c r="E649" s="221" t="s">
        <v>19</v>
      </c>
      <c r="F649" s="222" t="s">
        <v>1128</v>
      </c>
      <c r="G649" s="220"/>
      <c r="H649" s="221" t="s">
        <v>19</v>
      </c>
      <c r="I649" s="223"/>
      <c r="J649" s="220"/>
      <c r="K649" s="220"/>
      <c r="L649" s="224"/>
      <c r="M649" s="225"/>
      <c r="N649" s="226"/>
      <c r="O649" s="226"/>
      <c r="P649" s="226"/>
      <c r="Q649" s="226"/>
      <c r="R649" s="226"/>
      <c r="S649" s="226"/>
      <c r="T649" s="227"/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T649" s="228" t="s">
        <v>135</v>
      </c>
      <c r="AU649" s="228" t="s">
        <v>83</v>
      </c>
      <c r="AV649" s="12" t="s">
        <v>83</v>
      </c>
      <c r="AW649" s="12" t="s">
        <v>37</v>
      </c>
      <c r="AX649" s="12" t="s">
        <v>75</v>
      </c>
      <c r="AY649" s="228" t="s">
        <v>126</v>
      </c>
    </row>
    <row r="650" s="13" customFormat="1">
      <c r="A650" s="13"/>
      <c r="B650" s="229"/>
      <c r="C650" s="230"/>
      <c r="D650" s="214" t="s">
        <v>135</v>
      </c>
      <c r="E650" s="231" t="s">
        <v>19</v>
      </c>
      <c r="F650" s="232" t="s">
        <v>1129</v>
      </c>
      <c r="G650" s="230"/>
      <c r="H650" s="233">
        <v>2.4969999999999999</v>
      </c>
      <c r="I650" s="234"/>
      <c r="J650" s="230"/>
      <c r="K650" s="230"/>
      <c r="L650" s="235"/>
      <c r="M650" s="240"/>
      <c r="N650" s="241"/>
      <c r="O650" s="241"/>
      <c r="P650" s="241"/>
      <c r="Q650" s="241"/>
      <c r="R650" s="241"/>
      <c r="S650" s="241"/>
      <c r="T650" s="242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39" t="s">
        <v>135</v>
      </c>
      <c r="AU650" s="239" t="s">
        <v>83</v>
      </c>
      <c r="AV650" s="13" t="s">
        <v>85</v>
      </c>
      <c r="AW650" s="13" t="s">
        <v>37</v>
      </c>
      <c r="AX650" s="13" t="s">
        <v>83</v>
      </c>
      <c r="AY650" s="239" t="s">
        <v>126</v>
      </c>
    </row>
    <row r="651" s="2" customFormat="1" ht="6.96" customHeight="1">
      <c r="A651" s="41"/>
      <c r="B651" s="62"/>
      <c r="C651" s="63"/>
      <c r="D651" s="63"/>
      <c r="E651" s="63"/>
      <c r="F651" s="63"/>
      <c r="G651" s="63"/>
      <c r="H651" s="63"/>
      <c r="I651" s="63"/>
      <c r="J651" s="63"/>
      <c r="K651" s="63"/>
      <c r="L651" s="47"/>
      <c r="M651" s="41"/>
      <c r="O651" s="41"/>
      <c r="P651" s="41"/>
      <c r="Q651" s="41"/>
      <c r="R651" s="41"/>
      <c r="S651" s="41"/>
      <c r="T651" s="41"/>
      <c r="U651" s="41"/>
      <c r="V651" s="41"/>
      <c r="W651" s="41"/>
      <c r="X651" s="41"/>
      <c r="Y651" s="41"/>
      <c r="Z651" s="41"/>
      <c r="AA651" s="41"/>
      <c r="AB651" s="41"/>
      <c r="AC651" s="41"/>
      <c r="AD651" s="41"/>
      <c r="AE651" s="41"/>
    </row>
  </sheetData>
  <sheetProtection sheet="1" autoFilter="0" formatColumns="0" formatRows="0" objects="1" scenarios="1" spinCount="100000" saltValue="MbltTSp93dpdOK7egNZK4/Tc1tGb2iF4lmA/m4PXIvCTtjwTl0RJdWS1w+5NE+Z1WKzzWZJr6WuvJ/LbRukt3A==" hashValue="ctW/XreB3FU5pwDLfyrRM1iLnFKhCc0B51/uBMYuwHGHOD/92PGB1tExpBTP3fs3OWFEObTZtNjAlgl1q82Ggg==" algorithmName="SHA-512" password="CC35"/>
  <autoFilter ref="C91:K650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98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85</v>
      </c>
    </row>
    <row r="4" s="1" customFormat="1" ht="24.96" customHeight="1">
      <c r="B4" s="23"/>
      <c r="D4" s="133" t="s">
        <v>102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III/3456 Golčův Jeníkov - most ev. č. 3456-1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103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1134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30. 9. 2024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">
        <v>34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35</v>
      </c>
      <c r="F24" s="41"/>
      <c r="G24" s="41"/>
      <c r="H24" s="41"/>
      <c r="I24" s="135" t="s">
        <v>29</v>
      </c>
      <c r="J24" s="139" t="s">
        <v>36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39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35.25" customHeight="1">
      <c r="A27" s="141"/>
      <c r="B27" s="142"/>
      <c r="C27" s="141"/>
      <c r="D27" s="141"/>
      <c r="E27" s="143" t="s">
        <v>40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41</v>
      </c>
      <c r="E30" s="41"/>
      <c r="F30" s="41"/>
      <c r="G30" s="41"/>
      <c r="H30" s="41"/>
      <c r="I30" s="41"/>
      <c r="J30" s="147">
        <f>ROUND(J85,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43</v>
      </c>
      <c r="G32" s="41"/>
      <c r="H32" s="41"/>
      <c r="I32" s="148" t="s">
        <v>42</v>
      </c>
      <c r="J32" s="148" t="s">
        <v>44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45</v>
      </c>
      <c r="E33" s="135" t="s">
        <v>46</v>
      </c>
      <c r="F33" s="150">
        <f>ROUND((SUM(BE85:BE176)),  2)</f>
        <v>0</v>
      </c>
      <c r="G33" s="41"/>
      <c r="H33" s="41"/>
      <c r="I33" s="151">
        <v>0.20999999999999999</v>
      </c>
      <c r="J33" s="150">
        <f>ROUND(((SUM(BE85:BE176))*I33),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47</v>
      </c>
      <c r="F34" s="150">
        <f>ROUND((SUM(BF85:BF176)),  2)</f>
        <v>0</v>
      </c>
      <c r="G34" s="41"/>
      <c r="H34" s="41"/>
      <c r="I34" s="151">
        <v>0.14999999999999999</v>
      </c>
      <c r="J34" s="150">
        <f>ROUND(((SUM(BF85:BF176))*I34),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48</v>
      </c>
      <c r="F35" s="150">
        <f>ROUND((SUM(BG85:BG176)),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49</v>
      </c>
      <c r="F36" s="150">
        <f>ROUND((SUM(BH85:BH176)),  2)</f>
        <v>0</v>
      </c>
      <c r="G36" s="41"/>
      <c r="H36" s="41"/>
      <c r="I36" s="151">
        <v>0.14999999999999999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50</v>
      </c>
      <c r="F37" s="150">
        <f>ROUND((SUM(BI85:BI176)),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51</v>
      </c>
      <c r="E39" s="154"/>
      <c r="F39" s="154"/>
      <c r="G39" s="155" t="s">
        <v>52</v>
      </c>
      <c r="H39" s="156" t="s">
        <v>53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105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III/3456 Golčův Jeníkov - most ev. č. 3456-1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103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301 - Přeložka kanalizace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Golčův Jeníkov</v>
      </c>
      <c r="G52" s="43"/>
      <c r="H52" s="43"/>
      <c r="I52" s="35" t="s">
        <v>23</v>
      </c>
      <c r="J52" s="75" t="str">
        <f>IF(J12="","",J12)</f>
        <v>30. 9. 2024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Krajská správa a údržba silnic Vysočiny</v>
      </c>
      <c r="G54" s="43"/>
      <c r="H54" s="43"/>
      <c r="I54" s="35" t="s">
        <v>33</v>
      </c>
      <c r="J54" s="39" t="str">
        <f>E21</f>
        <v>Ing. Petr Šedivý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Ing. Petr Šedivý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106</v>
      </c>
      <c r="D57" s="165"/>
      <c r="E57" s="165"/>
      <c r="F57" s="165"/>
      <c r="G57" s="165"/>
      <c r="H57" s="165"/>
      <c r="I57" s="165"/>
      <c r="J57" s="166" t="s">
        <v>107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73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108</v>
      </c>
    </row>
    <row r="60" s="9" customFormat="1" ht="24.96" customHeight="1">
      <c r="A60" s="9"/>
      <c r="B60" s="168"/>
      <c r="C60" s="169"/>
      <c r="D60" s="170" t="s">
        <v>268</v>
      </c>
      <c r="E60" s="171"/>
      <c r="F60" s="171"/>
      <c r="G60" s="171"/>
      <c r="H60" s="171"/>
      <c r="I60" s="171"/>
      <c r="J60" s="172">
        <f>J86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4" customFormat="1" ht="19.92" customHeight="1">
      <c r="A61" s="14"/>
      <c r="B61" s="243"/>
      <c r="C61" s="244"/>
      <c r="D61" s="245" t="s">
        <v>269</v>
      </c>
      <c r="E61" s="246"/>
      <c r="F61" s="246"/>
      <c r="G61" s="246"/>
      <c r="H61" s="246"/>
      <c r="I61" s="246"/>
      <c r="J61" s="247">
        <f>J87</f>
        <v>0</v>
      </c>
      <c r="K61" s="244"/>
      <c r="L61" s="248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s="14" customFormat="1" ht="19.92" customHeight="1">
      <c r="A62" s="14"/>
      <c r="B62" s="243"/>
      <c r="C62" s="244"/>
      <c r="D62" s="245" t="s">
        <v>505</v>
      </c>
      <c r="E62" s="246"/>
      <c r="F62" s="246"/>
      <c r="G62" s="246"/>
      <c r="H62" s="246"/>
      <c r="I62" s="246"/>
      <c r="J62" s="247">
        <f>J121</f>
        <v>0</v>
      </c>
      <c r="K62" s="244"/>
      <c r="L62" s="248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</row>
    <row r="63" s="14" customFormat="1" ht="19.92" customHeight="1">
      <c r="A63" s="14"/>
      <c r="B63" s="243"/>
      <c r="C63" s="244"/>
      <c r="D63" s="245" t="s">
        <v>507</v>
      </c>
      <c r="E63" s="246"/>
      <c r="F63" s="246"/>
      <c r="G63" s="246"/>
      <c r="H63" s="246"/>
      <c r="I63" s="246"/>
      <c r="J63" s="247">
        <f>J128</f>
        <v>0</v>
      </c>
      <c r="K63" s="244"/>
      <c r="L63" s="248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</row>
    <row r="64" s="14" customFormat="1" ht="19.92" customHeight="1">
      <c r="A64" s="14"/>
      <c r="B64" s="243"/>
      <c r="C64" s="244"/>
      <c r="D64" s="245" t="s">
        <v>270</v>
      </c>
      <c r="E64" s="246"/>
      <c r="F64" s="246"/>
      <c r="G64" s="246"/>
      <c r="H64" s="246"/>
      <c r="I64" s="246"/>
      <c r="J64" s="247">
        <f>J147</f>
        <v>0</v>
      </c>
      <c r="K64" s="244"/>
      <c r="L64" s="248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</row>
    <row r="65" s="9" customFormat="1" ht="24.96" customHeight="1">
      <c r="A65" s="9"/>
      <c r="B65" s="168"/>
      <c r="C65" s="169"/>
      <c r="D65" s="170" t="s">
        <v>271</v>
      </c>
      <c r="E65" s="171"/>
      <c r="F65" s="171"/>
      <c r="G65" s="171"/>
      <c r="H65" s="171"/>
      <c r="I65" s="171"/>
      <c r="J65" s="172">
        <f>J155</f>
        <v>0</v>
      </c>
      <c r="K65" s="169"/>
      <c r="L65" s="173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110</v>
      </c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63" t="str">
        <f>E7</f>
        <v>III/3456 Golčův Jeníkov - most ev. č. 3456-1</v>
      </c>
      <c r="F75" s="35"/>
      <c r="G75" s="35"/>
      <c r="H75" s="35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103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SO 301 - Přeložka kanalizace</v>
      </c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F12</f>
        <v>Golčův Jeníkov</v>
      </c>
      <c r="G79" s="43"/>
      <c r="H79" s="43"/>
      <c r="I79" s="35" t="s">
        <v>23</v>
      </c>
      <c r="J79" s="75" t="str">
        <f>IF(J12="","",J12)</f>
        <v>30. 9. 2024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25</v>
      </c>
      <c r="D81" s="43"/>
      <c r="E81" s="43"/>
      <c r="F81" s="30" t="str">
        <f>E15</f>
        <v>Krajská správa a údržba silnic Vysočiny</v>
      </c>
      <c r="G81" s="43"/>
      <c r="H81" s="43"/>
      <c r="I81" s="35" t="s">
        <v>33</v>
      </c>
      <c r="J81" s="39" t="str">
        <f>E21</f>
        <v>Ing. Petr Šedivý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31</v>
      </c>
      <c r="D82" s="43"/>
      <c r="E82" s="43"/>
      <c r="F82" s="30" t="str">
        <f>IF(E18="","",E18)</f>
        <v>Vyplň údaj</v>
      </c>
      <c r="G82" s="43"/>
      <c r="H82" s="43"/>
      <c r="I82" s="35" t="s">
        <v>38</v>
      </c>
      <c r="J82" s="39" t="str">
        <f>E24</f>
        <v>Ing. Petr Šedivý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0" customFormat="1" ht="29.28" customHeight="1">
      <c r="A84" s="174"/>
      <c r="B84" s="175"/>
      <c r="C84" s="176" t="s">
        <v>111</v>
      </c>
      <c r="D84" s="177" t="s">
        <v>60</v>
      </c>
      <c r="E84" s="177" t="s">
        <v>56</v>
      </c>
      <c r="F84" s="177" t="s">
        <v>57</v>
      </c>
      <c r="G84" s="177" t="s">
        <v>112</v>
      </c>
      <c r="H84" s="177" t="s">
        <v>113</v>
      </c>
      <c r="I84" s="177" t="s">
        <v>114</v>
      </c>
      <c r="J84" s="178" t="s">
        <v>107</v>
      </c>
      <c r="K84" s="179" t="s">
        <v>115</v>
      </c>
      <c r="L84" s="180"/>
      <c r="M84" s="95" t="s">
        <v>19</v>
      </c>
      <c r="N84" s="96" t="s">
        <v>45</v>
      </c>
      <c r="O84" s="96" t="s">
        <v>116</v>
      </c>
      <c r="P84" s="96" t="s">
        <v>117</v>
      </c>
      <c r="Q84" s="96" t="s">
        <v>118</v>
      </c>
      <c r="R84" s="96" t="s">
        <v>119</v>
      </c>
      <c r="S84" s="96" t="s">
        <v>120</v>
      </c>
      <c r="T84" s="97" t="s">
        <v>121</v>
      </c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174"/>
    </row>
    <row r="85" s="2" customFormat="1" ht="22.8" customHeight="1">
      <c r="A85" s="41"/>
      <c r="B85" s="42"/>
      <c r="C85" s="102" t="s">
        <v>122</v>
      </c>
      <c r="D85" s="43"/>
      <c r="E85" s="43"/>
      <c r="F85" s="43"/>
      <c r="G85" s="43"/>
      <c r="H85" s="43"/>
      <c r="I85" s="43"/>
      <c r="J85" s="181">
        <f>BK85</f>
        <v>0</v>
      </c>
      <c r="K85" s="43"/>
      <c r="L85" s="47"/>
      <c r="M85" s="98"/>
      <c r="N85" s="182"/>
      <c r="O85" s="99"/>
      <c r="P85" s="183">
        <f>P86+P155</f>
        <v>0</v>
      </c>
      <c r="Q85" s="99"/>
      <c r="R85" s="183">
        <f>R86+R155</f>
        <v>0</v>
      </c>
      <c r="S85" s="99"/>
      <c r="T85" s="184">
        <f>T86+T155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74</v>
      </c>
      <c r="AU85" s="20" t="s">
        <v>108</v>
      </c>
      <c r="BK85" s="185">
        <f>BK86+BK155</f>
        <v>0</v>
      </c>
    </row>
    <row r="86" s="11" customFormat="1" ht="25.92" customHeight="1">
      <c r="A86" s="11"/>
      <c r="B86" s="186"/>
      <c r="C86" s="187"/>
      <c r="D86" s="188" t="s">
        <v>74</v>
      </c>
      <c r="E86" s="189" t="s">
        <v>272</v>
      </c>
      <c r="F86" s="189" t="s">
        <v>273</v>
      </c>
      <c r="G86" s="187"/>
      <c r="H86" s="187"/>
      <c r="I86" s="190"/>
      <c r="J86" s="191">
        <f>BK86</f>
        <v>0</v>
      </c>
      <c r="K86" s="187"/>
      <c r="L86" s="192"/>
      <c r="M86" s="193"/>
      <c r="N86" s="194"/>
      <c r="O86" s="194"/>
      <c r="P86" s="195">
        <f>P87+P121+P128+P147</f>
        <v>0</v>
      </c>
      <c r="Q86" s="194"/>
      <c r="R86" s="195">
        <f>R87+R121+R128+R147</f>
        <v>0</v>
      </c>
      <c r="S86" s="194"/>
      <c r="T86" s="196">
        <f>T87+T121+T128+T147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97" t="s">
        <v>83</v>
      </c>
      <c r="AT86" s="198" t="s">
        <v>74</v>
      </c>
      <c r="AU86" s="198" t="s">
        <v>75</v>
      </c>
      <c r="AY86" s="197" t="s">
        <v>126</v>
      </c>
      <c r="BK86" s="199">
        <f>BK87+BK121+BK128+BK147</f>
        <v>0</v>
      </c>
    </row>
    <row r="87" s="11" customFormat="1" ht="22.8" customHeight="1">
      <c r="A87" s="11"/>
      <c r="B87" s="186"/>
      <c r="C87" s="187"/>
      <c r="D87" s="188" t="s">
        <v>74</v>
      </c>
      <c r="E87" s="249" t="s">
        <v>83</v>
      </c>
      <c r="F87" s="249" t="s">
        <v>274</v>
      </c>
      <c r="G87" s="187"/>
      <c r="H87" s="187"/>
      <c r="I87" s="190"/>
      <c r="J87" s="250">
        <f>BK87</f>
        <v>0</v>
      </c>
      <c r="K87" s="187"/>
      <c r="L87" s="192"/>
      <c r="M87" s="193"/>
      <c r="N87" s="194"/>
      <c r="O87" s="194"/>
      <c r="P87" s="195">
        <f>SUM(P88:P120)</f>
        <v>0</v>
      </c>
      <c r="Q87" s="194"/>
      <c r="R87" s="195">
        <f>SUM(R88:R120)</f>
        <v>0</v>
      </c>
      <c r="S87" s="194"/>
      <c r="T87" s="196">
        <f>SUM(T88:T120)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7" t="s">
        <v>83</v>
      </c>
      <c r="AT87" s="198" t="s">
        <v>74</v>
      </c>
      <c r="AU87" s="198" t="s">
        <v>83</v>
      </c>
      <c r="AY87" s="197" t="s">
        <v>126</v>
      </c>
      <c r="BK87" s="199">
        <f>SUM(BK88:BK120)</f>
        <v>0</v>
      </c>
    </row>
    <row r="88" s="2" customFormat="1" ht="16.5" customHeight="1">
      <c r="A88" s="41"/>
      <c r="B88" s="42"/>
      <c r="C88" s="200" t="s">
        <v>83</v>
      </c>
      <c r="D88" s="200" t="s">
        <v>127</v>
      </c>
      <c r="E88" s="201" t="s">
        <v>1135</v>
      </c>
      <c r="F88" s="202" t="s">
        <v>1136</v>
      </c>
      <c r="G88" s="203" t="s">
        <v>1137</v>
      </c>
      <c r="H88" s="204">
        <v>240</v>
      </c>
      <c r="I88" s="205"/>
      <c r="J88" s="206">
        <f>ROUND(I88*H88,2)</f>
        <v>0</v>
      </c>
      <c r="K88" s="207"/>
      <c r="L88" s="47"/>
      <c r="M88" s="208" t="s">
        <v>19</v>
      </c>
      <c r="N88" s="209" t="s">
        <v>46</v>
      </c>
      <c r="O88" s="87"/>
      <c r="P88" s="210">
        <f>O88*H88</f>
        <v>0</v>
      </c>
      <c r="Q88" s="210">
        <v>0</v>
      </c>
      <c r="R88" s="210">
        <f>Q88*H88</f>
        <v>0</v>
      </c>
      <c r="S88" s="210">
        <v>0</v>
      </c>
      <c r="T88" s="211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2" t="s">
        <v>159</v>
      </c>
      <c r="AT88" s="212" t="s">
        <v>127</v>
      </c>
      <c r="AU88" s="212" t="s">
        <v>85</v>
      </c>
      <c r="AY88" s="20" t="s">
        <v>126</v>
      </c>
      <c r="BE88" s="213">
        <f>IF(N88="základní",J88,0)</f>
        <v>0</v>
      </c>
      <c r="BF88" s="213">
        <f>IF(N88="snížená",J88,0)</f>
        <v>0</v>
      </c>
      <c r="BG88" s="213">
        <f>IF(N88="zákl. přenesená",J88,0)</f>
        <v>0</v>
      </c>
      <c r="BH88" s="213">
        <f>IF(N88="sníž. přenesená",J88,0)</f>
        <v>0</v>
      </c>
      <c r="BI88" s="213">
        <f>IF(N88="nulová",J88,0)</f>
        <v>0</v>
      </c>
      <c r="BJ88" s="20" t="s">
        <v>83</v>
      </c>
      <c r="BK88" s="213">
        <f>ROUND(I88*H88,2)</f>
        <v>0</v>
      </c>
      <c r="BL88" s="20" t="s">
        <v>159</v>
      </c>
      <c r="BM88" s="212" t="s">
        <v>1138</v>
      </c>
    </row>
    <row r="89" s="2" customFormat="1">
      <c r="A89" s="41"/>
      <c r="B89" s="42"/>
      <c r="C89" s="43"/>
      <c r="D89" s="214" t="s">
        <v>133</v>
      </c>
      <c r="E89" s="43"/>
      <c r="F89" s="215" t="s">
        <v>1139</v>
      </c>
      <c r="G89" s="43"/>
      <c r="H89" s="43"/>
      <c r="I89" s="216"/>
      <c r="J89" s="43"/>
      <c r="K89" s="43"/>
      <c r="L89" s="47"/>
      <c r="M89" s="217"/>
      <c r="N89" s="218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133</v>
      </c>
      <c r="AU89" s="20" t="s">
        <v>85</v>
      </c>
    </row>
    <row r="90" s="12" customFormat="1">
      <c r="A90" s="12"/>
      <c r="B90" s="219"/>
      <c r="C90" s="220"/>
      <c r="D90" s="214" t="s">
        <v>135</v>
      </c>
      <c r="E90" s="221" t="s">
        <v>19</v>
      </c>
      <c r="F90" s="222" t="s">
        <v>1140</v>
      </c>
      <c r="G90" s="220"/>
      <c r="H90" s="221" t="s">
        <v>19</v>
      </c>
      <c r="I90" s="223"/>
      <c r="J90" s="220"/>
      <c r="K90" s="220"/>
      <c r="L90" s="224"/>
      <c r="M90" s="225"/>
      <c r="N90" s="226"/>
      <c r="O90" s="226"/>
      <c r="P90" s="226"/>
      <c r="Q90" s="226"/>
      <c r="R90" s="226"/>
      <c r="S90" s="226"/>
      <c r="T90" s="227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T90" s="228" t="s">
        <v>135</v>
      </c>
      <c r="AU90" s="228" t="s">
        <v>85</v>
      </c>
      <c r="AV90" s="12" t="s">
        <v>83</v>
      </c>
      <c r="AW90" s="12" t="s">
        <v>37</v>
      </c>
      <c r="AX90" s="12" t="s">
        <v>75</v>
      </c>
      <c r="AY90" s="228" t="s">
        <v>126</v>
      </c>
    </row>
    <row r="91" s="12" customFormat="1">
      <c r="A91" s="12"/>
      <c r="B91" s="219"/>
      <c r="C91" s="220"/>
      <c r="D91" s="214" t="s">
        <v>135</v>
      </c>
      <c r="E91" s="221" t="s">
        <v>19</v>
      </c>
      <c r="F91" s="222" t="s">
        <v>1141</v>
      </c>
      <c r="G91" s="220"/>
      <c r="H91" s="221" t="s">
        <v>19</v>
      </c>
      <c r="I91" s="223"/>
      <c r="J91" s="220"/>
      <c r="K91" s="220"/>
      <c r="L91" s="224"/>
      <c r="M91" s="225"/>
      <c r="N91" s="226"/>
      <c r="O91" s="226"/>
      <c r="P91" s="226"/>
      <c r="Q91" s="226"/>
      <c r="R91" s="226"/>
      <c r="S91" s="226"/>
      <c r="T91" s="227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T91" s="228" t="s">
        <v>135</v>
      </c>
      <c r="AU91" s="228" t="s">
        <v>85</v>
      </c>
      <c r="AV91" s="12" t="s">
        <v>83</v>
      </c>
      <c r="AW91" s="12" t="s">
        <v>37</v>
      </c>
      <c r="AX91" s="12" t="s">
        <v>75</v>
      </c>
      <c r="AY91" s="228" t="s">
        <v>126</v>
      </c>
    </row>
    <row r="92" s="13" customFormat="1">
      <c r="A92" s="13"/>
      <c r="B92" s="229"/>
      <c r="C92" s="230"/>
      <c r="D92" s="214" t="s">
        <v>135</v>
      </c>
      <c r="E92" s="231" t="s">
        <v>19</v>
      </c>
      <c r="F92" s="232" t="s">
        <v>1142</v>
      </c>
      <c r="G92" s="230"/>
      <c r="H92" s="233">
        <v>240</v>
      </c>
      <c r="I92" s="234"/>
      <c r="J92" s="230"/>
      <c r="K92" s="230"/>
      <c r="L92" s="235"/>
      <c r="M92" s="236"/>
      <c r="N92" s="237"/>
      <c r="O92" s="237"/>
      <c r="P92" s="237"/>
      <c r="Q92" s="237"/>
      <c r="R92" s="237"/>
      <c r="S92" s="237"/>
      <c r="T92" s="238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9" t="s">
        <v>135</v>
      </c>
      <c r="AU92" s="239" t="s">
        <v>85</v>
      </c>
      <c r="AV92" s="13" t="s">
        <v>85</v>
      </c>
      <c r="AW92" s="13" t="s">
        <v>37</v>
      </c>
      <c r="AX92" s="13" t="s">
        <v>83</v>
      </c>
      <c r="AY92" s="239" t="s">
        <v>126</v>
      </c>
    </row>
    <row r="93" s="2" customFormat="1" ht="16.5" customHeight="1">
      <c r="A93" s="41"/>
      <c r="B93" s="42"/>
      <c r="C93" s="200" t="s">
        <v>85</v>
      </c>
      <c r="D93" s="200" t="s">
        <v>127</v>
      </c>
      <c r="E93" s="201" t="s">
        <v>511</v>
      </c>
      <c r="F93" s="202" t="s">
        <v>512</v>
      </c>
      <c r="G93" s="203" t="s">
        <v>285</v>
      </c>
      <c r="H93" s="204">
        <v>139.304</v>
      </c>
      <c r="I93" s="205"/>
      <c r="J93" s="206">
        <f>ROUND(I93*H93,2)</f>
        <v>0</v>
      </c>
      <c r="K93" s="207"/>
      <c r="L93" s="47"/>
      <c r="M93" s="208" t="s">
        <v>19</v>
      </c>
      <c r="N93" s="209" t="s">
        <v>46</v>
      </c>
      <c r="O93" s="87"/>
      <c r="P93" s="210">
        <f>O93*H93</f>
        <v>0</v>
      </c>
      <c r="Q93" s="210">
        <v>0</v>
      </c>
      <c r="R93" s="210">
        <f>Q93*H93</f>
        <v>0</v>
      </c>
      <c r="S93" s="210">
        <v>0</v>
      </c>
      <c r="T93" s="211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2" t="s">
        <v>159</v>
      </c>
      <c r="AT93" s="212" t="s">
        <v>127</v>
      </c>
      <c r="AU93" s="212" t="s">
        <v>85</v>
      </c>
      <c r="AY93" s="20" t="s">
        <v>126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20" t="s">
        <v>83</v>
      </c>
      <c r="BK93" s="213">
        <f>ROUND(I93*H93,2)</f>
        <v>0</v>
      </c>
      <c r="BL93" s="20" t="s">
        <v>159</v>
      </c>
      <c r="BM93" s="212" t="s">
        <v>1143</v>
      </c>
    </row>
    <row r="94" s="2" customFormat="1">
      <c r="A94" s="41"/>
      <c r="B94" s="42"/>
      <c r="C94" s="43"/>
      <c r="D94" s="214" t="s">
        <v>133</v>
      </c>
      <c r="E94" s="43"/>
      <c r="F94" s="215" t="s">
        <v>514</v>
      </c>
      <c r="G94" s="43"/>
      <c r="H94" s="43"/>
      <c r="I94" s="216"/>
      <c r="J94" s="43"/>
      <c r="K94" s="43"/>
      <c r="L94" s="47"/>
      <c r="M94" s="217"/>
      <c r="N94" s="218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133</v>
      </c>
      <c r="AU94" s="20" t="s">
        <v>85</v>
      </c>
    </row>
    <row r="95" s="12" customFormat="1">
      <c r="A95" s="12"/>
      <c r="B95" s="219"/>
      <c r="C95" s="220"/>
      <c r="D95" s="214" t="s">
        <v>135</v>
      </c>
      <c r="E95" s="221" t="s">
        <v>19</v>
      </c>
      <c r="F95" s="222" t="s">
        <v>1144</v>
      </c>
      <c r="G95" s="220"/>
      <c r="H95" s="221" t="s">
        <v>19</v>
      </c>
      <c r="I95" s="223"/>
      <c r="J95" s="220"/>
      <c r="K95" s="220"/>
      <c r="L95" s="224"/>
      <c r="M95" s="225"/>
      <c r="N95" s="226"/>
      <c r="O95" s="226"/>
      <c r="P95" s="226"/>
      <c r="Q95" s="226"/>
      <c r="R95" s="226"/>
      <c r="S95" s="226"/>
      <c r="T95" s="227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T95" s="228" t="s">
        <v>135</v>
      </c>
      <c r="AU95" s="228" t="s">
        <v>85</v>
      </c>
      <c r="AV95" s="12" t="s">
        <v>83</v>
      </c>
      <c r="AW95" s="12" t="s">
        <v>37</v>
      </c>
      <c r="AX95" s="12" t="s">
        <v>75</v>
      </c>
      <c r="AY95" s="228" t="s">
        <v>126</v>
      </c>
    </row>
    <row r="96" s="13" customFormat="1">
      <c r="A96" s="13"/>
      <c r="B96" s="229"/>
      <c r="C96" s="230"/>
      <c r="D96" s="214" t="s">
        <v>135</v>
      </c>
      <c r="E96" s="231" t="s">
        <v>19</v>
      </c>
      <c r="F96" s="232" t="s">
        <v>1145</v>
      </c>
      <c r="G96" s="230"/>
      <c r="H96" s="233">
        <v>139.304</v>
      </c>
      <c r="I96" s="234"/>
      <c r="J96" s="230"/>
      <c r="K96" s="230"/>
      <c r="L96" s="235"/>
      <c r="M96" s="236"/>
      <c r="N96" s="237"/>
      <c r="O96" s="237"/>
      <c r="P96" s="237"/>
      <c r="Q96" s="237"/>
      <c r="R96" s="237"/>
      <c r="S96" s="237"/>
      <c r="T96" s="238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9" t="s">
        <v>135</v>
      </c>
      <c r="AU96" s="239" t="s">
        <v>85</v>
      </c>
      <c r="AV96" s="13" t="s">
        <v>85</v>
      </c>
      <c r="AW96" s="13" t="s">
        <v>37</v>
      </c>
      <c r="AX96" s="13" t="s">
        <v>83</v>
      </c>
      <c r="AY96" s="239" t="s">
        <v>126</v>
      </c>
    </row>
    <row r="97" s="2" customFormat="1" ht="16.5" customHeight="1">
      <c r="A97" s="41"/>
      <c r="B97" s="42"/>
      <c r="C97" s="200" t="s">
        <v>151</v>
      </c>
      <c r="D97" s="200" t="s">
        <v>127</v>
      </c>
      <c r="E97" s="201" t="s">
        <v>335</v>
      </c>
      <c r="F97" s="202" t="s">
        <v>336</v>
      </c>
      <c r="G97" s="203" t="s">
        <v>285</v>
      </c>
      <c r="H97" s="204">
        <v>13.548</v>
      </c>
      <c r="I97" s="205"/>
      <c r="J97" s="206">
        <f>ROUND(I97*H97,2)</f>
        <v>0</v>
      </c>
      <c r="K97" s="207"/>
      <c r="L97" s="47"/>
      <c r="M97" s="208" t="s">
        <v>19</v>
      </c>
      <c r="N97" s="209" t="s">
        <v>46</v>
      </c>
      <c r="O97" s="87"/>
      <c r="P97" s="210">
        <f>O97*H97</f>
        <v>0</v>
      </c>
      <c r="Q97" s="210">
        <v>0</v>
      </c>
      <c r="R97" s="210">
        <f>Q97*H97</f>
        <v>0</v>
      </c>
      <c r="S97" s="210">
        <v>0</v>
      </c>
      <c r="T97" s="211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2" t="s">
        <v>159</v>
      </c>
      <c r="AT97" s="212" t="s">
        <v>127</v>
      </c>
      <c r="AU97" s="212" t="s">
        <v>85</v>
      </c>
      <c r="AY97" s="20" t="s">
        <v>126</v>
      </c>
      <c r="BE97" s="213">
        <f>IF(N97="základní",J97,0)</f>
        <v>0</v>
      </c>
      <c r="BF97" s="213">
        <f>IF(N97="snížená",J97,0)</f>
        <v>0</v>
      </c>
      <c r="BG97" s="213">
        <f>IF(N97="zákl. přenesená",J97,0)</f>
        <v>0</v>
      </c>
      <c r="BH97" s="213">
        <f>IF(N97="sníž. přenesená",J97,0)</f>
        <v>0</v>
      </c>
      <c r="BI97" s="213">
        <f>IF(N97="nulová",J97,0)</f>
        <v>0</v>
      </c>
      <c r="BJ97" s="20" t="s">
        <v>83</v>
      </c>
      <c r="BK97" s="213">
        <f>ROUND(I97*H97,2)</f>
        <v>0</v>
      </c>
      <c r="BL97" s="20" t="s">
        <v>159</v>
      </c>
      <c r="BM97" s="212" t="s">
        <v>1146</v>
      </c>
    </row>
    <row r="98" s="2" customFormat="1">
      <c r="A98" s="41"/>
      <c r="B98" s="42"/>
      <c r="C98" s="43"/>
      <c r="D98" s="214" t="s">
        <v>133</v>
      </c>
      <c r="E98" s="43"/>
      <c r="F98" s="215" t="s">
        <v>338</v>
      </c>
      <c r="G98" s="43"/>
      <c r="H98" s="43"/>
      <c r="I98" s="216"/>
      <c r="J98" s="43"/>
      <c r="K98" s="43"/>
      <c r="L98" s="47"/>
      <c r="M98" s="217"/>
      <c r="N98" s="218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133</v>
      </c>
      <c r="AU98" s="20" t="s">
        <v>85</v>
      </c>
    </row>
    <row r="99" s="12" customFormat="1">
      <c r="A99" s="12"/>
      <c r="B99" s="219"/>
      <c r="C99" s="220"/>
      <c r="D99" s="214" t="s">
        <v>135</v>
      </c>
      <c r="E99" s="221" t="s">
        <v>19</v>
      </c>
      <c r="F99" s="222" t="s">
        <v>1147</v>
      </c>
      <c r="G99" s="220"/>
      <c r="H99" s="221" t="s">
        <v>19</v>
      </c>
      <c r="I99" s="223"/>
      <c r="J99" s="220"/>
      <c r="K99" s="220"/>
      <c r="L99" s="224"/>
      <c r="M99" s="225"/>
      <c r="N99" s="226"/>
      <c r="O99" s="226"/>
      <c r="P99" s="226"/>
      <c r="Q99" s="226"/>
      <c r="R99" s="226"/>
      <c r="S99" s="226"/>
      <c r="T99" s="227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28" t="s">
        <v>135</v>
      </c>
      <c r="AU99" s="228" t="s">
        <v>85</v>
      </c>
      <c r="AV99" s="12" t="s">
        <v>83</v>
      </c>
      <c r="AW99" s="12" t="s">
        <v>37</v>
      </c>
      <c r="AX99" s="12" t="s">
        <v>75</v>
      </c>
      <c r="AY99" s="228" t="s">
        <v>126</v>
      </c>
    </row>
    <row r="100" s="13" customFormat="1">
      <c r="A100" s="13"/>
      <c r="B100" s="229"/>
      <c r="C100" s="230"/>
      <c r="D100" s="214" t="s">
        <v>135</v>
      </c>
      <c r="E100" s="231" t="s">
        <v>19</v>
      </c>
      <c r="F100" s="232" t="s">
        <v>1148</v>
      </c>
      <c r="G100" s="230"/>
      <c r="H100" s="233">
        <v>13.548</v>
      </c>
      <c r="I100" s="234"/>
      <c r="J100" s="230"/>
      <c r="K100" s="230"/>
      <c r="L100" s="235"/>
      <c r="M100" s="236"/>
      <c r="N100" s="237"/>
      <c r="O100" s="237"/>
      <c r="P100" s="237"/>
      <c r="Q100" s="237"/>
      <c r="R100" s="237"/>
      <c r="S100" s="237"/>
      <c r="T100" s="238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9" t="s">
        <v>135</v>
      </c>
      <c r="AU100" s="239" t="s">
        <v>85</v>
      </c>
      <c r="AV100" s="13" t="s">
        <v>85</v>
      </c>
      <c r="AW100" s="13" t="s">
        <v>37</v>
      </c>
      <c r="AX100" s="13" t="s">
        <v>83</v>
      </c>
      <c r="AY100" s="239" t="s">
        <v>126</v>
      </c>
    </row>
    <row r="101" s="2" customFormat="1" ht="16.5" customHeight="1">
      <c r="A101" s="41"/>
      <c r="B101" s="42"/>
      <c r="C101" s="200" t="s">
        <v>159</v>
      </c>
      <c r="D101" s="200" t="s">
        <v>127</v>
      </c>
      <c r="E101" s="201" t="s">
        <v>346</v>
      </c>
      <c r="F101" s="202" t="s">
        <v>347</v>
      </c>
      <c r="G101" s="203" t="s">
        <v>285</v>
      </c>
      <c r="H101" s="204">
        <v>145.75800000000001</v>
      </c>
      <c r="I101" s="205"/>
      <c r="J101" s="206">
        <f>ROUND(I101*H101,2)</f>
        <v>0</v>
      </c>
      <c r="K101" s="207"/>
      <c r="L101" s="47"/>
      <c r="M101" s="208" t="s">
        <v>19</v>
      </c>
      <c r="N101" s="209" t="s">
        <v>46</v>
      </c>
      <c r="O101" s="87"/>
      <c r="P101" s="210">
        <f>O101*H101</f>
        <v>0</v>
      </c>
      <c r="Q101" s="210">
        <v>0</v>
      </c>
      <c r="R101" s="210">
        <f>Q101*H101</f>
        <v>0</v>
      </c>
      <c r="S101" s="210">
        <v>0</v>
      </c>
      <c r="T101" s="211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2" t="s">
        <v>159</v>
      </c>
      <c r="AT101" s="212" t="s">
        <v>127</v>
      </c>
      <c r="AU101" s="212" t="s">
        <v>85</v>
      </c>
      <c r="AY101" s="20" t="s">
        <v>126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20" t="s">
        <v>83</v>
      </c>
      <c r="BK101" s="213">
        <f>ROUND(I101*H101,2)</f>
        <v>0</v>
      </c>
      <c r="BL101" s="20" t="s">
        <v>159</v>
      </c>
      <c r="BM101" s="212" t="s">
        <v>1149</v>
      </c>
    </row>
    <row r="102" s="2" customFormat="1">
      <c r="A102" s="41"/>
      <c r="B102" s="42"/>
      <c r="C102" s="43"/>
      <c r="D102" s="214" t="s">
        <v>133</v>
      </c>
      <c r="E102" s="43"/>
      <c r="F102" s="215" t="s">
        <v>338</v>
      </c>
      <c r="G102" s="43"/>
      <c r="H102" s="43"/>
      <c r="I102" s="216"/>
      <c r="J102" s="43"/>
      <c r="K102" s="43"/>
      <c r="L102" s="47"/>
      <c r="M102" s="217"/>
      <c r="N102" s="218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133</v>
      </c>
      <c r="AU102" s="20" t="s">
        <v>85</v>
      </c>
    </row>
    <row r="103" s="12" customFormat="1">
      <c r="A103" s="12"/>
      <c r="B103" s="219"/>
      <c r="C103" s="220"/>
      <c r="D103" s="214" t="s">
        <v>135</v>
      </c>
      <c r="E103" s="221" t="s">
        <v>19</v>
      </c>
      <c r="F103" s="222" t="s">
        <v>1147</v>
      </c>
      <c r="G103" s="220"/>
      <c r="H103" s="221" t="s">
        <v>19</v>
      </c>
      <c r="I103" s="223"/>
      <c r="J103" s="220"/>
      <c r="K103" s="220"/>
      <c r="L103" s="224"/>
      <c r="M103" s="225"/>
      <c r="N103" s="226"/>
      <c r="O103" s="226"/>
      <c r="P103" s="226"/>
      <c r="Q103" s="226"/>
      <c r="R103" s="226"/>
      <c r="S103" s="226"/>
      <c r="T103" s="227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T103" s="228" t="s">
        <v>135</v>
      </c>
      <c r="AU103" s="228" t="s">
        <v>85</v>
      </c>
      <c r="AV103" s="12" t="s">
        <v>83</v>
      </c>
      <c r="AW103" s="12" t="s">
        <v>37</v>
      </c>
      <c r="AX103" s="12" t="s">
        <v>75</v>
      </c>
      <c r="AY103" s="228" t="s">
        <v>126</v>
      </c>
    </row>
    <row r="104" s="12" customFormat="1">
      <c r="A104" s="12"/>
      <c r="B104" s="219"/>
      <c r="C104" s="220"/>
      <c r="D104" s="214" t="s">
        <v>135</v>
      </c>
      <c r="E104" s="221" t="s">
        <v>19</v>
      </c>
      <c r="F104" s="222" t="s">
        <v>1150</v>
      </c>
      <c r="G104" s="220"/>
      <c r="H104" s="221" t="s">
        <v>19</v>
      </c>
      <c r="I104" s="223"/>
      <c r="J104" s="220"/>
      <c r="K104" s="220"/>
      <c r="L104" s="224"/>
      <c r="M104" s="225"/>
      <c r="N104" s="226"/>
      <c r="O104" s="226"/>
      <c r="P104" s="226"/>
      <c r="Q104" s="226"/>
      <c r="R104" s="226"/>
      <c r="S104" s="226"/>
      <c r="T104" s="227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T104" s="228" t="s">
        <v>135</v>
      </c>
      <c r="AU104" s="228" t="s">
        <v>85</v>
      </c>
      <c r="AV104" s="12" t="s">
        <v>83</v>
      </c>
      <c r="AW104" s="12" t="s">
        <v>37</v>
      </c>
      <c r="AX104" s="12" t="s">
        <v>75</v>
      </c>
      <c r="AY104" s="228" t="s">
        <v>126</v>
      </c>
    </row>
    <row r="105" s="12" customFormat="1">
      <c r="A105" s="12"/>
      <c r="B105" s="219"/>
      <c r="C105" s="220"/>
      <c r="D105" s="214" t="s">
        <v>135</v>
      </c>
      <c r="E105" s="221" t="s">
        <v>19</v>
      </c>
      <c r="F105" s="222" t="s">
        <v>1151</v>
      </c>
      <c r="G105" s="220"/>
      <c r="H105" s="221" t="s">
        <v>19</v>
      </c>
      <c r="I105" s="223"/>
      <c r="J105" s="220"/>
      <c r="K105" s="220"/>
      <c r="L105" s="224"/>
      <c r="M105" s="225"/>
      <c r="N105" s="226"/>
      <c r="O105" s="226"/>
      <c r="P105" s="226"/>
      <c r="Q105" s="226"/>
      <c r="R105" s="226"/>
      <c r="S105" s="226"/>
      <c r="T105" s="227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T105" s="228" t="s">
        <v>135</v>
      </c>
      <c r="AU105" s="228" t="s">
        <v>85</v>
      </c>
      <c r="AV105" s="12" t="s">
        <v>83</v>
      </c>
      <c r="AW105" s="12" t="s">
        <v>37</v>
      </c>
      <c r="AX105" s="12" t="s">
        <v>75</v>
      </c>
      <c r="AY105" s="228" t="s">
        <v>126</v>
      </c>
    </row>
    <row r="106" s="13" customFormat="1">
      <c r="A106" s="13"/>
      <c r="B106" s="229"/>
      <c r="C106" s="230"/>
      <c r="D106" s="214" t="s">
        <v>135</v>
      </c>
      <c r="E106" s="231" t="s">
        <v>19</v>
      </c>
      <c r="F106" s="232" t="s">
        <v>1152</v>
      </c>
      <c r="G106" s="230"/>
      <c r="H106" s="233">
        <v>76.128</v>
      </c>
      <c r="I106" s="234"/>
      <c r="J106" s="230"/>
      <c r="K106" s="230"/>
      <c r="L106" s="235"/>
      <c r="M106" s="236"/>
      <c r="N106" s="237"/>
      <c r="O106" s="237"/>
      <c r="P106" s="237"/>
      <c r="Q106" s="237"/>
      <c r="R106" s="237"/>
      <c r="S106" s="237"/>
      <c r="T106" s="23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9" t="s">
        <v>135</v>
      </c>
      <c r="AU106" s="239" t="s">
        <v>85</v>
      </c>
      <c r="AV106" s="13" t="s">
        <v>85</v>
      </c>
      <c r="AW106" s="13" t="s">
        <v>37</v>
      </c>
      <c r="AX106" s="13" t="s">
        <v>75</v>
      </c>
      <c r="AY106" s="239" t="s">
        <v>126</v>
      </c>
    </row>
    <row r="107" s="13" customFormat="1">
      <c r="A107" s="13"/>
      <c r="B107" s="229"/>
      <c r="C107" s="230"/>
      <c r="D107" s="214" t="s">
        <v>135</v>
      </c>
      <c r="E107" s="231" t="s">
        <v>19</v>
      </c>
      <c r="F107" s="232" t="s">
        <v>1153</v>
      </c>
      <c r="G107" s="230"/>
      <c r="H107" s="233">
        <v>-2.5859999999999999</v>
      </c>
      <c r="I107" s="234"/>
      <c r="J107" s="230"/>
      <c r="K107" s="230"/>
      <c r="L107" s="235"/>
      <c r="M107" s="236"/>
      <c r="N107" s="237"/>
      <c r="O107" s="237"/>
      <c r="P107" s="237"/>
      <c r="Q107" s="237"/>
      <c r="R107" s="237"/>
      <c r="S107" s="237"/>
      <c r="T107" s="23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9" t="s">
        <v>135</v>
      </c>
      <c r="AU107" s="239" t="s">
        <v>85</v>
      </c>
      <c r="AV107" s="13" t="s">
        <v>85</v>
      </c>
      <c r="AW107" s="13" t="s">
        <v>37</v>
      </c>
      <c r="AX107" s="13" t="s">
        <v>75</v>
      </c>
      <c r="AY107" s="239" t="s">
        <v>126</v>
      </c>
    </row>
    <row r="108" s="13" customFormat="1">
      <c r="A108" s="13"/>
      <c r="B108" s="229"/>
      <c r="C108" s="230"/>
      <c r="D108" s="214" t="s">
        <v>135</v>
      </c>
      <c r="E108" s="231" t="s">
        <v>19</v>
      </c>
      <c r="F108" s="232" t="s">
        <v>1154</v>
      </c>
      <c r="G108" s="230"/>
      <c r="H108" s="233">
        <v>72.215999999999994</v>
      </c>
      <c r="I108" s="234"/>
      <c r="J108" s="230"/>
      <c r="K108" s="230"/>
      <c r="L108" s="235"/>
      <c r="M108" s="236"/>
      <c r="N108" s="237"/>
      <c r="O108" s="237"/>
      <c r="P108" s="237"/>
      <c r="Q108" s="237"/>
      <c r="R108" s="237"/>
      <c r="S108" s="237"/>
      <c r="T108" s="23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9" t="s">
        <v>135</v>
      </c>
      <c r="AU108" s="239" t="s">
        <v>85</v>
      </c>
      <c r="AV108" s="13" t="s">
        <v>85</v>
      </c>
      <c r="AW108" s="13" t="s">
        <v>37</v>
      </c>
      <c r="AX108" s="13" t="s">
        <v>75</v>
      </c>
      <c r="AY108" s="239" t="s">
        <v>126</v>
      </c>
    </row>
    <row r="109" s="15" customFormat="1">
      <c r="A109" s="15"/>
      <c r="B109" s="251"/>
      <c r="C109" s="252"/>
      <c r="D109" s="214" t="s">
        <v>135</v>
      </c>
      <c r="E109" s="253" t="s">
        <v>19</v>
      </c>
      <c r="F109" s="254" t="s">
        <v>304</v>
      </c>
      <c r="G109" s="252"/>
      <c r="H109" s="255">
        <v>145.75799999999998</v>
      </c>
      <c r="I109" s="256"/>
      <c r="J109" s="252"/>
      <c r="K109" s="252"/>
      <c r="L109" s="257"/>
      <c r="M109" s="258"/>
      <c r="N109" s="259"/>
      <c r="O109" s="259"/>
      <c r="P109" s="259"/>
      <c r="Q109" s="259"/>
      <c r="R109" s="259"/>
      <c r="S109" s="259"/>
      <c r="T109" s="260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1" t="s">
        <v>135</v>
      </c>
      <c r="AU109" s="261" t="s">
        <v>85</v>
      </c>
      <c r="AV109" s="15" t="s">
        <v>159</v>
      </c>
      <c r="AW109" s="15" t="s">
        <v>37</v>
      </c>
      <c r="AX109" s="15" t="s">
        <v>83</v>
      </c>
      <c r="AY109" s="261" t="s">
        <v>126</v>
      </c>
    </row>
    <row r="110" s="2" customFormat="1" ht="16.5" customHeight="1">
      <c r="A110" s="41"/>
      <c r="B110" s="42"/>
      <c r="C110" s="200" t="s">
        <v>125</v>
      </c>
      <c r="D110" s="200" t="s">
        <v>127</v>
      </c>
      <c r="E110" s="201" t="s">
        <v>1155</v>
      </c>
      <c r="F110" s="202" t="s">
        <v>1156</v>
      </c>
      <c r="G110" s="203" t="s">
        <v>285</v>
      </c>
      <c r="H110" s="204">
        <v>139.304</v>
      </c>
      <c r="I110" s="205"/>
      <c r="J110" s="206">
        <f>ROUND(I110*H110,2)</f>
        <v>0</v>
      </c>
      <c r="K110" s="207"/>
      <c r="L110" s="47"/>
      <c r="M110" s="208" t="s">
        <v>19</v>
      </c>
      <c r="N110" s="209" t="s">
        <v>46</v>
      </c>
      <c r="O110" s="87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1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2" t="s">
        <v>159</v>
      </c>
      <c r="AT110" s="212" t="s">
        <v>127</v>
      </c>
      <c r="AU110" s="212" t="s">
        <v>85</v>
      </c>
      <c r="AY110" s="20" t="s">
        <v>126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20" t="s">
        <v>83</v>
      </c>
      <c r="BK110" s="213">
        <f>ROUND(I110*H110,2)</f>
        <v>0</v>
      </c>
      <c r="BL110" s="20" t="s">
        <v>159</v>
      </c>
      <c r="BM110" s="212" t="s">
        <v>1157</v>
      </c>
    </row>
    <row r="111" s="2" customFormat="1">
      <c r="A111" s="41"/>
      <c r="B111" s="42"/>
      <c r="C111" s="43"/>
      <c r="D111" s="214" t="s">
        <v>133</v>
      </c>
      <c r="E111" s="43"/>
      <c r="F111" s="215" t="s">
        <v>1158</v>
      </c>
      <c r="G111" s="43"/>
      <c r="H111" s="43"/>
      <c r="I111" s="216"/>
      <c r="J111" s="43"/>
      <c r="K111" s="43"/>
      <c r="L111" s="47"/>
      <c r="M111" s="217"/>
      <c r="N111" s="218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133</v>
      </c>
      <c r="AU111" s="20" t="s">
        <v>85</v>
      </c>
    </row>
    <row r="112" s="12" customFormat="1">
      <c r="A112" s="12"/>
      <c r="B112" s="219"/>
      <c r="C112" s="220"/>
      <c r="D112" s="214" t="s">
        <v>135</v>
      </c>
      <c r="E112" s="221" t="s">
        <v>19</v>
      </c>
      <c r="F112" s="222" t="s">
        <v>1159</v>
      </c>
      <c r="G112" s="220"/>
      <c r="H112" s="221" t="s">
        <v>19</v>
      </c>
      <c r="I112" s="223"/>
      <c r="J112" s="220"/>
      <c r="K112" s="220"/>
      <c r="L112" s="224"/>
      <c r="M112" s="225"/>
      <c r="N112" s="226"/>
      <c r="O112" s="226"/>
      <c r="P112" s="226"/>
      <c r="Q112" s="226"/>
      <c r="R112" s="226"/>
      <c r="S112" s="226"/>
      <c r="T112" s="227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28" t="s">
        <v>135</v>
      </c>
      <c r="AU112" s="228" t="s">
        <v>85</v>
      </c>
      <c r="AV112" s="12" t="s">
        <v>83</v>
      </c>
      <c r="AW112" s="12" t="s">
        <v>37</v>
      </c>
      <c r="AX112" s="12" t="s">
        <v>75</v>
      </c>
      <c r="AY112" s="228" t="s">
        <v>126</v>
      </c>
    </row>
    <row r="113" s="13" customFormat="1">
      <c r="A113" s="13"/>
      <c r="B113" s="229"/>
      <c r="C113" s="230"/>
      <c r="D113" s="214" t="s">
        <v>135</v>
      </c>
      <c r="E113" s="231" t="s">
        <v>19</v>
      </c>
      <c r="F113" s="232" t="s">
        <v>1152</v>
      </c>
      <c r="G113" s="230"/>
      <c r="H113" s="233">
        <v>76.128</v>
      </c>
      <c r="I113" s="234"/>
      <c r="J113" s="230"/>
      <c r="K113" s="230"/>
      <c r="L113" s="235"/>
      <c r="M113" s="236"/>
      <c r="N113" s="237"/>
      <c r="O113" s="237"/>
      <c r="P113" s="237"/>
      <c r="Q113" s="237"/>
      <c r="R113" s="237"/>
      <c r="S113" s="237"/>
      <c r="T113" s="23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9" t="s">
        <v>135</v>
      </c>
      <c r="AU113" s="239" t="s">
        <v>85</v>
      </c>
      <c r="AV113" s="13" t="s">
        <v>85</v>
      </c>
      <c r="AW113" s="13" t="s">
        <v>37</v>
      </c>
      <c r="AX113" s="13" t="s">
        <v>75</v>
      </c>
      <c r="AY113" s="239" t="s">
        <v>126</v>
      </c>
    </row>
    <row r="114" s="13" customFormat="1">
      <c r="A114" s="13"/>
      <c r="B114" s="229"/>
      <c r="C114" s="230"/>
      <c r="D114" s="214" t="s">
        <v>135</v>
      </c>
      <c r="E114" s="231" t="s">
        <v>19</v>
      </c>
      <c r="F114" s="232" t="s">
        <v>1154</v>
      </c>
      <c r="G114" s="230"/>
      <c r="H114" s="233">
        <v>72.215999999999994</v>
      </c>
      <c r="I114" s="234"/>
      <c r="J114" s="230"/>
      <c r="K114" s="230"/>
      <c r="L114" s="235"/>
      <c r="M114" s="236"/>
      <c r="N114" s="237"/>
      <c r="O114" s="237"/>
      <c r="P114" s="237"/>
      <c r="Q114" s="237"/>
      <c r="R114" s="237"/>
      <c r="S114" s="237"/>
      <c r="T114" s="23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9" t="s">
        <v>135</v>
      </c>
      <c r="AU114" s="239" t="s">
        <v>85</v>
      </c>
      <c r="AV114" s="13" t="s">
        <v>85</v>
      </c>
      <c r="AW114" s="13" t="s">
        <v>37</v>
      </c>
      <c r="AX114" s="13" t="s">
        <v>75</v>
      </c>
      <c r="AY114" s="239" t="s">
        <v>126</v>
      </c>
    </row>
    <row r="115" s="13" customFormat="1">
      <c r="A115" s="13"/>
      <c r="B115" s="229"/>
      <c r="C115" s="230"/>
      <c r="D115" s="214" t="s">
        <v>135</v>
      </c>
      <c r="E115" s="231" t="s">
        <v>19</v>
      </c>
      <c r="F115" s="232" t="s">
        <v>1160</v>
      </c>
      <c r="G115" s="230"/>
      <c r="H115" s="233">
        <v>-3.1859999999999999</v>
      </c>
      <c r="I115" s="234"/>
      <c r="J115" s="230"/>
      <c r="K115" s="230"/>
      <c r="L115" s="235"/>
      <c r="M115" s="236"/>
      <c r="N115" s="237"/>
      <c r="O115" s="237"/>
      <c r="P115" s="237"/>
      <c r="Q115" s="237"/>
      <c r="R115" s="237"/>
      <c r="S115" s="237"/>
      <c r="T115" s="238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9" t="s">
        <v>135</v>
      </c>
      <c r="AU115" s="239" t="s">
        <v>85</v>
      </c>
      <c r="AV115" s="13" t="s">
        <v>85</v>
      </c>
      <c r="AW115" s="13" t="s">
        <v>37</v>
      </c>
      <c r="AX115" s="13" t="s">
        <v>75</v>
      </c>
      <c r="AY115" s="239" t="s">
        <v>126</v>
      </c>
    </row>
    <row r="116" s="13" customFormat="1">
      <c r="A116" s="13"/>
      <c r="B116" s="229"/>
      <c r="C116" s="230"/>
      <c r="D116" s="214" t="s">
        <v>135</v>
      </c>
      <c r="E116" s="231" t="s">
        <v>19</v>
      </c>
      <c r="F116" s="232" t="s">
        <v>1161</v>
      </c>
      <c r="G116" s="230"/>
      <c r="H116" s="233">
        <v>-17.346</v>
      </c>
      <c r="I116" s="234"/>
      <c r="J116" s="230"/>
      <c r="K116" s="230"/>
      <c r="L116" s="235"/>
      <c r="M116" s="236"/>
      <c r="N116" s="237"/>
      <c r="O116" s="237"/>
      <c r="P116" s="237"/>
      <c r="Q116" s="237"/>
      <c r="R116" s="237"/>
      <c r="S116" s="237"/>
      <c r="T116" s="238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9" t="s">
        <v>135</v>
      </c>
      <c r="AU116" s="239" t="s">
        <v>85</v>
      </c>
      <c r="AV116" s="13" t="s">
        <v>85</v>
      </c>
      <c r="AW116" s="13" t="s">
        <v>37</v>
      </c>
      <c r="AX116" s="13" t="s">
        <v>75</v>
      </c>
      <c r="AY116" s="239" t="s">
        <v>126</v>
      </c>
    </row>
    <row r="117" s="13" customFormat="1">
      <c r="A117" s="13"/>
      <c r="B117" s="229"/>
      <c r="C117" s="230"/>
      <c r="D117" s="214" t="s">
        <v>135</v>
      </c>
      <c r="E117" s="231" t="s">
        <v>19</v>
      </c>
      <c r="F117" s="232" t="s">
        <v>1148</v>
      </c>
      <c r="G117" s="230"/>
      <c r="H117" s="233">
        <v>13.548</v>
      </c>
      <c r="I117" s="234"/>
      <c r="J117" s="230"/>
      <c r="K117" s="230"/>
      <c r="L117" s="235"/>
      <c r="M117" s="236"/>
      <c r="N117" s="237"/>
      <c r="O117" s="237"/>
      <c r="P117" s="237"/>
      <c r="Q117" s="237"/>
      <c r="R117" s="237"/>
      <c r="S117" s="237"/>
      <c r="T117" s="238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9" t="s">
        <v>135</v>
      </c>
      <c r="AU117" s="239" t="s">
        <v>85</v>
      </c>
      <c r="AV117" s="13" t="s">
        <v>85</v>
      </c>
      <c r="AW117" s="13" t="s">
        <v>37</v>
      </c>
      <c r="AX117" s="13" t="s">
        <v>75</v>
      </c>
      <c r="AY117" s="239" t="s">
        <v>126</v>
      </c>
    </row>
    <row r="118" s="13" customFormat="1">
      <c r="A118" s="13"/>
      <c r="B118" s="229"/>
      <c r="C118" s="230"/>
      <c r="D118" s="214" t="s">
        <v>135</v>
      </c>
      <c r="E118" s="231" t="s">
        <v>19</v>
      </c>
      <c r="F118" s="232" t="s">
        <v>1162</v>
      </c>
      <c r="G118" s="230"/>
      <c r="H118" s="233">
        <v>-0.25600000000000001</v>
      </c>
      <c r="I118" s="234"/>
      <c r="J118" s="230"/>
      <c r="K118" s="230"/>
      <c r="L118" s="235"/>
      <c r="M118" s="236"/>
      <c r="N118" s="237"/>
      <c r="O118" s="237"/>
      <c r="P118" s="237"/>
      <c r="Q118" s="237"/>
      <c r="R118" s="237"/>
      <c r="S118" s="237"/>
      <c r="T118" s="23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9" t="s">
        <v>135</v>
      </c>
      <c r="AU118" s="239" t="s">
        <v>85</v>
      </c>
      <c r="AV118" s="13" t="s">
        <v>85</v>
      </c>
      <c r="AW118" s="13" t="s">
        <v>37</v>
      </c>
      <c r="AX118" s="13" t="s">
        <v>75</v>
      </c>
      <c r="AY118" s="239" t="s">
        <v>126</v>
      </c>
    </row>
    <row r="119" s="13" customFormat="1">
      <c r="A119" s="13"/>
      <c r="B119" s="229"/>
      <c r="C119" s="230"/>
      <c r="D119" s="214" t="s">
        <v>135</v>
      </c>
      <c r="E119" s="231" t="s">
        <v>19</v>
      </c>
      <c r="F119" s="232" t="s">
        <v>1163</v>
      </c>
      <c r="G119" s="230"/>
      <c r="H119" s="233">
        <v>-1.8</v>
      </c>
      <c r="I119" s="234"/>
      <c r="J119" s="230"/>
      <c r="K119" s="230"/>
      <c r="L119" s="235"/>
      <c r="M119" s="236"/>
      <c r="N119" s="237"/>
      <c r="O119" s="237"/>
      <c r="P119" s="237"/>
      <c r="Q119" s="237"/>
      <c r="R119" s="237"/>
      <c r="S119" s="237"/>
      <c r="T119" s="23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9" t="s">
        <v>135</v>
      </c>
      <c r="AU119" s="239" t="s">
        <v>85</v>
      </c>
      <c r="AV119" s="13" t="s">
        <v>85</v>
      </c>
      <c r="AW119" s="13" t="s">
        <v>37</v>
      </c>
      <c r="AX119" s="13" t="s">
        <v>75</v>
      </c>
      <c r="AY119" s="239" t="s">
        <v>126</v>
      </c>
    </row>
    <row r="120" s="15" customFormat="1">
      <c r="A120" s="15"/>
      <c r="B120" s="251"/>
      <c r="C120" s="252"/>
      <c r="D120" s="214" t="s">
        <v>135</v>
      </c>
      <c r="E120" s="253" t="s">
        <v>19</v>
      </c>
      <c r="F120" s="254" t="s">
        <v>304</v>
      </c>
      <c r="G120" s="252"/>
      <c r="H120" s="255">
        <v>139.30399999999997</v>
      </c>
      <c r="I120" s="256"/>
      <c r="J120" s="252"/>
      <c r="K120" s="252"/>
      <c r="L120" s="257"/>
      <c r="M120" s="258"/>
      <c r="N120" s="259"/>
      <c r="O120" s="259"/>
      <c r="P120" s="259"/>
      <c r="Q120" s="259"/>
      <c r="R120" s="259"/>
      <c r="S120" s="259"/>
      <c r="T120" s="260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1" t="s">
        <v>135</v>
      </c>
      <c r="AU120" s="261" t="s">
        <v>85</v>
      </c>
      <c r="AV120" s="15" t="s">
        <v>159</v>
      </c>
      <c r="AW120" s="15" t="s">
        <v>37</v>
      </c>
      <c r="AX120" s="15" t="s">
        <v>83</v>
      </c>
      <c r="AY120" s="261" t="s">
        <v>126</v>
      </c>
    </row>
    <row r="121" s="11" customFormat="1" ht="22.8" customHeight="1">
      <c r="A121" s="11"/>
      <c r="B121" s="186"/>
      <c r="C121" s="187"/>
      <c r="D121" s="188" t="s">
        <v>74</v>
      </c>
      <c r="E121" s="249" t="s">
        <v>159</v>
      </c>
      <c r="F121" s="249" t="s">
        <v>725</v>
      </c>
      <c r="G121" s="187"/>
      <c r="H121" s="187"/>
      <c r="I121" s="190"/>
      <c r="J121" s="250">
        <f>BK121</f>
        <v>0</v>
      </c>
      <c r="K121" s="187"/>
      <c r="L121" s="192"/>
      <c r="M121" s="193"/>
      <c r="N121" s="194"/>
      <c r="O121" s="194"/>
      <c r="P121" s="195">
        <f>SUM(P122:P127)</f>
        <v>0</v>
      </c>
      <c r="Q121" s="194"/>
      <c r="R121" s="195">
        <f>SUM(R122:R127)</f>
        <v>0</v>
      </c>
      <c r="S121" s="194"/>
      <c r="T121" s="196">
        <f>SUM(T122:T127)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197" t="s">
        <v>83</v>
      </c>
      <c r="AT121" s="198" t="s">
        <v>74</v>
      </c>
      <c r="AU121" s="198" t="s">
        <v>83</v>
      </c>
      <c r="AY121" s="197" t="s">
        <v>126</v>
      </c>
      <c r="BK121" s="199">
        <f>SUM(BK122:BK127)</f>
        <v>0</v>
      </c>
    </row>
    <row r="122" s="2" customFormat="1" ht="16.5" customHeight="1">
      <c r="A122" s="41"/>
      <c r="B122" s="42"/>
      <c r="C122" s="200" t="s">
        <v>173</v>
      </c>
      <c r="D122" s="200" t="s">
        <v>127</v>
      </c>
      <c r="E122" s="201" t="s">
        <v>1164</v>
      </c>
      <c r="F122" s="202" t="s">
        <v>1165</v>
      </c>
      <c r="G122" s="203" t="s">
        <v>285</v>
      </c>
      <c r="H122" s="204">
        <v>3.4420000000000002</v>
      </c>
      <c r="I122" s="205"/>
      <c r="J122" s="206">
        <f>ROUND(I122*H122,2)</f>
        <v>0</v>
      </c>
      <c r="K122" s="207"/>
      <c r="L122" s="47"/>
      <c r="M122" s="208" t="s">
        <v>19</v>
      </c>
      <c r="N122" s="209" t="s">
        <v>46</v>
      </c>
      <c r="O122" s="87"/>
      <c r="P122" s="210">
        <f>O122*H122</f>
        <v>0</v>
      </c>
      <c r="Q122" s="210">
        <v>0</v>
      </c>
      <c r="R122" s="210">
        <f>Q122*H122</f>
        <v>0</v>
      </c>
      <c r="S122" s="210">
        <v>0</v>
      </c>
      <c r="T122" s="211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2" t="s">
        <v>159</v>
      </c>
      <c r="AT122" s="212" t="s">
        <v>127</v>
      </c>
      <c r="AU122" s="212" t="s">
        <v>85</v>
      </c>
      <c r="AY122" s="20" t="s">
        <v>126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20" t="s">
        <v>83</v>
      </c>
      <c r="BK122" s="213">
        <f>ROUND(I122*H122,2)</f>
        <v>0</v>
      </c>
      <c r="BL122" s="20" t="s">
        <v>159</v>
      </c>
      <c r="BM122" s="212" t="s">
        <v>1166</v>
      </c>
    </row>
    <row r="123" s="2" customFormat="1">
      <c r="A123" s="41"/>
      <c r="B123" s="42"/>
      <c r="C123" s="43"/>
      <c r="D123" s="214" t="s">
        <v>133</v>
      </c>
      <c r="E123" s="43"/>
      <c r="F123" s="215" t="s">
        <v>730</v>
      </c>
      <c r="G123" s="43"/>
      <c r="H123" s="43"/>
      <c r="I123" s="216"/>
      <c r="J123" s="43"/>
      <c r="K123" s="43"/>
      <c r="L123" s="47"/>
      <c r="M123" s="217"/>
      <c r="N123" s="218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133</v>
      </c>
      <c r="AU123" s="20" t="s">
        <v>85</v>
      </c>
    </row>
    <row r="124" s="12" customFormat="1">
      <c r="A124" s="12"/>
      <c r="B124" s="219"/>
      <c r="C124" s="220"/>
      <c r="D124" s="214" t="s">
        <v>135</v>
      </c>
      <c r="E124" s="221" t="s">
        <v>19</v>
      </c>
      <c r="F124" s="222" t="s">
        <v>1167</v>
      </c>
      <c r="G124" s="220"/>
      <c r="H124" s="221" t="s">
        <v>19</v>
      </c>
      <c r="I124" s="223"/>
      <c r="J124" s="220"/>
      <c r="K124" s="220"/>
      <c r="L124" s="224"/>
      <c r="M124" s="225"/>
      <c r="N124" s="226"/>
      <c r="O124" s="226"/>
      <c r="P124" s="226"/>
      <c r="Q124" s="226"/>
      <c r="R124" s="226"/>
      <c r="S124" s="226"/>
      <c r="T124" s="227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28" t="s">
        <v>135</v>
      </c>
      <c r="AU124" s="228" t="s">
        <v>85</v>
      </c>
      <c r="AV124" s="12" t="s">
        <v>83</v>
      </c>
      <c r="AW124" s="12" t="s">
        <v>37</v>
      </c>
      <c r="AX124" s="12" t="s">
        <v>75</v>
      </c>
      <c r="AY124" s="228" t="s">
        <v>126</v>
      </c>
    </row>
    <row r="125" s="13" customFormat="1">
      <c r="A125" s="13"/>
      <c r="B125" s="229"/>
      <c r="C125" s="230"/>
      <c r="D125" s="214" t="s">
        <v>135</v>
      </c>
      <c r="E125" s="231" t="s">
        <v>19</v>
      </c>
      <c r="F125" s="232" t="s">
        <v>1168</v>
      </c>
      <c r="G125" s="230"/>
      <c r="H125" s="233">
        <v>3.1859999999999999</v>
      </c>
      <c r="I125" s="234"/>
      <c r="J125" s="230"/>
      <c r="K125" s="230"/>
      <c r="L125" s="235"/>
      <c r="M125" s="236"/>
      <c r="N125" s="237"/>
      <c r="O125" s="237"/>
      <c r="P125" s="237"/>
      <c r="Q125" s="237"/>
      <c r="R125" s="237"/>
      <c r="S125" s="237"/>
      <c r="T125" s="23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9" t="s">
        <v>135</v>
      </c>
      <c r="AU125" s="239" t="s">
        <v>85</v>
      </c>
      <c r="AV125" s="13" t="s">
        <v>85</v>
      </c>
      <c r="AW125" s="13" t="s">
        <v>37</v>
      </c>
      <c r="AX125" s="13" t="s">
        <v>75</v>
      </c>
      <c r="AY125" s="239" t="s">
        <v>126</v>
      </c>
    </row>
    <row r="126" s="13" customFormat="1">
      <c r="A126" s="13"/>
      <c r="B126" s="229"/>
      <c r="C126" s="230"/>
      <c r="D126" s="214" t="s">
        <v>135</v>
      </c>
      <c r="E126" s="231" t="s">
        <v>19</v>
      </c>
      <c r="F126" s="232" t="s">
        <v>1169</v>
      </c>
      <c r="G126" s="230"/>
      <c r="H126" s="233">
        <v>0.25600000000000001</v>
      </c>
      <c r="I126" s="234"/>
      <c r="J126" s="230"/>
      <c r="K126" s="230"/>
      <c r="L126" s="235"/>
      <c r="M126" s="236"/>
      <c r="N126" s="237"/>
      <c r="O126" s="237"/>
      <c r="P126" s="237"/>
      <c r="Q126" s="237"/>
      <c r="R126" s="237"/>
      <c r="S126" s="237"/>
      <c r="T126" s="23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9" t="s">
        <v>135</v>
      </c>
      <c r="AU126" s="239" t="s">
        <v>85</v>
      </c>
      <c r="AV126" s="13" t="s">
        <v>85</v>
      </c>
      <c r="AW126" s="13" t="s">
        <v>37</v>
      </c>
      <c r="AX126" s="13" t="s">
        <v>75</v>
      </c>
      <c r="AY126" s="239" t="s">
        <v>126</v>
      </c>
    </row>
    <row r="127" s="15" customFormat="1">
      <c r="A127" s="15"/>
      <c r="B127" s="251"/>
      <c r="C127" s="252"/>
      <c r="D127" s="214" t="s">
        <v>135</v>
      </c>
      <c r="E127" s="253" t="s">
        <v>19</v>
      </c>
      <c r="F127" s="254" t="s">
        <v>304</v>
      </c>
      <c r="G127" s="252"/>
      <c r="H127" s="255">
        <v>3.4420000000000002</v>
      </c>
      <c r="I127" s="256"/>
      <c r="J127" s="252"/>
      <c r="K127" s="252"/>
      <c r="L127" s="257"/>
      <c r="M127" s="258"/>
      <c r="N127" s="259"/>
      <c r="O127" s="259"/>
      <c r="P127" s="259"/>
      <c r="Q127" s="259"/>
      <c r="R127" s="259"/>
      <c r="S127" s="259"/>
      <c r="T127" s="260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1" t="s">
        <v>135</v>
      </c>
      <c r="AU127" s="261" t="s">
        <v>85</v>
      </c>
      <c r="AV127" s="15" t="s">
        <v>159</v>
      </c>
      <c r="AW127" s="15" t="s">
        <v>37</v>
      </c>
      <c r="AX127" s="15" t="s">
        <v>83</v>
      </c>
      <c r="AY127" s="261" t="s">
        <v>126</v>
      </c>
    </row>
    <row r="128" s="11" customFormat="1" ht="22.8" customHeight="1">
      <c r="A128" s="11"/>
      <c r="B128" s="186"/>
      <c r="C128" s="187"/>
      <c r="D128" s="188" t="s">
        <v>74</v>
      </c>
      <c r="E128" s="249" t="s">
        <v>188</v>
      </c>
      <c r="F128" s="249" t="s">
        <v>907</v>
      </c>
      <c r="G128" s="187"/>
      <c r="H128" s="187"/>
      <c r="I128" s="190"/>
      <c r="J128" s="250">
        <f>BK128</f>
        <v>0</v>
      </c>
      <c r="K128" s="187"/>
      <c r="L128" s="192"/>
      <c r="M128" s="193"/>
      <c r="N128" s="194"/>
      <c r="O128" s="194"/>
      <c r="P128" s="195">
        <f>SUM(P129:P146)</f>
        <v>0</v>
      </c>
      <c r="Q128" s="194"/>
      <c r="R128" s="195">
        <f>SUM(R129:R146)</f>
        <v>0</v>
      </c>
      <c r="S128" s="194"/>
      <c r="T128" s="196">
        <f>SUM(T129:T146)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197" t="s">
        <v>83</v>
      </c>
      <c r="AT128" s="198" t="s">
        <v>74</v>
      </c>
      <c r="AU128" s="198" t="s">
        <v>83</v>
      </c>
      <c r="AY128" s="197" t="s">
        <v>126</v>
      </c>
      <c r="BK128" s="199">
        <f>SUM(BK129:BK146)</f>
        <v>0</v>
      </c>
    </row>
    <row r="129" s="2" customFormat="1" ht="16.5" customHeight="1">
      <c r="A129" s="41"/>
      <c r="B129" s="42"/>
      <c r="C129" s="200" t="s">
        <v>182</v>
      </c>
      <c r="D129" s="200" t="s">
        <v>127</v>
      </c>
      <c r="E129" s="201" t="s">
        <v>1170</v>
      </c>
      <c r="F129" s="202" t="s">
        <v>1171</v>
      </c>
      <c r="G129" s="203" t="s">
        <v>317</v>
      </c>
      <c r="H129" s="204">
        <v>35.399999999999999</v>
      </c>
      <c r="I129" s="205"/>
      <c r="J129" s="206">
        <f>ROUND(I129*H129,2)</f>
        <v>0</v>
      </c>
      <c r="K129" s="207"/>
      <c r="L129" s="47"/>
      <c r="M129" s="208" t="s">
        <v>19</v>
      </c>
      <c r="N129" s="209" t="s">
        <v>46</v>
      </c>
      <c r="O129" s="87"/>
      <c r="P129" s="210">
        <f>O129*H129</f>
        <v>0</v>
      </c>
      <c r="Q129" s="210">
        <v>0</v>
      </c>
      <c r="R129" s="210">
        <f>Q129*H129</f>
        <v>0</v>
      </c>
      <c r="S129" s="210">
        <v>0</v>
      </c>
      <c r="T129" s="211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2" t="s">
        <v>159</v>
      </c>
      <c r="AT129" s="212" t="s">
        <v>127</v>
      </c>
      <c r="AU129" s="212" t="s">
        <v>85</v>
      </c>
      <c r="AY129" s="20" t="s">
        <v>126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20" t="s">
        <v>83</v>
      </c>
      <c r="BK129" s="213">
        <f>ROUND(I129*H129,2)</f>
        <v>0</v>
      </c>
      <c r="BL129" s="20" t="s">
        <v>159</v>
      </c>
      <c r="BM129" s="212" t="s">
        <v>1172</v>
      </c>
    </row>
    <row r="130" s="2" customFormat="1">
      <c r="A130" s="41"/>
      <c r="B130" s="42"/>
      <c r="C130" s="43"/>
      <c r="D130" s="214" t="s">
        <v>133</v>
      </c>
      <c r="E130" s="43"/>
      <c r="F130" s="215" t="s">
        <v>912</v>
      </c>
      <c r="G130" s="43"/>
      <c r="H130" s="43"/>
      <c r="I130" s="216"/>
      <c r="J130" s="43"/>
      <c r="K130" s="43"/>
      <c r="L130" s="47"/>
      <c r="M130" s="217"/>
      <c r="N130" s="218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133</v>
      </c>
      <c r="AU130" s="20" t="s">
        <v>85</v>
      </c>
    </row>
    <row r="131" s="12" customFormat="1">
      <c r="A131" s="12"/>
      <c r="B131" s="219"/>
      <c r="C131" s="220"/>
      <c r="D131" s="214" t="s">
        <v>135</v>
      </c>
      <c r="E131" s="221" t="s">
        <v>19</v>
      </c>
      <c r="F131" s="222" t="s">
        <v>1173</v>
      </c>
      <c r="G131" s="220"/>
      <c r="H131" s="221" t="s">
        <v>19</v>
      </c>
      <c r="I131" s="223"/>
      <c r="J131" s="220"/>
      <c r="K131" s="220"/>
      <c r="L131" s="224"/>
      <c r="M131" s="225"/>
      <c r="N131" s="226"/>
      <c r="O131" s="226"/>
      <c r="P131" s="226"/>
      <c r="Q131" s="226"/>
      <c r="R131" s="226"/>
      <c r="S131" s="226"/>
      <c r="T131" s="227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28" t="s">
        <v>135</v>
      </c>
      <c r="AU131" s="228" t="s">
        <v>85</v>
      </c>
      <c r="AV131" s="12" t="s">
        <v>83</v>
      </c>
      <c r="AW131" s="12" t="s">
        <v>37</v>
      </c>
      <c r="AX131" s="12" t="s">
        <v>75</v>
      </c>
      <c r="AY131" s="228" t="s">
        <v>126</v>
      </c>
    </row>
    <row r="132" s="12" customFormat="1">
      <c r="A132" s="12"/>
      <c r="B132" s="219"/>
      <c r="C132" s="220"/>
      <c r="D132" s="214" t="s">
        <v>135</v>
      </c>
      <c r="E132" s="221" t="s">
        <v>19</v>
      </c>
      <c r="F132" s="222" t="s">
        <v>1174</v>
      </c>
      <c r="G132" s="220"/>
      <c r="H132" s="221" t="s">
        <v>19</v>
      </c>
      <c r="I132" s="223"/>
      <c r="J132" s="220"/>
      <c r="K132" s="220"/>
      <c r="L132" s="224"/>
      <c r="M132" s="225"/>
      <c r="N132" s="226"/>
      <c r="O132" s="226"/>
      <c r="P132" s="226"/>
      <c r="Q132" s="226"/>
      <c r="R132" s="226"/>
      <c r="S132" s="226"/>
      <c r="T132" s="227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28" t="s">
        <v>135</v>
      </c>
      <c r="AU132" s="228" t="s">
        <v>85</v>
      </c>
      <c r="AV132" s="12" t="s">
        <v>83</v>
      </c>
      <c r="AW132" s="12" t="s">
        <v>37</v>
      </c>
      <c r="AX132" s="12" t="s">
        <v>75</v>
      </c>
      <c r="AY132" s="228" t="s">
        <v>126</v>
      </c>
    </row>
    <row r="133" s="12" customFormat="1">
      <c r="A133" s="12"/>
      <c r="B133" s="219"/>
      <c r="C133" s="220"/>
      <c r="D133" s="214" t="s">
        <v>135</v>
      </c>
      <c r="E133" s="221" t="s">
        <v>19</v>
      </c>
      <c r="F133" s="222" t="s">
        <v>1175</v>
      </c>
      <c r="G133" s="220"/>
      <c r="H133" s="221" t="s">
        <v>19</v>
      </c>
      <c r="I133" s="223"/>
      <c r="J133" s="220"/>
      <c r="K133" s="220"/>
      <c r="L133" s="224"/>
      <c r="M133" s="225"/>
      <c r="N133" s="226"/>
      <c r="O133" s="226"/>
      <c r="P133" s="226"/>
      <c r="Q133" s="226"/>
      <c r="R133" s="226"/>
      <c r="S133" s="226"/>
      <c r="T133" s="227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28" t="s">
        <v>135</v>
      </c>
      <c r="AU133" s="228" t="s">
        <v>85</v>
      </c>
      <c r="AV133" s="12" t="s">
        <v>83</v>
      </c>
      <c r="AW133" s="12" t="s">
        <v>37</v>
      </c>
      <c r="AX133" s="12" t="s">
        <v>75</v>
      </c>
      <c r="AY133" s="228" t="s">
        <v>126</v>
      </c>
    </row>
    <row r="134" s="13" customFormat="1">
      <c r="A134" s="13"/>
      <c r="B134" s="229"/>
      <c r="C134" s="230"/>
      <c r="D134" s="214" t="s">
        <v>135</v>
      </c>
      <c r="E134" s="231" t="s">
        <v>19</v>
      </c>
      <c r="F134" s="232" t="s">
        <v>1176</v>
      </c>
      <c r="G134" s="230"/>
      <c r="H134" s="233">
        <v>35.399999999999999</v>
      </c>
      <c r="I134" s="234"/>
      <c r="J134" s="230"/>
      <c r="K134" s="230"/>
      <c r="L134" s="235"/>
      <c r="M134" s="236"/>
      <c r="N134" s="237"/>
      <c r="O134" s="237"/>
      <c r="P134" s="237"/>
      <c r="Q134" s="237"/>
      <c r="R134" s="237"/>
      <c r="S134" s="237"/>
      <c r="T134" s="23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9" t="s">
        <v>135</v>
      </c>
      <c r="AU134" s="239" t="s">
        <v>85</v>
      </c>
      <c r="AV134" s="13" t="s">
        <v>85</v>
      </c>
      <c r="AW134" s="13" t="s">
        <v>37</v>
      </c>
      <c r="AX134" s="13" t="s">
        <v>83</v>
      </c>
      <c r="AY134" s="239" t="s">
        <v>126</v>
      </c>
    </row>
    <row r="135" s="2" customFormat="1" ht="16.5" customHeight="1">
      <c r="A135" s="41"/>
      <c r="B135" s="42"/>
      <c r="C135" s="200" t="s">
        <v>188</v>
      </c>
      <c r="D135" s="200" t="s">
        <v>127</v>
      </c>
      <c r="E135" s="201" t="s">
        <v>1177</v>
      </c>
      <c r="F135" s="202" t="s">
        <v>1178</v>
      </c>
      <c r="G135" s="203" t="s">
        <v>277</v>
      </c>
      <c r="H135" s="204">
        <v>1</v>
      </c>
      <c r="I135" s="205"/>
      <c r="J135" s="206">
        <f>ROUND(I135*H135,2)</f>
        <v>0</v>
      </c>
      <c r="K135" s="207"/>
      <c r="L135" s="47"/>
      <c r="M135" s="208" t="s">
        <v>19</v>
      </c>
      <c r="N135" s="209" t="s">
        <v>46</v>
      </c>
      <c r="O135" s="87"/>
      <c r="P135" s="210">
        <f>O135*H135</f>
        <v>0</v>
      </c>
      <c r="Q135" s="210">
        <v>0</v>
      </c>
      <c r="R135" s="210">
        <f>Q135*H135</f>
        <v>0</v>
      </c>
      <c r="S135" s="210">
        <v>0</v>
      </c>
      <c r="T135" s="211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2" t="s">
        <v>159</v>
      </c>
      <c r="AT135" s="212" t="s">
        <v>127</v>
      </c>
      <c r="AU135" s="212" t="s">
        <v>85</v>
      </c>
      <c r="AY135" s="20" t="s">
        <v>126</v>
      </c>
      <c r="BE135" s="213">
        <f>IF(N135="základní",J135,0)</f>
        <v>0</v>
      </c>
      <c r="BF135" s="213">
        <f>IF(N135="snížená",J135,0)</f>
        <v>0</v>
      </c>
      <c r="BG135" s="213">
        <f>IF(N135="zákl. přenesená",J135,0)</f>
        <v>0</v>
      </c>
      <c r="BH135" s="213">
        <f>IF(N135="sníž. přenesená",J135,0)</f>
        <v>0</v>
      </c>
      <c r="BI135" s="213">
        <f>IF(N135="nulová",J135,0)</f>
        <v>0</v>
      </c>
      <c r="BJ135" s="20" t="s">
        <v>83</v>
      </c>
      <c r="BK135" s="213">
        <f>ROUND(I135*H135,2)</f>
        <v>0</v>
      </c>
      <c r="BL135" s="20" t="s">
        <v>159</v>
      </c>
      <c r="BM135" s="212" t="s">
        <v>1179</v>
      </c>
    </row>
    <row r="136" s="2" customFormat="1">
      <c r="A136" s="41"/>
      <c r="B136" s="42"/>
      <c r="C136" s="43"/>
      <c r="D136" s="214" t="s">
        <v>133</v>
      </c>
      <c r="E136" s="43"/>
      <c r="F136" s="215" t="s">
        <v>1180</v>
      </c>
      <c r="G136" s="43"/>
      <c r="H136" s="43"/>
      <c r="I136" s="216"/>
      <c r="J136" s="43"/>
      <c r="K136" s="43"/>
      <c r="L136" s="47"/>
      <c r="M136" s="217"/>
      <c r="N136" s="218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133</v>
      </c>
      <c r="AU136" s="20" t="s">
        <v>85</v>
      </c>
    </row>
    <row r="137" s="12" customFormat="1">
      <c r="A137" s="12"/>
      <c r="B137" s="219"/>
      <c r="C137" s="220"/>
      <c r="D137" s="214" t="s">
        <v>135</v>
      </c>
      <c r="E137" s="221" t="s">
        <v>19</v>
      </c>
      <c r="F137" s="222" t="s">
        <v>1181</v>
      </c>
      <c r="G137" s="220"/>
      <c r="H137" s="221" t="s">
        <v>19</v>
      </c>
      <c r="I137" s="223"/>
      <c r="J137" s="220"/>
      <c r="K137" s="220"/>
      <c r="L137" s="224"/>
      <c r="M137" s="225"/>
      <c r="N137" s="226"/>
      <c r="O137" s="226"/>
      <c r="P137" s="226"/>
      <c r="Q137" s="226"/>
      <c r="R137" s="226"/>
      <c r="S137" s="226"/>
      <c r="T137" s="227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28" t="s">
        <v>135</v>
      </c>
      <c r="AU137" s="228" t="s">
        <v>85</v>
      </c>
      <c r="AV137" s="12" t="s">
        <v>83</v>
      </c>
      <c r="AW137" s="12" t="s">
        <v>37</v>
      </c>
      <c r="AX137" s="12" t="s">
        <v>75</v>
      </c>
      <c r="AY137" s="228" t="s">
        <v>126</v>
      </c>
    </row>
    <row r="138" s="13" customFormat="1">
      <c r="A138" s="13"/>
      <c r="B138" s="229"/>
      <c r="C138" s="230"/>
      <c r="D138" s="214" t="s">
        <v>135</v>
      </c>
      <c r="E138" s="231" t="s">
        <v>19</v>
      </c>
      <c r="F138" s="232" t="s">
        <v>83</v>
      </c>
      <c r="G138" s="230"/>
      <c r="H138" s="233">
        <v>1</v>
      </c>
      <c r="I138" s="234"/>
      <c r="J138" s="230"/>
      <c r="K138" s="230"/>
      <c r="L138" s="235"/>
      <c r="M138" s="236"/>
      <c r="N138" s="237"/>
      <c r="O138" s="237"/>
      <c r="P138" s="237"/>
      <c r="Q138" s="237"/>
      <c r="R138" s="237"/>
      <c r="S138" s="237"/>
      <c r="T138" s="23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9" t="s">
        <v>135</v>
      </c>
      <c r="AU138" s="239" t="s">
        <v>85</v>
      </c>
      <c r="AV138" s="13" t="s">
        <v>85</v>
      </c>
      <c r="AW138" s="13" t="s">
        <v>37</v>
      </c>
      <c r="AX138" s="13" t="s">
        <v>83</v>
      </c>
      <c r="AY138" s="239" t="s">
        <v>126</v>
      </c>
    </row>
    <row r="139" s="2" customFormat="1" ht="16.5" customHeight="1">
      <c r="A139" s="41"/>
      <c r="B139" s="42"/>
      <c r="C139" s="200" t="s">
        <v>193</v>
      </c>
      <c r="D139" s="200" t="s">
        <v>127</v>
      </c>
      <c r="E139" s="201" t="s">
        <v>1182</v>
      </c>
      <c r="F139" s="202" t="s">
        <v>1183</v>
      </c>
      <c r="G139" s="203" t="s">
        <v>285</v>
      </c>
      <c r="H139" s="204">
        <v>14.845000000000001</v>
      </c>
      <c r="I139" s="205"/>
      <c r="J139" s="206">
        <f>ROUND(I139*H139,2)</f>
        <v>0</v>
      </c>
      <c r="K139" s="207"/>
      <c r="L139" s="47"/>
      <c r="M139" s="208" t="s">
        <v>19</v>
      </c>
      <c r="N139" s="209" t="s">
        <v>46</v>
      </c>
      <c r="O139" s="87"/>
      <c r="P139" s="210">
        <f>O139*H139</f>
        <v>0</v>
      </c>
      <c r="Q139" s="210">
        <v>0</v>
      </c>
      <c r="R139" s="210">
        <f>Q139*H139</f>
        <v>0</v>
      </c>
      <c r="S139" s="210">
        <v>0</v>
      </c>
      <c r="T139" s="211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2" t="s">
        <v>159</v>
      </c>
      <c r="AT139" s="212" t="s">
        <v>127</v>
      </c>
      <c r="AU139" s="212" t="s">
        <v>85</v>
      </c>
      <c r="AY139" s="20" t="s">
        <v>126</v>
      </c>
      <c r="BE139" s="213">
        <f>IF(N139="základní",J139,0)</f>
        <v>0</v>
      </c>
      <c r="BF139" s="213">
        <f>IF(N139="snížená",J139,0)</f>
        <v>0</v>
      </c>
      <c r="BG139" s="213">
        <f>IF(N139="zákl. přenesená",J139,0)</f>
        <v>0</v>
      </c>
      <c r="BH139" s="213">
        <f>IF(N139="sníž. přenesená",J139,0)</f>
        <v>0</v>
      </c>
      <c r="BI139" s="213">
        <f>IF(N139="nulová",J139,0)</f>
        <v>0</v>
      </c>
      <c r="BJ139" s="20" t="s">
        <v>83</v>
      </c>
      <c r="BK139" s="213">
        <f>ROUND(I139*H139,2)</f>
        <v>0</v>
      </c>
      <c r="BL139" s="20" t="s">
        <v>159</v>
      </c>
      <c r="BM139" s="212" t="s">
        <v>1184</v>
      </c>
    </row>
    <row r="140" s="2" customFormat="1">
      <c r="A140" s="41"/>
      <c r="B140" s="42"/>
      <c r="C140" s="43"/>
      <c r="D140" s="214" t="s">
        <v>133</v>
      </c>
      <c r="E140" s="43"/>
      <c r="F140" s="215" t="s">
        <v>1185</v>
      </c>
      <c r="G140" s="43"/>
      <c r="H140" s="43"/>
      <c r="I140" s="216"/>
      <c r="J140" s="43"/>
      <c r="K140" s="43"/>
      <c r="L140" s="47"/>
      <c r="M140" s="217"/>
      <c r="N140" s="218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133</v>
      </c>
      <c r="AU140" s="20" t="s">
        <v>85</v>
      </c>
    </row>
    <row r="141" s="12" customFormat="1">
      <c r="A141" s="12"/>
      <c r="B141" s="219"/>
      <c r="C141" s="220"/>
      <c r="D141" s="214" t="s">
        <v>135</v>
      </c>
      <c r="E141" s="221" t="s">
        <v>19</v>
      </c>
      <c r="F141" s="222" t="s">
        <v>1186</v>
      </c>
      <c r="G141" s="220"/>
      <c r="H141" s="221" t="s">
        <v>19</v>
      </c>
      <c r="I141" s="223"/>
      <c r="J141" s="220"/>
      <c r="K141" s="220"/>
      <c r="L141" s="224"/>
      <c r="M141" s="225"/>
      <c r="N141" s="226"/>
      <c r="O141" s="226"/>
      <c r="P141" s="226"/>
      <c r="Q141" s="226"/>
      <c r="R141" s="226"/>
      <c r="S141" s="226"/>
      <c r="T141" s="227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28" t="s">
        <v>135</v>
      </c>
      <c r="AU141" s="228" t="s">
        <v>85</v>
      </c>
      <c r="AV141" s="12" t="s">
        <v>83</v>
      </c>
      <c r="AW141" s="12" t="s">
        <v>37</v>
      </c>
      <c r="AX141" s="12" t="s">
        <v>75</v>
      </c>
      <c r="AY141" s="228" t="s">
        <v>126</v>
      </c>
    </row>
    <row r="142" s="13" customFormat="1">
      <c r="A142" s="13"/>
      <c r="B142" s="229"/>
      <c r="C142" s="230"/>
      <c r="D142" s="214" t="s">
        <v>135</v>
      </c>
      <c r="E142" s="231" t="s">
        <v>19</v>
      </c>
      <c r="F142" s="232" t="s">
        <v>1187</v>
      </c>
      <c r="G142" s="230"/>
      <c r="H142" s="233">
        <v>17.346</v>
      </c>
      <c r="I142" s="234"/>
      <c r="J142" s="230"/>
      <c r="K142" s="230"/>
      <c r="L142" s="235"/>
      <c r="M142" s="236"/>
      <c r="N142" s="237"/>
      <c r="O142" s="237"/>
      <c r="P142" s="237"/>
      <c r="Q142" s="237"/>
      <c r="R142" s="237"/>
      <c r="S142" s="237"/>
      <c r="T142" s="23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9" t="s">
        <v>135</v>
      </c>
      <c r="AU142" s="239" t="s">
        <v>85</v>
      </c>
      <c r="AV142" s="13" t="s">
        <v>85</v>
      </c>
      <c r="AW142" s="13" t="s">
        <v>37</v>
      </c>
      <c r="AX142" s="13" t="s">
        <v>75</v>
      </c>
      <c r="AY142" s="239" t="s">
        <v>126</v>
      </c>
    </row>
    <row r="143" s="13" customFormat="1">
      <c r="A143" s="13"/>
      <c r="B143" s="229"/>
      <c r="C143" s="230"/>
      <c r="D143" s="214" t="s">
        <v>135</v>
      </c>
      <c r="E143" s="231" t="s">
        <v>19</v>
      </c>
      <c r="F143" s="232" t="s">
        <v>1188</v>
      </c>
      <c r="G143" s="230"/>
      <c r="H143" s="233">
        <v>-2.5009999999999999</v>
      </c>
      <c r="I143" s="234"/>
      <c r="J143" s="230"/>
      <c r="K143" s="230"/>
      <c r="L143" s="235"/>
      <c r="M143" s="236"/>
      <c r="N143" s="237"/>
      <c r="O143" s="237"/>
      <c r="P143" s="237"/>
      <c r="Q143" s="237"/>
      <c r="R143" s="237"/>
      <c r="S143" s="237"/>
      <c r="T143" s="23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9" t="s">
        <v>135</v>
      </c>
      <c r="AU143" s="239" t="s">
        <v>85</v>
      </c>
      <c r="AV143" s="13" t="s">
        <v>85</v>
      </c>
      <c r="AW143" s="13" t="s">
        <v>37</v>
      </c>
      <c r="AX143" s="13" t="s">
        <v>75</v>
      </c>
      <c r="AY143" s="239" t="s">
        <v>126</v>
      </c>
    </row>
    <row r="144" s="15" customFormat="1">
      <c r="A144" s="15"/>
      <c r="B144" s="251"/>
      <c r="C144" s="252"/>
      <c r="D144" s="214" t="s">
        <v>135</v>
      </c>
      <c r="E144" s="253" t="s">
        <v>19</v>
      </c>
      <c r="F144" s="254" t="s">
        <v>304</v>
      </c>
      <c r="G144" s="252"/>
      <c r="H144" s="255">
        <v>14.845000000000001</v>
      </c>
      <c r="I144" s="256"/>
      <c r="J144" s="252"/>
      <c r="K144" s="252"/>
      <c r="L144" s="257"/>
      <c r="M144" s="258"/>
      <c r="N144" s="259"/>
      <c r="O144" s="259"/>
      <c r="P144" s="259"/>
      <c r="Q144" s="259"/>
      <c r="R144" s="259"/>
      <c r="S144" s="259"/>
      <c r="T144" s="260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1" t="s">
        <v>135</v>
      </c>
      <c r="AU144" s="261" t="s">
        <v>85</v>
      </c>
      <c r="AV144" s="15" t="s">
        <v>159</v>
      </c>
      <c r="AW144" s="15" t="s">
        <v>37</v>
      </c>
      <c r="AX144" s="15" t="s">
        <v>83</v>
      </c>
      <c r="AY144" s="261" t="s">
        <v>126</v>
      </c>
    </row>
    <row r="145" s="2" customFormat="1" ht="16.5" customHeight="1">
      <c r="A145" s="41"/>
      <c r="B145" s="42"/>
      <c r="C145" s="200" t="s">
        <v>199</v>
      </c>
      <c r="D145" s="200" t="s">
        <v>127</v>
      </c>
      <c r="E145" s="201" t="s">
        <v>1189</v>
      </c>
      <c r="F145" s="202" t="s">
        <v>1190</v>
      </c>
      <c r="G145" s="203" t="s">
        <v>317</v>
      </c>
      <c r="H145" s="204">
        <v>35.399999999999999</v>
      </c>
      <c r="I145" s="205"/>
      <c r="J145" s="206">
        <f>ROUND(I145*H145,2)</f>
        <v>0</v>
      </c>
      <c r="K145" s="207"/>
      <c r="L145" s="47"/>
      <c r="M145" s="208" t="s">
        <v>19</v>
      </c>
      <c r="N145" s="209" t="s">
        <v>46</v>
      </c>
      <c r="O145" s="87"/>
      <c r="P145" s="210">
        <f>O145*H145</f>
        <v>0</v>
      </c>
      <c r="Q145" s="210">
        <v>0</v>
      </c>
      <c r="R145" s="210">
        <f>Q145*H145</f>
        <v>0</v>
      </c>
      <c r="S145" s="210">
        <v>0</v>
      </c>
      <c r="T145" s="211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2" t="s">
        <v>159</v>
      </c>
      <c r="AT145" s="212" t="s">
        <v>127</v>
      </c>
      <c r="AU145" s="212" t="s">
        <v>85</v>
      </c>
      <c r="AY145" s="20" t="s">
        <v>126</v>
      </c>
      <c r="BE145" s="213">
        <f>IF(N145="základní",J145,0)</f>
        <v>0</v>
      </c>
      <c r="BF145" s="213">
        <f>IF(N145="snížená",J145,0)</f>
        <v>0</v>
      </c>
      <c r="BG145" s="213">
        <f>IF(N145="zákl. přenesená",J145,0)</f>
        <v>0</v>
      </c>
      <c r="BH145" s="213">
        <f>IF(N145="sníž. přenesená",J145,0)</f>
        <v>0</v>
      </c>
      <c r="BI145" s="213">
        <f>IF(N145="nulová",J145,0)</f>
        <v>0</v>
      </c>
      <c r="BJ145" s="20" t="s">
        <v>83</v>
      </c>
      <c r="BK145" s="213">
        <f>ROUND(I145*H145,2)</f>
        <v>0</v>
      </c>
      <c r="BL145" s="20" t="s">
        <v>159</v>
      </c>
      <c r="BM145" s="212" t="s">
        <v>1191</v>
      </c>
    </row>
    <row r="146" s="2" customFormat="1">
      <c r="A146" s="41"/>
      <c r="B146" s="42"/>
      <c r="C146" s="43"/>
      <c r="D146" s="214" t="s">
        <v>133</v>
      </c>
      <c r="E146" s="43"/>
      <c r="F146" s="215" t="s">
        <v>1192</v>
      </c>
      <c r="G146" s="43"/>
      <c r="H146" s="43"/>
      <c r="I146" s="216"/>
      <c r="J146" s="43"/>
      <c r="K146" s="43"/>
      <c r="L146" s="47"/>
      <c r="M146" s="217"/>
      <c r="N146" s="218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133</v>
      </c>
      <c r="AU146" s="20" t="s">
        <v>85</v>
      </c>
    </row>
    <row r="147" s="11" customFormat="1" ht="22.8" customHeight="1">
      <c r="A147" s="11"/>
      <c r="B147" s="186"/>
      <c r="C147" s="187"/>
      <c r="D147" s="188" t="s">
        <v>74</v>
      </c>
      <c r="E147" s="249" t="s">
        <v>193</v>
      </c>
      <c r="F147" s="249" t="s">
        <v>352</v>
      </c>
      <c r="G147" s="187"/>
      <c r="H147" s="187"/>
      <c r="I147" s="190"/>
      <c r="J147" s="250">
        <f>BK147</f>
        <v>0</v>
      </c>
      <c r="K147" s="187"/>
      <c r="L147" s="192"/>
      <c r="M147" s="193"/>
      <c r="N147" s="194"/>
      <c r="O147" s="194"/>
      <c r="P147" s="195">
        <f>SUM(P148:P154)</f>
        <v>0</v>
      </c>
      <c r="Q147" s="194"/>
      <c r="R147" s="195">
        <f>SUM(R148:R154)</f>
        <v>0</v>
      </c>
      <c r="S147" s="194"/>
      <c r="T147" s="196">
        <f>SUM(T148:T154)</f>
        <v>0</v>
      </c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R147" s="197" t="s">
        <v>83</v>
      </c>
      <c r="AT147" s="198" t="s">
        <v>74</v>
      </c>
      <c r="AU147" s="198" t="s">
        <v>83</v>
      </c>
      <c r="AY147" s="197" t="s">
        <v>126</v>
      </c>
      <c r="BK147" s="199">
        <f>SUM(BK148:BK154)</f>
        <v>0</v>
      </c>
    </row>
    <row r="148" s="2" customFormat="1" ht="16.5" customHeight="1">
      <c r="A148" s="41"/>
      <c r="B148" s="42"/>
      <c r="C148" s="200" t="s">
        <v>209</v>
      </c>
      <c r="D148" s="200" t="s">
        <v>127</v>
      </c>
      <c r="E148" s="201" t="s">
        <v>1193</v>
      </c>
      <c r="F148" s="202" t="s">
        <v>1194</v>
      </c>
      <c r="G148" s="203" t="s">
        <v>277</v>
      </c>
      <c r="H148" s="204">
        <v>2</v>
      </c>
      <c r="I148" s="205"/>
      <c r="J148" s="206">
        <f>ROUND(I148*H148,2)</f>
        <v>0</v>
      </c>
      <c r="K148" s="207"/>
      <c r="L148" s="47"/>
      <c r="M148" s="208" t="s">
        <v>19</v>
      </c>
      <c r="N148" s="209" t="s">
        <v>46</v>
      </c>
      <c r="O148" s="87"/>
      <c r="P148" s="210">
        <f>O148*H148</f>
        <v>0</v>
      </c>
      <c r="Q148" s="210">
        <v>0</v>
      </c>
      <c r="R148" s="210">
        <f>Q148*H148</f>
        <v>0</v>
      </c>
      <c r="S148" s="210">
        <v>0</v>
      </c>
      <c r="T148" s="211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12" t="s">
        <v>159</v>
      </c>
      <c r="AT148" s="212" t="s">
        <v>127</v>
      </c>
      <c r="AU148" s="212" t="s">
        <v>85</v>
      </c>
      <c r="AY148" s="20" t="s">
        <v>126</v>
      </c>
      <c r="BE148" s="213">
        <f>IF(N148="základní",J148,0)</f>
        <v>0</v>
      </c>
      <c r="BF148" s="213">
        <f>IF(N148="snížená",J148,0)</f>
        <v>0</v>
      </c>
      <c r="BG148" s="213">
        <f>IF(N148="zákl. přenesená",J148,0)</f>
        <v>0</v>
      </c>
      <c r="BH148" s="213">
        <f>IF(N148="sníž. přenesená",J148,0)</f>
        <v>0</v>
      </c>
      <c r="BI148" s="213">
        <f>IF(N148="nulová",J148,0)</f>
        <v>0</v>
      </c>
      <c r="BJ148" s="20" t="s">
        <v>83</v>
      </c>
      <c r="BK148" s="213">
        <f>ROUND(I148*H148,2)</f>
        <v>0</v>
      </c>
      <c r="BL148" s="20" t="s">
        <v>159</v>
      </c>
      <c r="BM148" s="212" t="s">
        <v>1195</v>
      </c>
    </row>
    <row r="149" s="2" customFormat="1">
      <c r="A149" s="41"/>
      <c r="B149" s="42"/>
      <c r="C149" s="43"/>
      <c r="D149" s="214" t="s">
        <v>133</v>
      </c>
      <c r="E149" s="43"/>
      <c r="F149" s="215" t="s">
        <v>1196</v>
      </c>
      <c r="G149" s="43"/>
      <c r="H149" s="43"/>
      <c r="I149" s="216"/>
      <c r="J149" s="43"/>
      <c r="K149" s="43"/>
      <c r="L149" s="47"/>
      <c r="M149" s="217"/>
      <c r="N149" s="218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133</v>
      </c>
      <c r="AU149" s="20" t="s">
        <v>85</v>
      </c>
    </row>
    <row r="150" s="12" customFormat="1">
      <c r="A150" s="12"/>
      <c r="B150" s="219"/>
      <c r="C150" s="220"/>
      <c r="D150" s="214" t="s">
        <v>135</v>
      </c>
      <c r="E150" s="221" t="s">
        <v>19</v>
      </c>
      <c r="F150" s="222" t="s">
        <v>1197</v>
      </c>
      <c r="G150" s="220"/>
      <c r="H150" s="221" t="s">
        <v>19</v>
      </c>
      <c r="I150" s="223"/>
      <c r="J150" s="220"/>
      <c r="K150" s="220"/>
      <c r="L150" s="224"/>
      <c r="M150" s="225"/>
      <c r="N150" s="226"/>
      <c r="O150" s="226"/>
      <c r="P150" s="226"/>
      <c r="Q150" s="226"/>
      <c r="R150" s="226"/>
      <c r="S150" s="226"/>
      <c r="T150" s="227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28" t="s">
        <v>135</v>
      </c>
      <c r="AU150" s="228" t="s">
        <v>85</v>
      </c>
      <c r="AV150" s="12" t="s">
        <v>83</v>
      </c>
      <c r="AW150" s="12" t="s">
        <v>37</v>
      </c>
      <c r="AX150" s="12" t="s">
        <v>75</v>
      </c>
      <c r="AY150" s="228" t="s">
        <v>126</v>
      </c>
    </row>
    <row r="151" s="12" customFormat="1">
      <c r="A151" s="12"/>
      <c r="B151" s="219"/>
      <c r="C151" s="220"/>
      <c r="D151" s="214" t="s">
        <v>135</v>
      </c>
      <c r="E151" s="221" t="s">
        <v>19</v>
      </c>
      <c r="F151" s="222" t="s">
        <v>293</v>
      </c>
      <c r="G151" s="220"/>
      <c r="H151" s="221" t="s">
        <v>19</v>
      </c>
      <c r="I151" s="223"/>
      <c r="J151" s="220"/>
      <c r="K151" s="220"/>
      <c r="L151" s="224"/>
      <c r="M151" s="225"/>
      <c r="N151" s="226"/>
      <c r="O151" s="226"/>
      <c r="P151" s="226"/>
      <c r="Q151" s="226"/>
      <c r="R151" s="226"/>
      <c r="S151" s="226"/>
      <c r="T151" s="227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28" t="s">
        <v>135</v>
      </c>
      <c r="AU151" s="228" t="s">
        <v>85</v>
      </c>
      <c r="AV151" s="12" t="s">
        <v>83</v>
      </c>
      <c r="AW151" s="12" t="s">
        <v>37</v>
      </c>
      <c r="AX151" s="12" t="s">
        <v>75</v>
      </c>
      <c r="AY151" s="228" t="s">
        <v>126</v>
      </c>
    </row>
    <row r="152" s="13" customFormat="1">
      <c r="A152" s="13"/>
      <c r="B152" s="229"/>
      <c r="C152" s="230"/>
      <c r="D152" s="214" t="s">
        <v>135</v>
      </c>
      <c r="E152" s="231" t="s">
        <v>19</v>
      </c>
      <c r="F152" s="232" t="s">
        <v>85</v>
      </c>
      <c r="G152" s="230"/>
      <c r="H152" s="233">
        <v>2</v>
      </c>
      <c r="I152" s="234"/>
      <c r="J152" s="230"/>
      <c r="K152" s="230"/>
      <c r="L152" s="235"/>
      <c r="M152" s="236"/>
      <c r="N152" s="237"/>
      <c r="O152" s="237"/>
      <c r="P152" s="237"/>
      <c r="Q152" s="237"/>
      <c r="R152" s="237"/>
      <c r="S152" s="237"/>
      <c r="T152" s="23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9" t="s">
        <v>135</v>
      </c>
      <c r="AU152" s="239" t="s">
        <v>85</v>
      </c>
      <c r="AV152" s="13" t="s">
        <v>85</v>
      </c>
      <c r="AW152" s="13" t="s">
        <v>37</v>
      </c>
      <c r="AX152" s="13" t="s">
        <v>83</v>
      </c>
      <c r="AY152" s="239" t="s">
        <v>126</v>
      </c>
    </row>
    <row r="153" s="2" customFormat="1" ht="16.5" customHeight="1">
      <c r="A153" s="41"/>
      <c r="B153" s="42"/>
      <c r="C153" s="200" t="s">
        <v>216</v>
      </c>
      <c r="D153" s="200" t="s">
        <v>127</v>
      </c>
      <c r="E153" s="201" t="s">
        <v>1198</v>
      </c>
      <c r="F153" s="202" t="s">
        <v>1199</v>
      </c>
      <c r="G153" s="203" t="s">
        <v>317</v>
      </c>
      <c r="H153" s="204">
        <v>36.600000000000001</v>
      </c>
      <c r="I153" s="205"/>
      <c r="J153" s="206">
        <f>ROUND(I153*H153,2)</f>
        <v>0</v>
      </c>
      <c r="K153" s="207"/>
      <c r="L153" s="47"/>
      <c r="M153" s="208" t="s">
        <v>19</v>
      </c>
      <c r="N153" s="209" t="s">
        <v>46</v>
      </c>
      <c r="O153" s="87"/>
      <c r="P153" s="210">
        <f>O153*H153</f>
        <v>0</v>
      </c>
      <c r="Q153" s="210">
        <v>0</v>
      </c>
      <c r="R153" s="210">
        <f>Q153*H153</f>
        <v>0</v>
      </c>
      <c r="S153" s="210">
        <v>0</v>
      </c>
      <c r="T153" s="211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2" t="s">
        <v>159</v>
      </c>
      <c r="AT153" s="212" t="s">
        <v>127</v>
      </c>
      <c r="AU153" s="212" t="s">
        <v>85</v>
      </c>
      <c r="AY153" s="20" t="s">
        <v>126</v>
      </c>
      <c r="BE153" s="213">
        <f>IF(N153="základní",J153,0)</f>
        <v>0</v>
      </c>
      <c r="BF153" s="213">
        <f>IF(N153="snížená",J153,0)</f>
        <v>0</v>
      </c>
      <c r="BG153" s="213">
        <f>IF(N153="zákl. přenesená",J153,0)</f>
        <v>0</v>
      </c>
      <c r="BH153" s="213">
        <f>IF(N153="sníž. přenesená",J153,0)</f>
        <v>0</v>
      </c>
      <c r="BI153" s="213">
        <f>IF(N153="nulová",J153,0)</f>
        <v>0</v>
      </c>
      <c r="BJ153" s="20" t="s">
        <v>83</v>
      </c>
      <c r="BK153" s="213">
        <f>ROUND(I153*H153,2)</f>
        <v>0</v>
      </c>
      <c r="BL153" s="20" t="s">
        <v>159</v>
      </c>
      <c r="BM153" s="212" t="s">
        <v>1200</v>
      </c>
    </row>
    <row r="154" s="2" customFormat="1">
      <c r="A154" s="41"/>
      <c r="B154" s="42"/>
      <c r="C154" s="43"/>
      <c r="D154" s="214" t="s">
        <v>133</v>
      </c>
      <c r="E154" s="43"/>
      <c r="F154" s="215" t="s">
        <v>1201</v>
      </c>
      <c r="G154" s="43"/>
      <c r="H154" s="43"/>
      <c r="I154" s="216"/>
      <c r="J154" s="43"/>
      <c r="K154" s="43"/>
      <c r="L154" s="47"/>
      <c r="M154" s="217"/>
      <c r="N154" s="218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133</v>
      </c>
      <c r="AU154" s="20" t="s">
        <v>85</v>
      </c>
    </row>
    <row r="155" s="11" customFormat="1" ht="25.92" customHeight="1">
      <c r="A155" s="11"/>
      <c r="B155" s="186"/>
      <c r="C155" s="187"/>
      <c r="D155" s="188" t="s">
        <v>74</v>
      </c>
      <c r="E155" s="189" t="s">
        <v>420</v>
      </c>
      <c r="F155" s="189" t="s">
        <v>421</v>
      </c>
      <c r="G155" s="187"/>
      <c r="H155" s="187"/>
      <c r="I155" s="190"/>
      <c r="J155" s="191">
        <f>BK155</f>
        <v>0</v>
      </c>
      <c r="K155" s="187"/>
      <c r="L155" s="192"/>
      <c r="M155" s="193"/>
      <c r="N155" s="194"/>
      <c r="O155" s="194"/>
      <c r="P155" s="195">
        <f>SUM(P156:P176)</f>
        <v>0</v>
      </c>
      <c r="Q155" s="194"/>
      <c r="R155" s="195">
        <f>SUM(R156:R176)</f>
        <v>0</v>
      </c>
      <c r="S155" s="194"/>
      <c r="T155" s="196">
        <f>SUM(T156:T176)</f>
        <v>0</v>
      </c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R155" s="197" t="s">
        <v>159</v>
      </c>
      <c r="AT155" s="198" t="s">
        <v>74</v>
      </c>
      <c r="AU155" s="198" t="s">
        <v>75</v>
      </c>
      <c r="AY155" s="197" t="s">
        <v>126</v>
      </c>
      <c r="BK155" s="199">
        <f>SUM(BK156:BK176)</f>
        <v>0</v>
      </c>
    </row>
    <row r="156" s="2" customFormat="1" ht="16.5" customHeight="1">
      <c r="A156" s="41"/>
      <c r="B156" s="42"/>
      <c r="C156" s="200" t="s">
        <v>224</v>
      </c>
      <c r="D156" s="200" t="s">
        <v>127</v>
      </c>
      <c r="E156" s="201" t="s">
        <v>1202</v>
      </c>
      <c r="F156" s="202" t="s">
        <v>1203</v>
      </c>
      <c r="G156" s="203" t="s">
        <v>425</v>
      </c>
      <c r="H156" s="204">
        <v>1.0980000000000001</v>
      </c>
      <c r="I156" s="205"/>
      <c r="J156" s="206">
        <f>ROUND(I156*H156,2)</f>
        <v>0</v>
      </c>
      <c r="K156" s="207"/>
      <c r="L156" s="47"/>
      <c r="M156" s="208" t="s">
        <v>19</v>
      </c>
      <c r="N156" s="209" t="s">
        <v>46</v>
      </c>
      <c r="O156" s="87"/>
      <c r="P156" s="210">
        <f>O156*H156</f>
        <v>0</v>
      </c>
      <c r="Q156" s="210">
        <v>0</v>
      </c>
      <c r="R156" s="210">
        <f>Q156*H156</f>
        <v>0</v>
      </c>
      <c r="S156" s="210">
        <v>0</v>
      </c>
      <c r="T156" s="211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12" t="s">
        <v>131</v>
      </c>
      <c r="AT156" s="212" t="s">
        <v>127</v>
      </c>
      <c r="AU156" s="212" t="s">
        <v>83</v>
      </c>
      <c r="AY156" s="20" t="s">
        <v>126</v>
      </c>
      <c r="BE156" s="213">
        <f>IF(N156="základní",J156,0)</f>
        <v>0</v>
      </c>
      <c r="BF156" s="213">
        <f>IF(N156="snížená",J156,0)</f>
        <v>0</v>
      </c>
      <c r="BG156" s="213">
        <f>IF(N156="zákl. přenesená",J156,0)</f>
        <v>0</v>
      </c>
      <c r="BH156" s="213">
        <f>IF(N156="sníž. přenesená",J156,0)</f>
        <v>0</v>
      </c>
      <c r="BI156" s="213">
        <f>IF(N156="nulová",J156,0)</f>
        <v>0</v>
      </c>
      <c r="BJ156" s="20" t="s">
        <v>83</v>
      </c>
      <c r="BK156" s="213">
        <f>ROUND(I156*H156,2)</f>
        <v>0</v>
      </c>
      <c r="BL156" s="20" t="s">
        <v>131</v>
      </c>
      <c r="BM156" s="212" t="s">
        <v>1204</v>
      </c>
    </row>
    <row r="157" s="2" customFormat="1">
      <c r="A157" s="41"/>
      <c r="B157" s="42"/>
      <c r="C157" s="43"/>
      <c r="D157" s="214" t="s">
        <v>133</v>
      </c>
      <c r="E157" s="43"/>
      <c r="F157" s="215" t="s">
        <v>1205</v>
      </c>
      <c r="G157" s="43"/>
      <c r="H157" s="43"/>
      <c r="I157" s="216"/>
      <c r="J157" s="43"/>
      <c r="K157" s="43"/>
      <c r="L157" s="47"/>
      <c r="M157" s="217"/>
      <c r="N157" s="218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133</v>
      </c>
      <c r="AU157" s="20" t="s">
        <v>83</v>
      </c>
    </row>
    <row r="158" s="12" customFormat="1">
      <c r="A158" s="12"/>
      <c r="B158" s="219"/>
      <c r="C158" s="220"/>
      <c r="D158" s="214" t="s">
        <v>135</v>
      </c>
      <c r="E158" s="221" t="s">
        <v>19</v>
      </c>
      <c r="F158" s="222" t="s">
        <v>1206</v>
      </c>
      <c r="G158" s="220"/>
      <c r="H158" s="221" t="s">
        <v>19</v>
      </c>
      <c r="I158" s="223"/>
      <c r="J158" s="220"/>
      <c r="K158" s="220"/>
      <c r="L158" s="224"/>
      <c r="M158" s="225"/>
      <c r="N158" s="226"/>
      <c r="O158" s="226"/>
      <c r="P158" s="226"/>
      <c r="Q158" s="226"/>
      <c r="R158" s="226"/>
      <c r="S158" s="226"/>
      <c r="T158" s="227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28" t="s">
        <v>135</v>
      </c>
      <c r="AU158" s="228" t="s">
        <v>83</v>
      </c>
      <c r="AV158" s="12" t="s">
        <v>83</v>
      </c>
      <c r="AW158" s="12" t="s">
        <v>37</v>
      </c>
      <c r="AX158" s="12" t="s">
        <v>75</v>
      </c>
      <c r="AY158" s="228" t="s">
        <v>126</v>
      </c>
    </row>
    <row r="159" s="12" customFormat="1">
      <c r="A159" s="12"/>
      <c r="B159" s="219"/>
      <c r="C159" s="220"/>
      <c r="D159" s="214" t="s">
        <v>135</v>
      </c>
      <c r="E159" s="221" t="s">
        <v>19</v>
      </c>
      <c r="F159" s="222" t="s">
        <v>1207</v>
      </c>
      <c r="G159" s="220"/>
      <c r="H159" s="221" t="s">
        <v>19</v>
      </c>
      <c r="I159" s="223"/>
      <c r="J159" s="220"/>
      <c r="K159" s="220"/>
      <c r="L159" s="224"/>
      <c r="M159" s="225"/>
      <c r="N159" s="226"/>
      <c r="O159" s="226"/>
      <c r="P159" s="226"/>
      <c r="Q159" s="226"/>
      <c r="R159" s="226"/>
      <c r="S159" s="226"/>
      <c r="T159" s="227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28" t="s">
        <v>135</v>
      </c>
      <c r="AU159" s="228" t="s">
        <v>83</v>
      </c>
      <c r="AV159" s="12" t="s">
        <v>83</v>
      </c>
      <c r="AW159" s="12" t="s">
        <v>37</v>
      </c>
      <c r="AX159" s="12" t="s">
        <v>75</v>
      </c>
      <c r="AY159" s="228" t="s">
        <v>126</v>
      </c>
    </row>
    <row r="160" s="13" customFormat="1">
      <c r="A160" s="13"/>
      <c r="B160" s="229"/>
      <c r="C160" s="230"/>
      <c r="D160" s="214" t="s">
        <v>135</v>
      </c>
      <c r="E160" s="231" t="s">
        <v>19</v>
      </c>
      <c r="F160" s="232" t="s">
        <v>1208</v>
      </c>
      <c r="G160" s="230"/>
      <c r="H160" s="233">
        <v>1.0980000000000001</v>
      </c>
      <c r="I160" s="234"/>
      <c r="J160" s="230"/>
      <c r="K160" s="230"/>
      <c r="L160" s="235"/>
      <c r="M160" s="236"/>
      <c r="N160" s="237"/>
      <c r="O160" s="237"/>
      <c r="P160" s="237"/>
      <c r="Q160" s="237"/>
      <c r="R160" s="237"/>
      <c r="S160" s="237"/>
      <c r="T160" s="23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9" t="s">
        <v>135</v>
      </c>
      <c r="AU160" s="239" t="s">
        <v>83</v>
      </c>
      <c r="AV160" s="13" t="s">
        <v>85</v>
      </c>
      <c r="AW160" s="13" t="s">
        <v>37</v>
      </c>
      <c r="AX160" s="13" t="s">
        <v>83</v>
      </c>
      <c r="AY160" s="239" t="s">
        <v>126</v>
      </c>
    </row>
    <row r="161" s="2" customFormat="1" ht="24.15" customHeight="1">
      <c r="A161" s="41"/>
      <c r="B161" s="42"/>
      <c r="C161" s="200" t="s">
        <v>229</v>
      </c>
      <c r="D161" s="200" t="s">
        <v>127</v>
      </c>
      <c r="E161" s="201" t="s">
        <v>423</v>
      </c>
      <c r="F161" s="202" t="s">
        <v>424</v>
      </c>
      <c r="G161" s="203" t="s">
        <v>425</v>
      </c>
      <c r="H161" s="204">
        <v>38.003999999999998</v>
      </c>
      <c r="I161" s="205"/>
      <c r="J161" s="206">
        <f>ROUND(I161*H161,2)</f>
        <v>0</v>
      </c>
      <c r="K161" s="207"/>
      <c r="L161" s="47"/>
      <c r="M161" s="208" t="s">
        <v>19</v>
      </c>
      <c r="N161" s="209" t="s">
        <v>46</v>
      </c>
      <c r="O161" s="87"/>
      <c r="P161" s="210">
        <f>O161*H161</f>
        <v>0</v>
      </c>
      <c r="Q161" s="210">
        <v>0</v>
      </c>
      <c r="R161" s="210">
        <f>Q161*H161</f>
        <v>0</v>
      </c>
      <c r="S161" s="210">
        <v>0</v>
      </c>
      <c r="T161" s="211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12" t="s">
        <v>131</v>
      </c>
      <c r="AT161" s="212" t="s">
        <v>127</v>
      </c>
      <c r="AU161" s="212" t="s">
        <v>83</v>
      </c>
      <c r="AY161" s="20" t="s">
        <v>126</v>
      </c>
      <c r="BE161" s="213">
        <f>IF(N161="základní",J161,0)</f>
        <v>0</v>
      </c>
      <c r="BF161" s="213">
        <f>IF(N161="snížená",J161,0)</f>
        <v>0</v>
      </c>
      <c r="BG161" s="213">
        <f>IF(N161="zákl. přenesená",J161,0)</f>
        <v>0</v>
      </c>
      <c r="BH161" s="213">
        <f>IF(N161="sníž. přenesená",J161,0)</f>
        <v>0</v>
      </c>
      <c r="BI161" s="213">
        <f>IF(N161="nulová",J161,0)</f>
        <v>0</v>
      </c>
      <c r="BJ161" s="20" t="s">
        <v>83</v>
      </c>
      <c r="BK161" s="213">
        <f>ROUND(I161*H161,2)</f>
        <v>0</v>
      </c>
      <c r="BL161" s="20" t="s">
        <v>131</v>
      </c>
      <c r="BM161" s="212" t="s">
        <v>1209</v>
      </c>
    </row>
    <row r="162" s="2" customFormat="1">
      <c r="A162" s="41"/>
      <c r="B162" s="42"/>
      <c r="C162" s="43"/>
      <c r="D162" s="214" t="s">
        <v>133</v>
      </c>
      <c r="E162" s="43"/>
      <c r="F162" s="215" t="s">
        <v>427</v>
      </c>
      <c r="G162" s="43"/>
      <c r="H162" s="43"/>
      <c r="I162" s="216"/>
      <c r="J162" s="43"/>
      <c r="K162" s="43"/>
      <c r="L162" s="47"/>
      <c r="M162" s="217"/>
      <c r="N162" s="218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133</v>
      </c>
      <c r="AU162" s="20" t="s">
        <v>83</v>
      </c>
    </row>
    <row r="163" s="12" customFormat="1">
      <c r="A163" s="12"/>
      <c r="B163" s="219"/>
      <c r="C163" s="220"/>
      <c r="D163" s="214" t="s">
        <v>135</v>
      </c>
      <c r="E163" s="221" t="s">
        <v>19</v>
      </c>
      <c r="F163" s="222" t="s">
        <v>1210</v>
      </c>
      <c r="G163" s="220"/>
      <c r="H163" s="221" t="s">
        <v>19</v>
      </c>
      <c r="I163" s="223"/>
      <c r="J163" s="220"/>
      <c r="K163" s="220"/>
      <c r="L163" s="224"/>
      <c r="M163" s="225"/>
      <c r="N163" s="226"/>
      <c r="O163" s="226"/>
      <c r="P163" s="226"/>
      <c r="Q163" s="226"/>
      <c r="R163" s="226"/>
      <c r="S163" s="226"/>
      <c r="T163" s="227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28" t="s">
        <v>135</v>
      </c>
      <c r="AU163" s="228" t="s">
        <v>83</v>
      </c>
      <c r="AV163" s="12" t="s">
        <v>83</v>
      </c>
      <c r="AW163" s="12" t="s">
        <v>37</v>
      </c>
      <c r="AX163" s="12" t="s">
        <v>75</v>
      </c>
      <c r="AY163" s="228" t="s">
        <v>126</v>
      </c>
    </row>
    <row r="164" s="13" customFormat="1">
      <c r="A164" s="13"/>
      <c r="B164" s="229"/>
      <c r="C164" s="230"/>
      <c r="D164" s="214" t="s">
        <v>135</v>
      </c>
      <c r="E164" s="231" t="s">
        <v>19</v>
      </c>
      <c r="F164" s="232" t="s">
        <v>1211</v>
      </c>
      <c r="G164" s="230"/>
      <c r="H164" s="233">
        <v>159.30600000000001</v>
      </c>
      <c r="I164" s="234"/>
      <c r="J164" s="230"/>
      <c r="K164" s="230"/>
      <c r="L164" s="235"/>
      <c r="M164" s="236"/>
      <c r="N164" s="237"/>
      <c r="O164" s="237"/>
      <c r="P164" s="237"/>
      <c r="Q164" s="237"/>
      <c r="R164" s="237"/>
      <c r="S164" s="237"/>
      <c r="T164" s="23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9" t="s">
        <v>135</v>
      </c>
      <c r="AU164" s="239" t="s">
        <v>83</v>
      </c>
      <c r="AV164" s="13" t="s">
        <v>85</v>
      </c>
      <c r="AW164" s="13" t="s">
        <v>37</v>
      </c>
      <c r="AX164" s="13" t="s">
        <v>75</v>
      </c>
      <c r="AY164" s="239" t="s">
        <v>126</v>
      </c>
    </row>
    <row r="165" s="12" customFormat="1">
      <c r="A165" s="12"/>
      <c r="B165" s="219"/>
      <c r="C165" s="220"/>
      <c r="D165" s="214" t="s">
        <v>135</v>
      </c>
      <c r="E165" s="221" t="s">
        <v>19</v>
      </c>
      <c r="F165" s="222" t="s">
        <v>1212</v>
      </c>
      <c r="G165" s="220"/>
      <c r="H165" s="221" t="s">
        <v>19</v>
      </c>
      <c r="I165" s="223"/>
      <c r="J165" s="220"/>
      <c r="K165" s="220"/>
      <c r="L165" s="224"/>
      <c r="M165" s="225"/>
      <c r="N165" s="226"/>
      <c r="O165" s="226"/>
      <c r="P165" s="226"/>
      <c r="Q165" s="226"/>
      <c r="R165" s="226"/>
      <c r="S165" s="226"/>
      <c r="T165" s="227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28" t="s">
        <v>135</v>
      </c>
      <c r="AU165" s="228" t="s">
        <v>83</v>
      </c>
      <c r="AV165" s="12" t="s">
        <v>83</v>
      </c>
      <c r="AW165" s="12" t="s">
        <v>37</v>
      </c>
      <c r="AX165" s="12" t="s">
        <v>75</v>
      </c>
      <c r="AY165" s="228" t="s">
        <v>126</v>
      </c>
    </row>
    <row r="166" s="13" customFormat="1">
      <c r="A166" s="13"/>
      <c r="B166" s="229"/>
      <c r="C166" s="230"/>
      <c r="D166" s="214" t="s">
        <v>135</v>
      </c>
      <c r="E166" s="231" t="s">
        <v>19</v>
      </c>
      <c r="F166" s="232" t="s">
        <v>1213</v>
      </c>
      <c r="G166" s="230"/>
      <c r="H166" s="233">
        <v>-139.304</v>
      </c>
      <c r="I166" s="234"/>
      <c r="J166" s="230"/>
      <c r="K166" s="230"/>
      <c r="L166" s="235"/>
      <c r="M166" s="236"/>
      <c r="N166" s="237"/>
      <c r="O166" s="237"/>
      <c r="P166" s="237"/>
      <c r="Q166" s="237"/>
      <c r="R166" s="237"/>
      <c r="S166" s="237"/>
      <c r="T166" s="23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9" t="s">
        <v>135</v>
      </c>
      <c r="AU166" s="239" t="s">
        <v>83</v>
      </c>
      <c r="AV166" s="13" t="s">
        <v>85</v>
      </c>
      <c r="AW166" s="13" t="s">
        <v>37</v>
      </c>
      <c r="AX166" s="13" t="s">
        <v>75</v>
      </c>
      <c r="AY166" s="239" t="s">
        <v>126</v>
      </c>
    </row>
    <row r="167" s="12" customFormat="1">
      <c r="A167" s="12"/>
      <c r="B167" s="219"/>
      <c r="C167" s="220"/>
      <c r="D167" s="214" t="s">
        <v>135</v>
      </c>
      <c r="E167" s="221" t="s">
        <v>19</v>
      </c>
      <c r="F167" s="222" t="s">
        <v>1214</v>
      </c>
      <c r="G167" s="220"/>
      <c r="H167" s="221" t="s">
        <v>19</v>
      </c>
      <c r="I167" s="223"/>
      <c r="J167" s="220"/>
      <c r="K167" s="220"/>
      <c r="L167" s="224"/>
      <c r="M167" s="225"/>
      <c r="N167" s="226"/>
      <c r="O167" s="226"/>
      <c r="P167" s="226"/>
      <c r="Q167" s="226"/>
      <c r="R167" s="226"/>
      <c r="S167" s="226"/>
      <c r="T167" s="227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28" t="s">
        <v>135</v>
      </c>
      <c r="AU167" s="228" t="s">
        <v>83</v>
      </c>
      <c r="AV167" s="12" t="s">
        <v>83</v>
      </c>
      <c r="AW167" s="12" t="s">
        <v>37</v>
      </c>
      <c r="AX167" s="12" t="s">
        <v>75</v>
      </c>
      <c r="AY167" s="228" t="s">
        <v>126</v>
      </c>
    </row>
    <row r="168" s="16" customFormat="1">
      <c r="A168" s="16"/>
      <c r="B168" s="265"/>
      <c r="C168" s="266"/>
      <c r="D168" s="214" t="s">
        <v>135</v>
      </c>
      <c r="E168" s="267" t="s">
        <v>19</v>
      </c>
      <c r="F168" s="268" t="s">
        <v>534</v>
      </c>
      <c r="G168" s="266"/>
      <c r="H168" s="269">
        <v>20.00200000000001</v>
      </c>
      <c r="I168" s="270"/>
      <c r="J168" s="266"/>
      <c r="K168" s="266"/>
      <c r="L168" s="271"/>
      <c r="M168" s="272"/>
      <c r="N168" s="273"/>
      <c r="O168" s="273"/>
      <c r="P168" s="273"/>
      <c r="Q168" s="273"/>
      <c r="R168" s="273"/>
      <c r="S168" s="273"/>
      <c r="T168" s="274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T168" s="275" t="s">
        <v>135</v>
      </c>
      <c r="AU168" s="275" t="s">
        <v>83</v>
      </c>
      <c r="AV168" s="16" t="s">
        <v>151</v>
      </c>
      <c r="AW168" s="16" t="s">
        <v>37</v>
      </c>
      <c r="AX168" s="16" t="s">
        <v>75</v>
      </c>
      <c r="AY168" s="275" t="s">
        <v>126</v>
      </c>
    </row>
    <row r="169" s="12" customFormat="1">
      <c r="A169" s="12"/>
      <c r="B169" s="219"/>
      <c r="C169" s="220"/>
      <c r="D169" s="214" t="s">
        <v>135</v>
      </c>
      <c r="E169" s="221" t="s">
        <v>19</v>
      </c>
      <c r="F169" s="222" t="s">
        <v>1215</v>
      </c>
      <c r="G169" s="220"/>
      <c r="H169" s="221" t="s">
        <v>19</v>
      </c>
      <c r="I169" s="223"/>
      <c r="J169" s="220"/>
      <c r="K169" s="220"/>
      <c r="L169" s="224"/>
      <c r="M169" s="225"/>
      <c r="N169" s="226"/>
      <c r="O169" s="226"/>
      <c r="P169" s="226"/>
      <c r="Q169" s="226"/>
      <c r="R169" s="226"/>
      <c r="S169" s="226"/>
      <c r="T169" s="227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28" t="s">
        <v>135</v>
      </c>
      <c r="AU169" s="228" t="s">
        <v>83</v>
      </c>
      <c r="AV169" s="12" t="s">
        <v>83</v>
      </c>
      <c r="AW169" s="12" t="s">
        <v>37</v>
      </c>
      <c r="AX169" s="12" t="s">
        <v>75</v>
      </c>
      <c r="AY169" s="228" t="s">
        <v>126</v>
      </c>
    </row>
    <row r="170" s="13" customFormat="1">
      <c r="A170" s="13"/>
      <c r="B170" s="229"/>
      <c r="C170" s="230"/>
      <c r="D170" s="214" t="s">
        <v>135</v>
      </c>
      <c r="E170" s="231" t="s">
        <v>19</v>
      </c>
      <c r="F170" s="232" t="s">
        <v>1216</v>
      </c>
      <c r="G170" s="230"/>
      <c r="H170" s="233">
        <v>38.003999999999998</v>
      </c>
      <c r="I170" s="234"/>
      <c r="J170" s="230"/>
      <c r="K170" s="230"/>
      <c r="L170" s="235"/>
      <c r="M170" s="236"/>
      <c r="N170" s="237"/>
      <c r="O170" s="237"/>
      <c r="P170" s="237"/>
      <c r="Q170" s="237"/>
      <c r="R170" s="237"/>
      <c r="S170" s="237"/>
      <c r="T170" s="23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9" t="s">
        <v>135</v>
      </c>
      <c r="AU170" s="239" t="s">
        <v>83</v>
      </c>
      <c r="AV170" s="13" t="s">
        <v>85</v>
      </c>
      <c r="AW170" s="13" t="s">
        <v>37</v>
      </c>
      <c r="AX170" s="13" t="s">
        <v>83</v>
      </c>
      <c r="AY170" s="239" t="s">
        <v>126</v>
      </c>
    </row>
    <row r="171" s="2" customFormat="1" ht="24.15" customHeight="1">
      <c r="A171" s="41"/>
      <c r="B171" s="42"/>
      <c r="C171" s="200" t="s">
        <v>8</v>
      </c>
      <c r="D171" s="200" t="s">
        <v>127</v>
      </c>
      <c r="E171" s="201" t="s">
        <v>441</v>
      </c>
      <c r="F171" s="202" t="s">
        <v>442</v>
      </c>
      <c r="G171" s="203" t="s">
        <v>425</v>
      </c>
      <c r="H171" s="204">
        <v>10</v>
      </c>
      <c r="I171" s="205"/>
      <c r="J171" s="206">
        <f>ROUND(I171*H171,2)</f>
        <v>0</v>
      </c>
      <c r="K171" s="207"/>
      <c r="L171" s="47"/>
      <c r="M171" s="208" t="s">
        <v>19</v>
      </c>
      <c r="N171" s="209" t="s">
        <v>46</v>
      </c>
      <c r="O171" s="87"/>
      <c r="P171" s="210">
        <f>O171*H171</f>
        <v>0</v>
      </c>
      <c r="Q171" s="210">
        <v>0</v>
      </c>
      <c r="R171" s="210">
        <f>Q171*H171</f>
        <v>0</v>
      </c>
      <c r="S171" s="210">
        <v>0</v>
      </c>
      <c r="T171" s="211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12" t="s">
        <v>131</v>
      </c>
      <c r="AT171" s="212" t="s">
        <v>127</v>
      </c>
      <c r="AU171" s="212" t="s">
        <v>83</v>
      </c>
      <c r="AY171" s="20" t="s">
        <v>126</v>
      </c>
      <c r="BE171" s="213">
        <f>IF(N171="základní",J171,0)</f>
        <v>0</v>
      </c>
      <c r="BF171" s="213">
        <f>IF(N171="snížená",J171,0)</f>
        <v>0</v>
      </c>
      <c r="BG171" s="213">
        <f>IF(N171="zákl. přenesená",J171,0)</f>
        <v>0</v>
      </c>
      <c r="BH171" s="213">
        <f>IF(N171="sníž. přenesená",J171,0)</f>
        <v>0</v>
      </c>
      <c r="BI171" s="213">
        <f>IF(N171="nulová",J171,0)</f>
        <v>0</v>
      </c>
      <c r="BJ171" s="20" t="s">
        <v>83</v>
      </c>
      <c r="BK171" s="213">
        <f>ROUND(I171*H171,2)</f>
        <v>0</v>
      </c>
      <c r="BL171" s="20" t="s">
        <v>131</v>
      </c>
      <c r="BM171" s="212" t="s">
        <v>1217</v>
      </c>
    </row>
    <row r="172" s="2" customFormat="1">
      <c r="A172" s="41"/>
      <c r="B172" s="42"/>
      <c r="C172" s="43"/>
      <c r="D172" s="214" t="s">
        <v>133</v>
      </c>
      <c r="E172" s="43"/>
      <c r="F172" s="215" t="s">
        <v>427</v>
      </c>
      <c r="G172" s="43"/>
      <c r="H172" s="43"/>
      <c r="I172" s="216"/>
      <c r="J172" s="43"/>
      <c r="K172" s="43"/>
      <c r="L172" s="47"/>
      <c r="M172" s="217"/>
      <c r="N172" s="218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133</v>
      </c>
      <c r="AU172" s="20" t="s">
        <v>83</v>
      </c>
    </row>
    <row r="173" s="12" customFormat="1">
      <c r="A173" s="12"/>
      <c r="B173" s="219"/>
      <c r="C173" s="220"/>
      <c r="D173" s="214" t="s">
        <v>135</v>
      </c>
      <c r="E173" s="221" t="s">
        <v>19</v>
      </c>
      <c r="F173" s="222" t="s">
        <v>1206</v>
      </c>
      <c r="G173" s="220"/>
      <c r="H173" s="221" t="s">
        <v>19</v>
      </c>
      <c r="I173" s="223"/>
      <c r="J173" s="220"/>
      <c r="K173" s="220"/>
      <c r="L173" s="224"/>
      <c r="M173" s="225"/>
      <c r="N173" s="226"/>
      <c r="O173" s="226"/>
      <c r="P173" s="226"/>
      <c r="Q173" s="226"/>
      <c r="R173" s="226"/>
      <c r="S173" s="226"/>
      <c r="T173" s="227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28" t="s">
        <v>135</v>
      </c>
      <c r="AU173" s="228" t="s">
        <v>83</v>
      </c>
      <c r="AV173" s="12" t="s">
        <v>83</v>
      </c>
      <c r="AW173" s="12" t="s">
        <v>37</v>
      </c>
      <c r="AX173" s="12" t="s">
        <v>75</v>
      </c>
      <c r="AY173" s="228" t="s">
        <v>126</v>
      </c>
    </row>
    <row r="174" s="12" customFormat="1">
      <c r="A174" s="12"/>
      <c r="B174" s="219"/>
      <c r="C174" s="220"/>
      <c r="D174" s="214" t="s">
        <v>135</v>
      </c>
      <c r="E174" s="221" t="s">
        <v>19</v>
      </c>
      <c r="F174" s="222" t="s">
        <v>1218</v>
      </c>
      <c r="G174" s="220"/>
      <c r="H174" s="221" t="s">
        <v>19</v>
      </c>
      <c r="I174" s="223"/>
      <c r="J174" s="220"/>
      <c r="K174" s="220"/>
      <c r="L174" s="224"/>
      <c r="M174" s="225"/>
      <c r="N174" s="226"/>
      <c r="O174" s="226"/>
      <c r="P174" s="226"/>
      <c r="Q174" s="226"/>
      <c r="R174" s="226"/>
      <c r="S174" s="226"/>
      <c r="T174" s="227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28" t="s">
        <v>135</v>
      </c>
      <c r="AU174" s="228" t="s">
        <v>83</v>
      </c>
      <c r="AV174" s="12" t="s">
        <v>83</v>
      </c>
      <c r="AW174" s="12" t="s">
        <v>37</v>
      </c>
      <c r="AX174" s="12" t="s">
        <v>75</v>
      </c>
      <c r="AY174" s="228" t="s">
        <v>126</v>
      </c>
    </row>
    <row r="175" s="12" customFormat="1">
      <c r="A175" s="12"/>
      <c r="B175" s="219"/>
      <c r="C175" s="220"/>
      <c r="D175" s="214" t="s">
        <v>135</v>
      </c>
      <c r="E175" s="221" t="s">
        <v>19</v>
      </c>
      <c r="F175" s="222" t="s">
        <v>293</v>
      </c>
      <c r="G175" s="220"/>
      <c r="H175" s="221" t="s">
        <v>19</v>
      </c>
      <c r="I175" s="223"/>
      <c r="J175" s="220"/>
      <c r="K175" s="220"/>
      <c r="L175" s="224"/>
      <c r="M175" s="225"/>
      <c r="N175" s="226"/>
      <c r="O175" s="226"/>
      <c r="P175" s="226"/>
      <c r="Q175" s="226"/>
      <c r="R175" s="226"/>
      <c r="S175" s="226"/>
      <c r="T175" s="227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28" t="s">
        <v>135</v>
      </c>
      <c r="AU175" s="228" t="s">
        <v>83</v>
      </c>
      <c r="AV175" s="12" t="s">
        <v>83</v>
      </c>
      <c r="AW175" s="12" t="s">
        <v>37</v>
      </c>
      <c r="AX175" s="12" t="s">
        <v>75</v>
      </c>
      <c r="AY175" s="228" t="s">
        <v>126</v>
      </c>
    </row>
    <row r="176" s="13" customFormat="1">
      <c r="A176" s="13"/>
      <c r="B176" s="229"/>
      <c r="C176" s="230"/>
      <c r="D176" s="214" t="s">
        <v>135</v>
      </c>
      <c r="E176" s="231" t="s">
        <v>19</v>
      </c>
      <c r="F176" s="232" t="s">
        <v>199</v>
      </c>
      <c r="G176" s="230"/>
      <c r="H176" s="233">
        <v>10</v>
      </c>
      <c r="I176" s="234"/>
      <c r="J176" s="230"/>
      <c r="K176" s="230"/>
      <c r="L176" s="235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9" t="s">
        <v>135</v>
      </c>
      <c r="AU176" s="239" t="s">
        <v>83</v>
      </c>
      <c r="AV176" s="13" t="s">
        <v>85</v>
      </c>
      <c r="AW176" s="13" t="s">
        <v>37</v>
      </c>
      <c r="AX176" s="13" t="s">
        <v>83</v>
      </c>
      <c r="AY176" s="239" t="s">
        <v>126</v>
      </c>
    </row>
    <row r="177" s="2" customFormat="1" ht="6.96" customHeight="1">
      <c r="A177" s="41"/>
      <c r="B177" s="62"/>
      <c r="C177" s="63"/>
      <c r="D177" s="63"/>
      <c r="E177" s="63"/>
      <c r="F177" s="63"/>
      <c r="G177" s="63"/>
      <c r="H177" s="63"/>
      <c r="I177" s="63"/>
      <c r="J177" s="63"/>
      <c r="K177" s="63"/>
      <c r="L177" s="47"/>
      <c r="M177" s="41"/>
      <c r="O177" s="41"/>
      <c r="P177" s="41"/>
      <c r="Q177" s="41"/>
      <c r="R177" s="41"/>
      <c r="S177" s="41"/>
      <c r="T177" s="41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</row>
  </sheetData>
  <sheetProtection sheet="1" autoFilter="0" formatColumns="0" formatRows="0" objects="1" scenarios="1" spinCount="100000" saltValue="ExBa+9W02OphaIvPcwxh6YXMWrOgUtO2N3ciOo6jMdF+7+oWiXPf5+Dv4r+ItudzsMre4BM2GE7hJJpTrbbVUg==" hashValue="oP68++yYe4yTaYLRst5/oS0mrnEs4ZsomrhYtZFx/ipbXsDYd9e8jaKc1KIqW3sigrFFj8OCYxPX9a/l0611wQ==" algorithmName="SHA-512" password="CC35"/>
  <autoFilter ref="C84:K176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101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85</v>
      </c>
    </row>
    <row r="4" s="1" customFormat="1" ht="24.96" customHeight="1">
      <c r="B4" s="23"/>
      <c r="D4" s="133" t="s">
        <v>102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III/3456 Golčův Jeníkov - most ev. č. 3456-1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103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1219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30. 9. 2024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">
        <v>34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35</v>
      </c>
      <c r="F24" s="41"/>
      <c r="G24" s="41"/>
      <c r="H24" s="41"/>
      <c r="I24" s="135" t="s">
        <v>29</v>
      </c>
      <c r="J24" s="139" t="s">
        <v>36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39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35.25" customHeight="1">
      <c r="A27" s="141"/>
      <c r="B27" s="142"/>
      <c r="C27" s="141"/>
      <c r="D27" s="141"/>
      <c r="E27" s="143" t="s">
        <v>40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41</v>
      </c>
      <c r="E30" s="41"/>
      <c r="F30" s="41"/>
      <c r="G30" s="41"/>
      <c r="H30" s="41"/>
      <c r="I30" s="41"/>
      <c r="J30" s="147">
        <f>ROUND(J85,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43</v>
      </c>
      <c r="G32" s="41"/>
      <c r="H32" s="41"/>
      <c r="I32" s="148" t="s">
        <v>42</v>
      </c>
      <c r="J32" s="148" t="s">
        <v>44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45</v>
      </c>
      <c r="E33" s="135" t="s">
        <v>46</v>
      </c>
      <c r="F33" s="150">
        <f>ROUND((SUM(BE85:BE181)),  2)</f>
        <v>0</v>
      </c>
      <c r="G33" s="41"/>
      <c r="H33" s="41"/>
      <c r="I33" s="151">
        <v>0.20999999999999999</v>
      </c>
      <c r="J33" s="150">
        <f>ROUND(((SUM(BE85:BE181))*I33),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47</v>
      </c>
      <c r="F34" s="150">
        <f>ROUND((SUM(BF85:BF181)),  2)</f>
        <v>0</v>
      </c>
      <c r="G34" s="41"/>
      <c r="H34" s="41"/>
      <c r="I34" s="151">
        <v>0.14999999999999999</v>
      </c>
      <c r="J34" s="150">
        <f>ROUND(((SUM(BF85:BF181))*I34),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48</v>
      </c>
      <c r="F35" s="150">
        <f>ROUND((SUM(BG85:BG181)),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49</v>
      </c>
      <c r="F36" s="150">
        <f>ROUND((SUM(BH85:BH181)),  2)</f>
        <v>0</v>
      </c>
      <c r="G36" s="41"/>
      <c r="H36" s="41"/>
      <c r="I36" s="151">
        <v>0.14999999999999999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50</v>
      </c>
      <c r="F37" s="150">
        <f>ROUND((SUM(BI85:BI181)),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51</v>
      </c>
      <c r="E39" s="154"/>
      <c r="F39" s="154"/>
      <c r="G39" s="155" t="s">
        <v>52</v>
      </c>
      <c r="H39" s="156" t="s">
        <v>53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105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III/3456 Golčův Jeníkov - most ev. č. 3456-1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103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401 - Přeložka veřejného osvětlení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Golčův Jeníkov</v>
      </c>
      <c r="G52" s="43"/>
      <c r="H52" s="43"/>
      <c r="I52" s="35" t="s">
        <v>23</v>
      </c>
      <c r="J52" s="75" t="str">
        <f>IF(J12="","",J12)</f>
        <v>30. 9. 2024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Krajská správa a údržba silnic Vysočiny</v>
      </c>
      <c r="G54" s="43"/>
      <c r="H54" s="43"/>
      <c r="I54" s="35" t="s">
        <v>33</v>
      </c>
      <c r="J54" s="39" t="str">
        <f>E21</f>
        <v>Ing. Petr Šedivý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Ing. Petr Šedivý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106</v>
      </c>
      <c r="D57" s="165"/>
      <c r="E57" s="165"/>
      <c r="F57" s="165"/>
      <c r="G57" s="165"/>
      <c r="H57" s="165"/>
      <c r="I57" s="165"/>
      <c r="J57" s="166" t="s">
        <v>107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73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108</v>
      </c>
    </row>
    <row r="60" s="9" customFormat="1" ht="24.96" customHeight="1">
      <c r="A60" s="9"/>
      <c r="B60" s="168"/>
      <c r="C60" s="169"/>
      <c r="D60" s="170" t="s">
        <v>268</v>
      </c>
      <c r="E60" s="171"/>
      <c r="F60" s="171"/>
      <c r="G60" s="171"/>
      <c r="H60" s="171"/>
      <c r="I60" s="171"/>
      <c r="J60" s="172">
        <f>J86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4" customFormat="1" ht="19.92" customHeight="1">
      <c r="A61" s="14"/>
      <c r="B61" s="243"/>
      <c r="C61" s="244"/>
      <c r="D61" s="245" t="s">
        <v>269</v>
      </c>
      <c r="E61" s="246"/>
      <c r="F61" s="246"/>
      <c r="G61" s="246"/>
      <c r="H61" s="246"/>
      <c r="I61" s="246"/>
      <c r="J61" s="247">
        <f>J87</f>
        <v>0</v>
      </c>
      <c r="K61" s="244"/>
      <c r="L61" s="248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s="14" customFormat="1" ht="19.92" customHeight="1">
      <c r="A62" s="14"/>
      <c r="B62" s="243"/>
      <c r="C62" s="244"/>
      <c r="D62" s="245" t="s">
        <v>505</v>
      </c>
      <c r="E62" s="246"/>
      <c r="F62" s="246"/>
      <c r="G62" s="246"/>
      <c r="H62" s="246"/>
      <c r="I62" s="246"/>
      <c r="J62" s="247">
        <f>J112</f>
        <v>0</v>
      </c>
      <c r="K62" s="244"/>
      <c r="L62" s="248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</row>
    <row r="63" s="9" customFormat="1" ht="24.96" customHeight="1">
      <c r="A63" s="9"/>
      <c r="B63" s="168"/>
      <c r="C63" s="169"/>
      <c r="D63" s="170" t="s">
        <v>1220</v>
      </c>
      <c r="E63" s="171"/>
      <c r="F63" s="171"/>
      <c r="G63" s="171"/>
      <c r="H63" s="171"/>
      <c r="I63" s="171"/>
      <c r="J63" s="172">
        <f>J119</f>
        <v>0</v>
      </c>
      <c r="K63" s="169"/>
      <c r="L63" s="173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4" customFormat="1" ht="19.92" customHeight="1">
      <c r="A64" s="14"/>
      <c r="B64" s="243"/>
      <c r="C64" s="244"/>
      <c r="D64" s="245" t="s">
        <v>1221</v>
      </c>
      <c r="E64" s="246"/>
      <c r="F64" s="246"/>
      <c r="G64" s="246"/>
      <c r="H64" s="246"/>
      <c r="I64" s="246"/>
      <c r="J64" s="247">
        <f>J120</f>
        <v>0</v>
      </c>
      <c r="K64" s="244"/>
      <c r="L64" s="248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</row>
    <row r="65" s="9" customFormat="1" ht="24.96" customHeight="1">
      <c r="A65" s="9"/>
      <c r="B65" s="168"/>
      <c r="C65" s="169"/>
      <c r="D65" s="170" t="s">
        <v>1222</v>
      </c>
      <c r="E65" s="171"/>
      <c r="F65" s="171"/>
      <c r="G65" s="171"/>
      <c r="H65" s="171"/>
      <c r="I65" s="171"/>
      <c r="J65" s="172">
        <f>J171</f>
        <v>0</v>
      </c>
      <c r="K65" s="169"/>
      <c r="L65" s="173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110</v>
      </c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63" t="str">
        <f>E7</f>
        <v>III/3456 Golčův Jeníkov - most ev. č. 3456-1</v>
      </c>
      <c r="F75" s="35"/>
      <c r="G75" s="35"/>
      <c r="H75" s="35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103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SO 401 - Přeložka veřejného osvětlení</v>
      </c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F12</f>
        <v>Golčův Jeníkov</v>
      </c>
      <c r="G79" s="43"/>
      <c r="H79" s="43"/>
      <c r="I79" s="35" t="s">
        <v>23</v>
      </c>
      <c r="J79" s="75" t="str">
        <f>IF(J12="","",J12)</f>
        <v>30. 9. 2024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25</v>
      </c>
      <c r="D81" s="43"/>
      <c r="E81" s="43"/>
      <c r="F81" s="30" t="str">
        <f>E15</f>
        <v>Krajská správa a údržba silnic Vysočiny</v>
      </c>
      <c r="G81" s="43"/>
      <c r="H81" s="43"/>
      <c r="I81" s="35" t="s">
        <v>33</v>
      </c>
      <c r="J81" s="39" t="str">
        <f>E21</f>
        <v>Ing. Petr Šedivý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31</v>
      </c>
      <c r="D82" s="43"/>
      <c r="E82" s="43"/>
      <c r="F82" s="30" t="str">
        <f>IF(E18="","",E18)</f>
        <v>Vyplň údaj</v>
      </c>
      <c r="G82" s="43"/>
      <c r="H82" s="43"/>
      <c r="I82" s="35" t="s">
        <v>38</v>
      </c>
      <c r="J82" s="39" t="str">
        <f>E24</f>
        <v>Ing. Petr Šedivý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0" customFormat="1" ht="29.28" customHeight="1">
      <c r="A84" s="174"/>
      <c r="B84" s="175"/>
      <c r="C84" s="176" t="s">
        <v>111</v>
      </c>
      <c r="D84" s="177" t="s">
        <v>60</v>
      </c>
      <c r="E84" s="177" t="s">
        <v>56</v>
      </c>
      <c r="F84" s="177" t="s">
        <v>57</v>
      </c>
      <c r="G84" s="177" t="s">
        <v>112</v>
      </c>
      <c r="H84" s="177" t="s">
        <v>113</v>
      </c>
      <c r="I84" s="177" t="s">
        <v>114</v>
      </c>
      <c r="J84" s="178" t="s">
        <v>107</v>
      </c>
      <c r="K84" s="179" t="s">
        <v>115</v>
      </c>
      <c r="L84" s="180"/>
      <c r="M84" s="95" t="s">
        <v>19</v>
      </c>
      <c r="N84" s="96" t="s">
        <v>45</v>
      </c>
      <c r="O84" s="96" t="s">
        <v>116</v>
      </c>
      <c r="P84" s="96" t="s">
        <v>117</v>
      </c>
      <c r="Q84" s="96" t="s">
        <v>118</v>
      </c>
      <c r="R84" s="96" t="s">
        <v>119</v>
      </c>
      <c r="S84" s="96" t="s">
        <v>120</v>
      </c>
      <c r="T84" s="97" t="s">
        <v>121</v>
      </c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174"/>
    </row>
    <row r="85" s="2" customFormat="1" ht="22.8" customHeight="1">
      <c r="A85" s="41"/>
      <c r="B85" s="42"/>
      <c r="C85" s="102" t="s">
        <v>122</v>
      </c>
      <c r="D85" s="43"/>
      <c r="E85" s="43"/>
      <c r="F85" s="43"/>
      <c r="G85" s="43"/>
      <c r="H85" s="43"/>
      <c r="I85" s="43"/>
      <c r="J85" s="181">
        <f>BK85</f>
        <v>0</v>
      </c>
      <c r="K85" s="43"/>
      <c r="L85" s="47"/>
      <c r="M85" s="98"/>
      <c r="N85" s="182"/>
      <c r="O85" s="99"/>
      <c r="P85" s="183">
        <f>P86+P119+P171</f>
        <v>0</v>
      </c>
      <c r="Q85" s="99"/>
      <c r="R85" s="183">
        <f>R86+R119+R171</f>
        <v>0</v>
      </c>
      <c r="S85" s="99"/>
      <c r="T85" s="184">
        <f>T86+T119+T171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74</v>
      </c>
      <c r="AU85" s="20" t="s">
        <v>108</v>
      </c>
      <c r="BK85" s="185">
        <f>BK86+BK119+BK171</f>
        <v>0</v>
      </c>
    </row>
    <row r="86" s="11" customFormat="1" ht="25.92" customHeight="1">
      <c r="A86" s="11"/>
      <c r="B86" s="186"/>
      <c r="C86" s="187"/>
      <c r="D86" s="188" t="s">
        <v>74</v>
      </c>
      <c r="E86" s="189" t="s">
        <v>272</v>
      </c>
      <c r="F86" s="189" t="s">
        <v>273</v>
      </c>
      <c r="G86" s="187"/>
      <c r="H86" s="187"/>
      <c r="I86" s="190"/>
      <c r="J86" s="191">
        <f>BK86</f>
        <v>0</v>
      </c>
      <c r="K86" s="187"/>
      <c r="L86" s="192"/>
      <c r="M86" s="193"/>
      <c r="N86" s="194"/>
      <c r="O86" s="194"/>
      <c r="P86" s="195">
        <f>P87+P112</f>
        <v>0</v>
      </c>
      <c r="Q86" s="194"/>
      <c r="R86" s="195">
        <f>R87+R112</f>
        <v>0</v>
      </c>
      <c r="S86" s="194"/>
      <c r="T86" s="196">
        <f>T87+T112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97" t="s">
        <v>83</v>
      </c>
      <c r="AT86" s="198" t="s">
        <v>74</v>
      </c>
      <c r="AU86" s="198" t="s">
        <v>75</v>
      </c>
      <c r="AY86" s="197" t="s">
        <v>126</v>
      </c>
      <c r="BK86" s="199">
        <f>BK87+BK112</f>
        <v>0</v>
      </c>
    </row>
    <row r="87" s="11" customFormat="1" ht="22.8" customHeight="1">
      <c r="A87" s="11"/>
      <c r="B87" s="186"/>
      <c r="C87" s="187"/>
      <c r="D87" s="188" t="s">
        <v>74</v>
      </c>
      <c r="E87" s="249" t="s">
        <v>83</v>
      </c>
      <c r="F87" s="249" t="s">
        <v>274</v>
      </c>
      <c r="G87" s="187"/>
      <c r="H87" s="187"/>
      <c r="I87" s="190"/>
      <c r="J87" s="250">
        <f>BK87</f>
        <v>0</v>
      </c>
      <c r="K87" s="187"/>
      <c r="L87" s="192"/>
      <c r="M87" s="193"/>
      <c r="N87" s="194"/>
      <c r="O87" s="194"/>
      <c r="P87" s="195">
        <f>SUM(P88:P111)</f>
        <v>0</v>
      </c>
      <c r="Q87" s="194"/>
      <c r="R87" s="195">
        <f>SUM(R88:R111)</f>
        <v>0</v>
      </c>
      <c r="S87" s="194"/>
      <c r="T87" s="196">
        <f>SUM(T88:T111)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7" t="s">
        <v>83</v>
      </c>
      <c r="AT87" s="198" t="s">
        <v>74</v>
      </c>
      <c r="AU87" s="198" t="s">
        <v>83</v>
      </c>
      <c r="AY87" s="197" t="s">
        <v>126</v>
      </c>
      <c r="BK87" s="199">
        <f>SUM(BK88:BK111)</f>
        <v>0</v>
      </c>
    </row>
    <row r="88" s="2" customFormat="1" ht="16.5" customHeight="1">
      <c r="A88" s="41"/>
      <c r="B88" s="42"/>
      <c r="C88" s="200" t="s">
        <v>83</v>
      </c>
      <c r="D88" s="200" t="s">
        <v>127</v>
      </c>
      <c r="E88" s="201" t="s">
        <v>511</v>
      </c>
      <c r="F88" s="202" t="s">
        <v>512</v>
      </c>
      <c r="G88" s="203" t="s">
        <v>285</v>
      </c>
      <c r="H88" s="204">
        <v>1.5</v>
      </c>
      <c r="I88" s="205"/>
      <c r="J88" s="206">
        <f>ROUND(I88*H88,2)</f>
        <v>0</v>
      </c>
      <c r="K88" s="207"/>
      <c r="L88" s="47"/>
      <c r="M88" s="208" t="s">
        <v>19</v>
      </c>
      <c r="N88" s="209" t="s">
        <v>46</v>
      </c>
      <c r="O88" s="87"/>
      <c r="P88" s="210">
        <f>O88*H88</f>
        <v>0</v>
      </c>
      <c r="Q88" s="210">
        <v>0</v>
      </c>
      <c r="R88" s="210">
        <f>Q88*H88</f>
        <v>0</v>
      </c>
      <c r="S88" s="210">
        <v>0</v>
      </c>
      <c r="T88" s="211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2" t="s">
        <v>159</v>
      </c>
      <c r="AT88" s="212" t="s">
        <v>127</v>
      </c>
      <c r="AU88" s="212" t="s">
        <v>85</v>
      </c>
      <c r="AY88" s="20" t="s">
        <v>126</v>
      </c>
      <c r="BE88" s="213">
        <f>IF(N88="základní",J88,0)</f>
        <v>0</v>
      </c>
      <c r="BF88" s="213">
        <f>IF(N88="snížená",J88,0)</f>
        <v>0</v>
      </c>
      <c r="BG88" s="213">
        <f>IF(N88="zákl. přenesená",J88,0)</f>
        <v>0</v>
      </c>
      <c r="BH88" s="213">
        <f>IF(N88="sníž. přenesená",J88,0)</f>
        <v>0</v>
      </c>
      <c r="BI88" s="213">
        <f>IF(N88="nulová",J88,0)</f>
        <v>0</v>
      </c>
      <c r="BJ88" s="20" t="s">
        <v>83</v>
      </c>
      <c r="BK88" s="213">
        <f>ROUND(I88*H88,2)</f>
        <v>0</v>
      </c>
      <c r="BL88" s="20" t="s">
        <v>159</v>
      </c>
      <c r="BM88" s="212" t="s">
        <v>1223</v>
      </c>
    </row>
    <row r="89" s="2" customFormat="1">
      <c r="A89" s="41"/>
      <c r="B89" s="42"/>
      <c r="C89" s="43"/>
      <c r="D89" s="214" t="s">
        <v>133</v>
      </c>
      <c r="E89" s="43"/>
      <c r="F89" s="215" t="s">
        <v>514</v>
      </c>
      <c r="G89" s="43"/>
      <c r="H89" s="43"/>
      <c r="I89" s="216"/>
      <c r="J89" s="43"/>
      <c r="K89" s="43"/>
      <c r="L89" s="47"/>
      <c r="M89" s="217"/>
      <c r="N89" s="218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133</v>
      </c>
      <c r="AU89" s="20" t="s">
        <v>85</v>
      </c>
    </row>
    <row r="90" s="12" customFormat="1">
      <c r="A90" s="12"/>
      <c r="B90" s="219"/>
      <c r="C90" s="220"/>
      <c r="D90" s="214" t="s">
        <v>135</v>
      </c>
      <c r="E90" s="221" t="s">
        <v>19</v>
      </c>
      <c r="F90" s="222" t="s">
        <v>1224</v>
      </c>
      <c r="G90" s="220"/>
      <c r="H90" s="221" t="s">
        <v>19</v>
      </c>
      <c r="I90" s="223"/>
      <c r="J90" s="220"/>
      <c r="K90" s="220"/>
      <c r="L90" s="224"/>
      <c r="M90" s="225"/>
      <c r="N90" s="226"/>
      <c r="O90" s="226"/>
      <c r="P90" s="226"/>
      <c r="Q90" s="226"/>
      <c r="R90" s="226"/>
      <c r="S90" s="226"/>
      <c r="T90" s="227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T90" s="228" t="s">
        <v>135</v>
      </c>
      <c r="AU90" s="228" t="s">
        <v>85</v>
      </c>
      <c r="AV90" s="12" t="s">
        <v>83</v>
      </c>
      <c r="AW90" s="12" t="s">
        <v>37</v>
      </c>
      <c r="AX90" s="12" t="s">
        <v>75</v>
      </c>
      <c r="AY90" s="228" t="s">
        <v>126</v>
      </c>
    </row>
    <row r="91" s="13" customFormat="1">
      <c r="A91" s="13"/>
      <c r="B91" s="229"/>
      <c r="C91" s="230"/>
      <c r="D91" s="214" t="s">
        <v>135</v>
      </c>
      <c r="E91" s="231" t="s">
        <v>19</v>
      </c>
      <c r="F91" s="232" t="s">
        <v>1225</v>
      </c>
      <c r="G91" s="230"/>
      <c r="H91" s="233">
        <v>1.5</v>
      </c>
      <c r="I91" s="234"/>
      <c r="J91" s="230"/>
      <c r="K91" s="230"/>
      <c r="L91" s="235"/>
      <c r="M91" s="236"/>
      <c r="N91" s="237"/>
      <c r="O91" s="237"/>
      <c r="P91" s="237"/>
      <c r="Q91" s="237"/>
      <c r="R91" s="237"/>
      <c r="S91" s="237"/>
      <c r="T91" s="238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9" t="s">
        <v>135</v>
      </c>
      <c r="AU91" s="239" t="s">
        <v>85</v>
      </c>
      <c r="AV91" s="13" t="s">
        <v>85</v>
      </c>
      <c r="AW91" s="13" t="s">
        <v>37</v>
      </c>
      <c r="AX91" s="13" t="s">
        <v>83</v>
      </c>
      <c r="AY91" s="239" t="s">
        <v>126</v>
      </c>
    </row>
    <row r="92" s="2" customFormat="1" ht="16.5" customHeight="1">
      <c r="A92" s="41"/>
      <c r="B92" s="42"/>
      <c r="C92" s="200" t="s">
        <v>85</v>
      </c>
      <c r="D92" s="200" t="s">
        <v>127</v>
      </c>
      <c r="E92" s="201" t="s">
        <v>346</v>
      </c>
      <c r="F92" s="202" t="s">
        <v>347</v>
      </c>
      <c r="G92" s="203" t="s">
        <v>285</v>
      </c>
      <c r="H92" s="204">
        <v>2</v>
      </c>
      <c r="I92" s="205"/>
      <c r="J92" s="206">
        <f>ROUND(I92*H92,2)</f>
        <v>0</v>
      </c>
      <c r="K92" s="207"/>
      <c r="L92" s="47"/>
      <c r="M92" s="208" t="s">
        <v>19</v>
      </c>
      <c r="N92" s="209" t="s">
        <v>46</v>
      </c>
      <c r="O92" s="87"/>
      <c r="P92" s="210">
        <f>O92*H92</f>
        <v>0</v>
      </c>
      <c r="Q92" s="210">
        <v>0</v>
      </c>
      <c r="R92" s="210">
        <f>Q92*H92</f>
        <v>0</v>
      </c>
      <c r="S92" s="210">
        <v>0</v>
      </c>
      <c r="T92" s="211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2" t="s">
        <v>159</v>
      </c>
      <c r="AT92" s="212" t="s">
        <v>127</v>
      </c>
      <c r="AU92" s="212" t="s">
        <v>85</v>
      </c>
      <c r="AY92" s="20" t="s">
        <v>126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20" t="s">
        <v>83</v>
      </c>
      <c r="BK92" s="213">
        <f>ROUND(I92*H92,2)</f>
        <v>0</v>
      </c>
      <c r="BL92" s="20" t="s">
        <v>159</v>
      </c>
      <c r="BM92" s="212" t="s">
        <v>1226</v>
      </c>
    </row>
    <row r="93" s="2" customFormat="1">
      <c r="A93" s="41"/>
      <c r="B93" s="42"/>
      <c r="C93" s="43"/>
      <c r="D93" s="214" t="s">
        <v>133</v>
      </c>
      <c r="E93" s="43"/>
      <c r="F93" s="215" t="s">
        <v>338</v>
      </c>
      <c r="G93" s="43"/>
      <c r="H93" s="43"/>
      <c r="I93" s="216"/>
      <c r="J93" s="43"/>
      <c r="K93" s="43"/>
      <c r="L93" s="47"/>
      <c r="M93" s="217"/>
      <c r="N93" s="218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133</v>
      </c>
      <c r="AU93" s="20" t="s">
        <v>85</v>
      </c>
    </row>
    <row r="94" s="12" customFormat="1">
      <c r="A94" s="12"/>
      <c r="B94" s="219"/>
      <c r="C94" s="220"/>
      <c r="D94" s="214" t="s">
        <v>135</v>
      </c>
      <c r="E94" s="221" t="s">
        <v>19</v>
      </c>
      <c r="F94" s="222" t="s">
        <v>1227</v>
      </c>
      <c r="G94" s="220"/>
      <c r="H94" s="221" t="s">
        <v>19</v>
      </c>
      <c r="I94" s="223"/>
      <c r="J94" s="220"/>
      <c r="K94" s="220"/>
      <c r="L94" s="224"/>
      <c r="M94" s="225"/>
      <c r="N94" s="226"/>
      <c r="O94" s="226"/>
      <c r="P94" s="226"/>
      <c r="Q94" s="226"/>
      <c r="R94" s="226"/>
      <c r="S94" s="226"/>
      <c r="T94" s="227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T94" s="228" t="s">
        <v>135</v>
      </c>
      <c r="AU94" s="228" t="s">
        <v>85</v>
      </c>
      <c r="AV94" s="12" t="s">
        <v>83</v>
      </c>
      <c r="AW94" s="12" t="s">
        <v>37</v>
      </c>
      <c r="AX94" s="12" t="s">
        <v>75</v>
      </c>
      <c r="AY94" s="228" t="s">
        <v>126</v>
      </c>
    </row>
    <row r="95" s="12" customFormat="1">
      <c r="A95" s="12"/>
      <c r="B95" s="219"/>
      <c r="C95" s="220"/>
      <c r="D95" s="214" t="s">
        <v>135</v>
      </c>
      <c r="E95" s="221" t="s">
        <v>19</v>
      </c>
      <c r="F95" s="222" t="s">
        <v>1228</v>
      </c>
      <c r="G95" s="220"/>
      <c r="H95" s="221" t="s">
        <v>19</v>
      </c>
      <c r="I95" s="223"/>
      <c r="J95" s="220"/>
      <c r="K95" s="220"/>
      <c r="L95" s="224"/>
      <c r="M95" s="225"/>
      <c r="N95" s="226"/>
      <c r="O95" s="226"/>
      <c r="P95" s="226"/>
      <c r="Q95" s="226"/>
      <c r="R95" s="226"/>
      <c r="S95" s="226"/>
      <c r="T95" s="227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T95" s="228" t="s">
        <v>135</v>
      </c>
      <c r="AU95" s="228" t="s">
        <v>85</v>
      </c>
      <c r="AV95" s="12" t="s">
        <v>83</v>
      </c>
      <c r="AW95" s="12" t="s">
        <v>37</v>
      </c>
      <c r="AX95" s="12" t="s">
        <v>75</v>
      </c>
      <c r="AY95" s="228" t="s">
        <v>126</v>
      </c>
    </row>
    <row r="96" s="12" customFormat="1">
      <c r="A96" s="12"/>
      <c r="B96" s="219"/>
      <c r="C96" s="220"/>
      <c r="D96" s="214" t="s">
        <v>135</v>
      </c>
      <c r="E96" s="221" t="s">
        <v>19</v>
      </c>
      <c r="F96" s="222" t="s">
        <v>1229</v>
      </c>
      <c r="G96" s="220"/>
      <c r="H96" s="221" t="s">
        <v>19</v>
      </c>
      <c r="I96" s="223"/>
      <c r="J96" s="220"/>
      <c r="K96" s="220"/>
      <c r="L96" s="224"/>
      <c r="M96" s="225"/>
      <c r="N96" s="226"/>
      <c r="O96" s="226"/>
      <c r="P96" s="226"/>
      <c r="Q96" s="226"/>
      <c r="R96" s="226"/>
      <c r="S96" s="226"/>
      <c r="T96" s="227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28" t="s">
        <v>135</v>
      </c>
      <c r="AU96" s="228" t="s">
        <v>85</v>
      </c>
      <c r="AV96" s="12" t="s">
        <v>83</v>
      </c>
      <c r="AW96" s="12" t="s">
        <v>37</v>
      </c>
      <c r="AX96" s="12" t="s">
        <v>75</v>
      </c>
      <c r="AY96" s="228" t="s">
        <v>126</v>
      </c>
    </row>
    <row r="97" s="12" customFormat="1">
      <c r="A97" s="12"/>
      <c r="B97" s="219"/>
      <c r="C97" s="220"/>
      <c r="D97" s="214" t="s">
        <v>135</v>
      </c>
      <c r="E97" s="221" t="s">
        <v>19</v>
      </c>
      <c r="F97" s="222" t="s">
        <v>1230</v>
      </c>
      <c r="G97" s="220"/>
      <c r="H97" s="221" t="s">
        <v>19</v>
      </c>
      <c r="I97" s="223"/>
      <c r="J97" s="220"/>
      <c r="K97" s="220"/>
      <c r="L97" s="224"/>
      <c r="M97" s="225"/>
      <c r="N97" s="226"/>
      <c r="O97" s="226"/>
      <c r="P97" s="226"/>
      <c r="Q97" s="226"/>
      <c r="R97" s="226"/>
      <c r="S97" s="226"/>
      <c r="T97" s="227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T97" s="228" t="s">
        <v>135</v>
      </c>
      <c r="AU97" s="228" t="s">
        <v>85</v>
      </c>
      <c r="AV97" s="12" t="s">
        <v>83</v>
      </c>
      <c r="AW97" s="12" t="s">
        <v>37</v>
      </c>
      <c r="AX97" s="12" t="s">
        <v>75</v>
      </c>
      <c r="AY97" s="228" t="s">
        <v>126</v>
      </c>
    </row>
    <row r="98" s="12" customFormat="1">
      <c r="A98" s="12"/>
      <c r="B98" s="219"/>
      <c r="C98" s="220"/>
      <c r="D98" s="214" t="s">
        <v>135</v>
      </c>
      <c r="E98" s="221" t="s">
        <v>19</v>
      </c>
      <c r="F98" s="222" t="s">
        <v>1231</v>
      </c>
      <c r="G98" s="220"/>
      <c r="H98" s="221" t="s">
        <v>19</v>
      </c>
      <c r="I98" s="223"/>
      <c r="J98" s="220"/>
      <c r="K98" s="220"/>
      <c r="L98" s="224"/>
      <c r="M98" s="225"/>
      <c r="N98" s="226"/>
      <c r="O98" s="226"/>
      <c r="P98" s="226"/>
      <c r="Q98" s="226"/>
      <c r="R98" s="226"/>
      <c r="S98" s="226"/>
      <c r="T98" s="227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T98" s="228" t="s">
        <v>135</v>
      </c>
      <c r="AU98" s="228" t="s">
        <v>85</v>
      </c>
      <c r="AV98" s="12" t="s">
        <v>83</v>
      </c>
      <c r="AW98" s="12" t="s">
        <v>37</v>
      </c>
      <c r="AX98" s="12" t="s">
        <v>75</v>
      </c>
      <c r="AY98" s="228" t="s">
        <v>126</v>
      </c>
    </row>
    <row r="99" s="12" customFormat="1">
      <c r="A99" s="12"/>
      <c r="B99" s="219"/>
      <c r="C99" s="220"/>
      <c r="D99" s="214" t="s">
        <v>135</v>
      </c>
      <c r="E99" s="221" t="s">
        <v>19</v>
      </c>
      <c r="F99" s="222" t="s">
        <v>1232</v>
      </c>
      <c r="G99" s="220"/>
      <c r="H99" s="221" t="s">
        <v>19</v>
      </c>
      <c r="I99" s="223"/>
      <c r="J99" s="220"/>
      <c r="K99" s="220"/>
      <c r="L99" s="224"/>
      <c r="M99" s="225"/>
      <c r="N99" s="226"/>
      <c r="O99" s="226"/>
      <c r="P99" s="226"/>
      <c r="Q99" s="226"/>
      <c r="R99" s="226"/>
      <c r="S99" s="226"/>
      <c r="T99" s="227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28" t="s">
        <v>135</v>
      </c>
      <c r="AU99" s="228" t="s">
        <v>85</v>
      </c>
      <c r="AV99" s="12" t="s">
        <v>83</v>
      </c>
      <c r="AW99" s="12" t="s">
        <v>37</v>
      </c>
      <c r="AX99" s="12" t="s">
        <v>75</v>
      </c>
      <c r="AY99" s="228" t="s">
        <v>126</v>
      </c>
    </row>
    <row r="100" s="13" customFormat="1">
      <c r="A100" s="13"/>
      <c r="B100" s="229"/>
      <c r="C100" s="230"/>
      <c r="D100" s="214" t="s">
        <v>135</v>
      </c>
      <c r="E100" s="231" t="s">
        <v>19</v>
      </c>
      <c r="F100" s="232" t="s">
        <v>1233</v>
      </c>
      <c r="G100" s="230"/>
      <c r="H100" s="233">
        <v>2</v>
      </c>
      <c r="I100" s="234"/>
      <c r="J100" s="230"/>
      <c r="K100" s="230"/>
      <c r="L100" s="235"/>
      <c r="M100" s="236"/>
      <c r="N100" s="237"/>
      <c r="O100" s="237"/>
      <c r="P100" s="237"/>
      <c r="Q100" s="237"/>
      <c r="R100" s="237"/>
      <c r="S100" s="237"/>
      <c r="T100" s="238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9" t="s">
        <v>135</v>
      </c>
      <c r="AU100" s="239" t="s">
        <v>85</v>
      </c>
      <c r="AV100" s="13" t="s">
        <v>85</v>
      </c>
      <c r="AW100" s="13" t="s">
        <v>37</v>
      </c>
      <c r="AX100" s="13" t="s">
        <v>83</v>
      </c>
      <c r="AY100" s="239" t="s">
        <v>126</v>
      </c>
    </row>
    <row r="101" s="2" customFormat="1" ht="16.5" customHeight="1">
      <c r="A101" s="41"/>
      <c r="B101" s="42"/>
      <c r="C101" s="200" t="s">
        <v>151</v>
      </c>
      <c r="D101" s="200" t="s">
        <v>127</v>
      </c>
      <c r="E101" s="201" t="s">
        <v>1234</v>
      </c>
      <c r="F101" s="202" t="s">
        <v>1235</v>
      </c>
      <c r="G101" s="203" t="s">
        <v>1236</v>
      </c>
      <c r="H101" s="204">
        <v>10</v>
      </c>
      <c r="I101" s="205"/>
      <c r="J101" s="206">
        <f>ROUND(I101*H101,2)</f>
        <v>0</v>
      </c>
      <c r="K101" s="207"/>
      <c r="L101" s="47"/>
      <c r="M101" s="208" t="s">
        <v>19</v>
      </c>
      <c r="N101" s="209" t="s">
        <v>46</v>
      </c>
      <c r="O101" s="87"/>
      <c r="P101" s="210">
        <f>O101*H101</f>
        <v>0</v>
      </c>
      <c r="Q101" s="210">
        <v>0</v>
      </c>
      <c r="R101" s="210">
        <f>Q101*H101</f>
        <v>0</v>
      </c>
      <c r="S101" s="210">
        <v>0</v>
      </c>
      <c r="T101" s="211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2" t="s">
        <v>159</v>
      </c>
      <c r="AT101" s="212" t="s">
        <v>127</v>
      </c>
      <c r="AU101" s="212" t="s">
        <v>85</v>
      </c>
      <c r="AY101" s="20" t="s">
        <v>126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20" t="s">
        <v>83</v>
      </c>
      <c r="BK101" s="213">
        <f>ROUND(I101*H101,2)</f>
        <v>0</v>
      </c>
      <c r="BL101" s="20" t="s">
        <v>159</v>
      </c>
      <c r="BM101" s="212" t="s">
        <v>1237</v>
      </c>
    </row>
    <row r="102" s="2" customFormat="1">
      <c r="A102" s="41"/>
      <c r="B102" s="42"/>
      <c r="C102" s="43"/>
      <c r="D102" s="214" t="s">
        <v>133</v>
      </c>
      <c r="E102" s="43"/>
      <c r="F102" s="215" t="s">
        <v>1238</v>
      </c>
      <c r="G102" s="43"/>
      <c r="H102" s="43"/>
      <c r="I102" s="216"/>
      <c r="J102" s="43"/>
      <c r="K102" s="43"/>
      <c r="L102" s="47"/>
      <c r="M102" s="217"/>
      <c r="N102" s="218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133</v>
      </c>
      <c r="AU102" s="20" t="s">
        <v>85</v>
      </c>
    </row>
    <row r="103" s="12" customFormat="1">
      <c r="A103" s="12"/>
      <c r="B103" s="219"/>
      <c r="C103" s="220"/>
      <c r="D103" s="214" t="s">
        <v>135</v>
      </c>
      <c r="E103" s="221" t="s">
        <v>19</v>
      </c>
      <c r="F103" s="222" t="s">
        <v>1239</v>
      </c>
      <c r="G103" s="220"/>
      <c r="H103" s="221" t="s">
        <v>19</v>
      </c>
      <c r="I103" s="223"/>
      <c r="J103" s="220"/>
      <c r="K103" s="220"/>
      <c r="L103" s="224"/>
      <c r="M103" s="225"/>
      <c r="N103" s="226"/>
      <c r="O103" s="226"/>
      <c r="P103" s="226"/>
      <c r="Q103" s="226"/>
      <c r="R103" s="226"/>
      <c r="S103" s="226"/>
      <c r="T103" s="227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T103" s="228" t="s">
        <v>135</v>
      </c>
      <c r="AU103" s="228" t="s">
        <v>85</v>
      </c>
      <c r="AV103" s="12" t="s">
        <v>83</v>
      </c>
      <c r="AW103" s="12" t="s">
        <v>37</v>
      </c>
      <c r="AX103" s="12" t="s">
        <v>75</v>
      </c>
      <c r="AY103" s="228" t="s">
        <v>126</v>
      </c>
    </row>
    <row r="104" s="12" customFormat="1">
      <c r="A104" s="12"/>
      <c r="B104" s="219"/>
      <c r="C104" s="220"/>
      <c r="D104" s="214" t="s">
        <v>135</v>
      </c>
      <c r="E104" s="221" t="s">
        <v>19</v>
      </c>
      <c r="F104" s="222" t="s">
        <v>1240</v>
      </c>
      <c r="G104" s="220"/>
      <c r="H104" s="221" t="s">
        <v>19</v>
      </c>
      <c r="I104" s="223"/>
      <c r="J104" s="220"/>
      <c r="K104" s="220"/>
      <c r="L104" s="224"/>
      <c r="M104" s="225"/>
      <c r="N104" s="226"/>
      <c r="O104" s="226"/>
      <c r="P104" s="226"/>
      <c r="Q104" s="226"/>
      <c r="R104" s="226"/>
      <c r="S104" s="226"/>
      <c r="T104" s="227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T104" s="228" t="s">
        <v>135</v>
      </c>
      <c r="AU104" s="228" t="s">
        <v>85</v>
      </c>
      <c r="AV104" s="12" t="s">
        <v>83</v>
      </c>
      <c r="AW104" s="12" t="s">
        <v>37</v>
      </c>
      <c r="AX104" s="12" t="s">
        <v>75</v>
      </c>
      <c r="AY104" s="228" t="s">
        <v>126</v>
      </c>
    </row>
    <row r="105" s="13" customFormat="1">
      <c r="A105" s="13"/>
      <c r="B105" s="229"/>
      <c r="C105" s="230"/>
      <c r="D105" s="214" t="s">
        <v>135</v>
      </c>
      <c r="E105" s="231" t="s">
        <v>19</v>
      </c>
      <c r="F105" s="232" t="s">
        <v>1241</v>
      </c>
      <c r="G105" s="230"/>
      <c r="H105" s="233">
        <v>10</v>
      </c>
      <c r="I105" s="234"/>
      <c r="J105" s="230"/>
      <c r="K105" s="230"/>
      <c r="L105" s="235"/>
      <c r="M105" s="236"/>
      <c r="N105" s="237"/>
      <c r="O105" s="237"/>
      <c r="P105" s="237"/>
      <c r="Q105" s="237"/>
      <c r="R105" s="237"/>
      <c r="S105" s="237"/>
      <c r="T105" s="238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9" t="s">
        <v>135</v>
      </c>
      <c r="AU105" s="239" t="s">
        <v>85</v>
      </c>
      <c r="AV105" s="13" t="s">
        <v>85</v>
      </c>
      <c r="AW105" s="13" t="s">
        <v>37</v>
      </c>
      <c r="AX105" s="13" t="s">
        <v>83</v>
      </c>
      <c r="AY105" s="239" t="s">
        <v>126</v>
      </c>
    </row>
    <row r="106" s="2" customFormat="1" ht="16.5" customHeight="1">
      <c r="A106" s="41"/>
      <c r="B106" s="42"/>
      <c r="C106" s="200" t="s">
        <v>159</v>
      </c>
      <c r="D106" s="200" t="s">
        <v>127</v>
      </c>
      <c r="E106" s="201" t="s">
        <v>1155</v>
      </c>
      <c r="F106" s="202" t="s">
        <v>1156</v>
      </c>
      <c r="G106" s="203" t="s">
        <v>285</v>
      </c>
      <c r="H106" s="204">
        <v>1.5</v>
      </c>
      <c r="I106" s="205"/>
      <c r="J106" s="206">
        <f>ROUND(I106*H106,2)</f>
        <v>0</v>
      </c>
      <c r="K106" s="207"/>
      <c r="L106" s="47"/>
      <c r="M106" s="208" t="s">
        <v>19</v>
      </c>
      <c r="N106" s="209" t="s">
        <v>46</v>
      </c>
      <c r="O106" s="87"/>
      <c r="P106" s="210">
        <f>O106*H106</f>
        <v>0</v>
      </c>
      <c r="Q106" s="210">
        <v>0</v>
      </c>
      <c r="R106" s="210">
        <f>Q106*H106</f>
        <v>0</v>
      </c>
      <c r="S106" s="210">
        <v>0</v>
      </c>
      <c r="T106" s="211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2" t="s">
        <v>159</v>
      </c>
      <c r="AT106" s="212" t="s">
        <v>127</v>
      </c>
      <c r="AU106" s="212" t="s">
        <v>85</v>
      </c>
      <c r="AY106" s="20" t="s">
        <v>126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20" t="s">
        <v>83</v>
      </c>
      <c r="BK106" s="213">
        <f>ROUND(I106*H106,2)</f>
        <v>0</v>
      </c>
      <c r="BL106" s="20" t="s">
        <v>159</v>
      </c>
      <c r="BM106" s="212" t="s">
        <v>1242</v>
      </c>
    </row>
    <row r="107" s="2" customFormat="1">
      <c r="A107" s="41"/>
      <c r="B107" s="42"/>
      <c r="C107" s="43"/>
      <c r="D107" s="214" t="s">
        <v>133</v>
      </c>
      <c r="E107" s="43"/>
      <c r="F107" s="215" t="s">
        <v>1158</v>
      </c>
      <c r="G107" s="43"/>
      <c r="H107" s="43"/>
      <c r="I107" s="216"/>
      <c r="J107" s="43"/>
      <c r="K107" s="43"/>
      <c r="L107" s="47"/>
      <c r="M107" s="217"/>
      <c r="N107" s="218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133</v>
      </c>
      <c r="AU107" s="20" t="s">
        <v>85</v>
      </c>
    </row>
    <row r="108" s="12" customFormat="1">
      <c r="A108" s="12"/>
      <c r="B108" s="219"/>
      <c r="C108" s="220"/>
      <c r="D108" s="214" t="s">
        <v>135</v>
      </c>
      <c r="E108" s="221" t="s">
        <v>19</v>
      </c>
      <c r="F108" s="222" t="s">
        <v>433</v>
      </c>
      <c r="G108" s="220"/>
      <c r="H108" s="221" t="s">
        <v>19</v>
      </c>
      <c r="I108" s="223"/>
      <c r="J108" s="220"/>
      <c r="K108" s="220"/>
      <c r="L108" s="224"/>
      <c r="M108" s="225"/>
      <c r="N108" s="226"/>
      <c r="O108" s="226"/>
      <c r="P108" s="226"/>
      <c r="Q108" s="226"/>
      <c r="R108" s="226"/>
      <c r="S108" s="226"/>
      <c r="T108" s="227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T108" s="228" t="s">
        <v>135</v>
      </c>
      <c r="AU108" s="228" t="s">
        <v>85</v>
      </c>
      <c r="AV108" s="12" t="s">
        <v>83</v>
      </c>
      <c r="AW108" s="12" t="s">
        <v>37</v>
      </c>
      <c r="AX108" s="12" t="s">
        <v>75</v>
      </c>
      <c r="AY108" s="228" t="s">
        <v>126</v>
      </c>
    </row>
    <row r="109" s="12" customFormat="1">
      <c r="A109" s="12"/>
      <c r="B109" s="219"/>
      <c r="C109" s="220"/>
      <c r="D109" s="214" t="s">
        <v>135</v>
      </c>
      <c r="E109" s="221" t="s">
        <v>19</v>
      </c>
      <c r="F109" s="222" t="s">
        <v>1243</v>
      </c>
      <c r="G109" s="220"/>
      <c r="H109" s="221" t="s">
        <v>19</v>
      </c>
      <c r="I109" s="223"/>
      <c r="J109" s="220"/>
      <c r="K109" s="220"/>
      <c r="L109" s="224"/>
      <c r="M109" s="225"/>
      <c r="N109" s="226"/>
      <c r="O109" s="226"/>
      <c r="P109" s="226"/>
      <c r="Q109" s="226"/>
      <c r="R109" s="226"/>
      <c r="S109" s="226"/>
      <c r="T109" s="227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T109" s="228" t="s">
        <v>135</v>
      </c>
      <c r="AU109" s="228" t="s">
        <v>85</v>
      </c>
      <c r="AV109" s="12" t="s">
        <v>83</v>
      </c>
      <c r="AW109" s="12" t="s">
        <v>37</v>
      </c>
      <c r="AX109" s="12" t="s">
        <v>75</v>
      </c>
      <c r="AY109" s="228" t="s">
        <v>126</v>
      </c>
    </row>
    <row r="110" s="12" customFormat="1">
      <c r="A110" s="12"/>
      <c r="B110" s="219"/>
      <c r="C110" s="220"/>
      <c r="D110" s="214" t="s">
        <v>135</v>
      </c>
      <c r="E110" s="221" t="s">
        <v>19</v>
      </c>
      <c r="F110" s="222" t="s">
        <v>1244</v>
      </c>
      <c r="G110" s="220"/>
      <c r="H110" s="221" t="s">
        <v>19</v>
      </c>
      <c r="I110" s="223"/>
      <c r="J110" s="220"/>
      <c r="K110" s="220"/>
      <c r="L110" s="224"/>
      <c r="M110" s="225"/>
      <c r="N110" s="226"/>
      <c r="O110" s="226"/>
      <c r="P110" s="226"/>
      <c r="Q110" s="226"/>
      <c r="R110" s="226"/>
      <c r="S110" s="226"/>
      <c r="T110" s="227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T110" s="228" t="s">
        <v>135</v>
      </c>
      <c r="AU110" s="228" t="s">
        <v>85</v>
      </c>
      <c r="AV110" s="12" t="s">
        <v>83</v>
      </c>
      <c r="AW110" s="12" t="s">
        <v>37</v>
      </c>
      <c r="AX110" s="12" t="s">
        <v>75</v>
      </c>
      <c r="AY110" s="228" t="s">
        <v>126</v>
      </c>
    </row>
    <row r="111" s="13" customFormat="1">
      <c r="A111" s="13"/>
      <c r="B111" s="229"/>
      <c r="C111" s="230"/>
      <c r="D111" s="214" t="s">
        <v>135</v>
      </c>
      <c r="E111" s="231" t="s">
        <v>19</v>
      </c>
      <c r="F111" s="232" t="s">
        <v>1245</v>
      </c>
      <c r="G111" s="230"/>
      <c r="H111" s="233">
        <v>1.5</v>
      </c>
      <c r="I111" s="234"/>
      <c r="J111" s="230"/>
      <c r="K111" s="230"/>
      <c r="L111" s="235"/>
      <c r="M111" s="236"/>
      <c r="N111" s="237"/>
      <c r="O111" s="237"/>
      <c r="P111" s="237"/>
      <c r="Q111" s="237"/>
      <c r="R111" s="237"/>
      <c r="S111" s="237"/>
      <c r="T111" s="23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9" t="s">
        <v>135</v>
      </c>
      <c r="AU111" s="239" t="s">
        <v>85</v>
      </c>
      <c r="AV111" s="13" t="s">
        <v>85</v>
      </c>
      <c r="AW111" s="13" t="s">
        <v>37</v>
      </c>
      <c r="AX111" s="13" t="s">
        <v>83</v>
      </c>
      <c r="AY111" s="239" t="s">
        <v>126</v>
      </c>
    </row>
    <row r="112" s="11" customFormat="1" ht="22.8" customHeight="1">
      <c r="A112" s="11"/>
      <c r="B112" s="186"/>
      <c r="C112" s="187"/>
      <c r="D112" s="188" t="s">
        <v>74</v>
      </c>
      <c r="E112" s="249" t="s">
        <v>159</v>
      </c>
      <c r="F112" s="249" t="s">
        <v>725</v>
      </c>
      <c r="G112" s="187"/>
      <c r="H112" s="187"/>
      <c r="I112" s="190"/>
      <c r="J112" s="250">
        <f>BK112</f>
        <v>0</v>
      </c>
      <c r="K112" s="187"/>
      <c r="L112" s="192"/>
      <c r="M112" s="193"/>
      <c r="N112" s="194"/>
      <c r="O112" s="194"/>
      <c r="P112" s="195">
        <f>SUM(P113:P118)</f>
        <v>0</v>
      </c>
      <c r="Q112" s="194"/>
      <c r="R112" s="195">
        <f>SUM(R113:R118)</f>
        <v>0</v>
      </c>
      <c r="S112" s="194"/>
      <c r="T112" s="196">
        <f>SUM(T113:T118)</f>
        <v>0</v>
      </c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R112" s="197" t="s">
        <v>83</v>
      </c>
      <c r="AT112" s="198" t="s">
        <v>74</v>
      </c>
      <c r="AU112" s="198" t="s">
        <v>83</v>
      </c>
      <c r="AY112" s="197" t="s">
        <v>126</v>
      </c>
      <c r="BK112" s="199">
        <f>SUM(BK113:BK118)</f>
        <v>0</v>
      </c>
    </row>
    <row r="113" s="2" customFormat="1" ht="16.5" customHeight="1">
      <c r="A113" s="41"/>
      <c r="B113" s="42"/>
      <c r="C113" s="200" t="s">
        <v>125</v>
      </c>
      <c r="D113" s="200" t="s">
        <v>127</v>
      </c>
      <c r="E113" s="201" t="s">
        <v>763</v>
      </c>
      <c r="F113" s="202" t="s">
        <v>764</v>
      </c>
      <c r="G113" s="203" t="s">
        <v>285</v>
      </c>
      <c r="H113" s="204">
        <v>0.5</v>
      </c>
      <c r="I113" s="205"/>
      <c r="J113" s="206">
        <f>ROUND(I113*H113,2)</f>
        <v>0</v>
      </c>
      <c r="K113" s="207"/>
      <c r="L113" s="47"/>
      <c r="M113" s="208" t="s">
        <v>19</v>
      </c>
      <c r="N113" s="209" t="s">
        <v>46</v>
      </c>
      <c r="O113" s="87"/>
      <c r="P113" s="210">
        <f>O113*H113</f>
        <v>0</v>
      </c>
      <c r="Q113" s="210">
        <v>0</v>
      </c>
      <c r="R113" s="210">
        <f>Q113*H113</f>
        <v>0</v>
      </c>
      <c r="S113" s="210">
        <v>0</v>
      </c>
      <c r="T113" s="211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2" t="s">
        <v>159</v>
      </c>
      <c r="AT113" s="212" t="s">
        <v>127</v>
      </c>
      <c r="AU113" s="212" t="s">
        <v>85</v>
      </c>
      <c r="AY113" s="20" t="s">
        <v>126</v>
      </c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20" t="s">
        <v>83</v>
      </c>
      <c r="BK113" s="213">
        <f>ROUND(I113*H113,2)</f>
        <v>0</v>
      </c>
      <c r="BL113" s="20" t="s">
        <v>159</v>
      </c>
      <c r="BM113" s="212" t="s">
        <v>1246</v>
      </c>
    </row>
    <row r="114" s="2" customFormat="1">
      <c r="A114" s="41"/>
      <c r="B114" s="42"/>
      <c r="C114" s="43"/>
      <c r="D114" s="214" t="s">
        <v>133</v>
      </c>
      <c r="E114" s="43"/>
      <c r="F114" s="215" t="s">
        <v>766</v>
      </c>
      <c r="G114" s="43"/>
      <c r="H114" s="43"/>
      <c r="I114" s="216"/>
      <c r="J114" s="43"/>
      <c r="K114" s="43"/>
      <c r="L114" s="47"/>
      <c r="M114" s="217"/>
      <c r="N114" s="218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133</v>
      </c>
      <c r="AU114" s="20" t="s">
        <v>85</v>
      </c>
    </row>
    <row r="115" s="12" customFormat="1">
      <c r="A115" s="12"/>
      <c r="B115" s="219"/>
      <c r="C115" s="220"/>
      <c r="D115" s="214" t="s">
        <v>135</v>
      </c>
      <c r="E115" s="221" t="s">
        <v>19</v>
      </c>
      <c r="F115" s="222" t="s">
        <v>1227</v>
      </c>
      <c r="G115" s="220"/>
      <c r="H115" s="221" t="s">
        <v>19</v>
      </c>
      <c r="I115" s="223"/>
      <c r="J115" s="220"/>
      <c r="K115" s="220"/>
      <c r="L115" s="224"/>
      <c r="M115" s="225"/>
      <c r="N115" s="226"/>
      <c r="O115" s="226"/>
      <c r="P115" s="226"/>
      <c r="Q115" s="226"/>
      <c r="R115" s="226"/>
      <c r="S115" s="226"/>
      <c r="T115" s="227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T115" s="228" t="s">
        <v>135</v>
      </c>
      <c r="AU115" s="228" t="s">
        <v>85</v>
      </c>
      <c r="AV115" s="12" t="s">
        <v>83</v>
      </c>
      <c r="AW115" s="12" t="s">
        <v>37</v>
      </c>
      <c r="AX115" s="12" t="s">
        <v>75</v>
      </c>
      <c r="AY115" s="228" t="s">
        <v>126</v>
      </c>
    </row>
    <row r="116" s="12" customFormat="1">
      <c r="A116" s="12"/>
      <c r="B116" s="219"/>
      <c r="C116" s="220"/>
      <c r="D116" s="214" t="s">
        <v>135</v>
      </c>
      <c r="E116" s="221" t="s">
        <v>19</v>
      </c>
      <c r="F116" s="222" t="s">
        <v>1247</v>
      </c>
      <c r="G116" s="220"/>
      <c r="H116" s="221" t="s">
        <v>19</v>
      </c>
      <c r="I116" s="223"/>
      <c r="J116" s="220"/>
      <c r="K116" s="220"/>
      <c r="L116" s="224"/>
      <c r="M116" s="225"/>
      <c r="N116" s="226"/>
      <c r="O116" s="226"/>
      <c r="P116" s="226"/>
      <c r="Q116" s="226"/>
      <c r="R116" s="226"/>
      <c r="S116" s="226"/>
      <c r="T116" s="227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T116" s="228" t="s">
        <v>135</v>
      </c>
      <c r="AU116" s="228" t="s">
        <v>85</v>
      </c>
      <c r="AV116" s="12" t="s">
        <v>83</v>
      </c>
      <c r="AW116" s="12" t="s">
        <v>37</v>
      </c>
      <c r="AX116" s="12" t="s">
        <v>75</v>
      </c>
      <c r="AY116" s="228" t="s">
        <v>126</v>
      </c>
    </row>
    <row r="117" s="12" customFormat="1">
      <c r="A117" s="12"/>
      <c r="B117" s="219"/>
      <c r="C117" s="220"/>
      <c r="D117" s="214" t="s">
        <v>135</v>
      </c>
      <c r="E117" s="221" t="s">
        <v>19</v>
      </c>
      <c r="F117" s="222" t="s">
        <v>1248</v>
      </c>
      <c r="G117" s="220"/>
      <c r="H117" s="221" t="s">
        <v>19</v>
      </c>
      <c r="I117" s="223"/>
      <c r="J117" s="220"/>
      <c r="K117" s="220"/>
      <c r="L117" s="224"/>
      <c r="M117" s="225"/>
      <c r="N117" s="226"/>
      <c r="O117" s="226"/>
      <c r="P117" s="226"/>
      <c r="Q117" s="226"/>
      <c r="R117" s="226"/>
      <c r="S117" s="226"/>
      <c r="T117" s="227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T117" s="228" t="s">
        <v>135</v>
      </c>
      <c r="AU117" s="228" t="s">
        <v>85</v>
      </c>
      <c r="AV117" s="12" t="s">
        <v>83</v>
      </c>
      <c r="AW117" s="12" t="s">
        <v>37</v>
      </c>
      <c r="AX117" s="12" t="s">
        <v>75</v>
      </c>
      <c r="AY117" s="228" t="s">
        <v>126</v>
      </c>
    </row>
    <row r="118" s="13" customFormat="1">
      <c r="A118" s="13"/>
      <c r="B118" s="229"/>
      <c r="C118" s="230"/>
      <c r="D118" s="214" t="s">
        <v>135</v>
      </c>
      <c r="E118" s="231" t="s">
        <v>19</v>
      </c>
      <c r="F118" s="232" t="s">
        <v>1249</v>
      </c>
      <c r="G118" s="230"/>
      <c r="H118" s="233">
        <v>0.5</v>
      </c>
      <c r="I118" s="234"/>
      <c r="J118" s="230"/>
      <c r="K118" s="230"/>
      <c r="L118" s="235"/>
      <c r="M118" s="236"/>
      <c r="N118" s="237"/>
      <c r="O118" s="237"/>
      <c r="P118" s="237"/>
      <c r="Q118" s="237"/>
      <c r="R118" s="237"/>
      <c r="S118" s="237"/>
      <c r="T118" s="23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9" t="s">
        <v>135</v>
      </c>
      <c r="AU118" s="239" t="s">
        <v>85</v>
      </c>
      <c r="AV118" s="13" t="s">
        <v>85</v>
      </c>
      <c r="AW118" s="13" t="s">
        <v>37</v>
      </c>
      <c r="AX118" s="13" t="s">
        <v>83</v>
      </c>
      <c r="AY118" s="239" t="s">
        <v>126</v>
      </c>
    </row>
    <row r="119" s="11" customFormat="1" ht="25.92" customHeight="1">
      <c r="A119" s="11"/>
      <c r="B119" s="186"/>
      <c r="C119" s="187"/>
      <c r="D119" s="188" t="s">
        <v>74</v>
      </c>
      <c r="E119" s="189" t="s">
        <v>317</v>
      </c>
      <c r="F119" s="189" t="s">
        <v>1250</v>
      </c>
      <c r="G119" s="187"/>
      <c r="H119" s="187"/>
      <c r="I119" s="190"/>
      <c r="J119" s="191">
        <f>BK119</f>
        <v>0</v>
      </c>
      <c r="K119" s="187"/>
      <c r="L119" s="192"/>
      <c r="M119" s="193"/>
      <c r="N119" s="194"/>
      <c r="O119" s="194"/>
      <c r="P119" s="195">
        <f>P120</f>
        <v>0</v>
      </c>
      <c r="Q119" s="194"/>
      <c r="R119" s="195">
        <f>R120</f>
        <v>0</v>
      </c>
      <c r="S119" s="194"/>
      <c r="T119" s="196">
        <f>T120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197" t="s">
        <v>151</v>
      </c>
      <c r="AT119" s="198" t="s">
        <v>74</v>
      </c>
      <c r="AU119" s="198" t="s">
        <v>75</v>
      </c>
      <c r="AY119" s="197" t="s">
        <v>126</v>
      </c>
      <c r="BK119" s="199">
        <f>BK120</f>
        <v>0</v>
      </c>
    </row>
    <row r="120" s="11" customFormat="1" ht="22.8" customHeight="1">
      <c r="A120" s="11"/>
      <c r="B120" s="186"/>
      <c r="C120" s="187"/>
      <c r="D120" s="188" t="s">
        <v>74</v>
      </c>
      <c r="E120" s="249" t="s">
        <v>1251</v>
      </c>
      <c r="F120" s="249" t="s">
        <v>1252</v>
      </c>
      <c r="G120" s="187"/>
      <c r="H120" s="187"/>
      <c r="I120" s="190"/>
      <c r="J120" s="250">
        <f>BK120</f>
        <v>0</v>
      </c>
      <c r="K120" s="187"/>
      <c r="L120" s="192"/>
      <c r="M120" s="193"/>
      <c r="N120" s="194"/>
      <c r="O120" s="194"/>
      <c r="P120" s="195">
        <f>SUM(P121:P170)</f>
        <v>0</v>
      </c>
      <c r="Q120" s="194"/>
      <c r="R120" s="195">
        <f>SUM(R121:R170)</f>
        <v>0</v>
      </c>
      <c r="S120" s="194"/>
      <c r="T120" s="196">
        <f>SUM(T121:T170)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197" t="s">
        <v>151</v>
      </c>
      <c r="AT120" s="198" t="s">
        <v>74</v>
      </c>
      <c r="AU120" s="198" t="s">
        <v>83</v>
      </c>
      <c r="AY120" s="197" t="s">
        <v>126</v>
      </c>
      <c r="BK120" s="199">
        <f>SUM(BK121:BK170)</f>
        <v>0</v>
      </c>
    </row>
    <row r="121" s="2" customFormat="1" ht="16.5" customHeight="1">
      <c r="A121" s="41"/>
      <c r="B121" s="42"/>
      <c r="C121" s="200" t="s">
        <v>173</v>
      </c>
      <c r="D121" s="200" t="s">
        <v>127</v>
      </c>
      <c r="E121" s="201" t="s">
        <v>1253</v>
      </c>
      <c r="F121" s="202" t="s">
        <v>1254</v>
      </c>
      <c r="G121" s="203" t="s">
        <v>317</v>
      </c>
      <c r="H121" s="204">
        <v>5</v>
      </c>
      <c r="I121" s="205"/>
      <c r="J121" s="206">
        <f>ROUND(I121*H121,2)</f>
        <v>0</v>
      </c>
      <c r="K121" s="207"/>
      <c r="L121" s="47"/>
      <c r="M121" s="208" t="s">
        <v>19</v>
      </c>
      <c r="N121" s="209" t="s">
        <v>46</v>
      </c>
      <c r="O121" s="87"/>
      <c r="P121" s="210">
        <f>O121*H121</f>
        <v>0</v>
      </c>
      <c r="Q121" s="210">
        <v>0</v>
      </c>
      <c r="R121" s="210">
        <f>Q121*H121</f>
        <v>0</v>
      </c>
      <c r="S121" s="210">
        <v>0</v>
      </c>
      <c r="T121" s="211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2" t="s">
        <v>131</v>
      </c>
      <c r="AT121" s="212" t="s">
        <v>127</v>
      </c>
      <c r="AU121" s="212" t="s">
        <v>85</v>
      </c>
      <c r="AY121" s="20" t="s">
        <v>126</v>
      </c>
      <c r="BE121" s="213">
        <f>IF(N121="základní",J121,0)</f>
        <v>0</v>
      </c>
      <c r="BF121" s="213">
        <f>IF(N121="snížená",J121,0)</f>
        <v>0</v>
      </c>
      <c r="BG121" s="213">
        <f>IF(N121="zákl. přenesená",J121,0)</f>
        <v>0</v>
      </c>
      <c r="BH121" s="213">
        <f>IF(N121="sníž. přenesená",J121,0)</f>
        <v>0</v>
      </c>
      <c r="BI121" s="213">
        <f>IF(N121="nulová",J121,0)</f>
        <v>0</v>
      </c>
      <c r="BJ121" s="20" t="s">
        <v>83</v>
      </c>
      <c r="BK121" s="213">
        <f>ROUND(I121*H121,2)</f>
        <v>0</v>
      </c>
      <c r="BL121" s="20" t="s">
        <v>131</v>
      </c>
      <c r="BM121" s="212" t="s">
        <v>1255</v>
      </c>
    </row>
    <row r="122" s="2" customFormat="1">
      <c r="A122" s="41"/>
      <c r="B122" s="42"/>
      <c r="C122" s="43"/>
      <c r="D122" s="214" t="s">
        <v>133</v>
      </c>
      <c r="E122" s="43"/>
      <c r="F122" s="215" t="s">
        <v>1256</v>
      </c>
      <c r="G122" s="43"/>
      <c r="H122" s="43"/>
      <c r="I122" s="216"/>
      <c r="J122" s="43"/>
      <c r="K122" s="43"/>
      <c r="L122" s="47"/>
      <c r="M122" s="217"/>
      <c r="N122" s="218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133</v>
      </c>
      <c r="AU122" s="20" t="s">
        <v>85</v>
      </c>
    </row>
    <row r="123" s="12" customFormat="1">
      <c r="A123" s="12"/>
      <c r="B123" s="219"/>
      <c r="C123" s="220"/>
      <c r="D123" s="214" t="s">
        <v>135</v>
      </c>
      <c r="E123" s="221" t="s">
        <v>19</v>
      </c>
      <c r="F123" s="222" t="s">
        <v>1227</v>
      </c>
      <c r="G123" s="220"/>
      <c r="H123" s="221" t="s">
        <v>19</v>
      </c>
      <c r="I123" s="223"/>
      <c r="J123" s="220"/>
      <c r="K123" s="220"/>
      <c r="L123" s="224"/>
      <c r="M123" s="225"/>
      <c r="N123" s="226"/>
      <c r="O123" s="226"/>
      <c r="P123" s="226"/>
      <c r="Q123" s="226"/>
      <c r="R123" s="226"/>
      <c r="S123" s="226"/>
      <c r="T123" s="227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228" t="s">
        <v>135</v>
      </c>
      <c r="AU123" s="228" t="s">
        <v>85</v>
      </c>
      <c r="AV123" s="12" t="s">
        <v>83</v>
      </c>
      <c r="AW123" s="12" t="s">
        <v>37</v>
      </c>
      <c r="AX123" s="12" t="s">
        <v>75</v>
      </c>
      <c r="AY123" s="228" t="s">
        <v>126</v>
      </c>
    </row>
    <row r="124" s="12" customFormat="1">
      <c r="A124" s="12"/>
      <c r="B124" s="219"/>
      <c r="C124" s="220"/>
      <c r="D124" s="214" t="s">
        <v>135</v>
      </c>
      <c r="E124" s="221" t="s">
        <v>19</v>
      </c>
      <c r="F124" s="222" t="s">
        <v>1257</v>
      </c>
      <c r="G124" s="220"/>
      <c r="H124" s="221" t="s">
        <v>19</v>
      </c>
      <c r="I124" s="223"/>
      <c r="J124" s="220"/>
      <c r="K124" s="220"/>
      <c r="L124" s="224"/>
      <c r="M124" s="225"/>
      <c r="N124" s="226"/>
      <c r="O124" s="226"/>
      <c r="P124" s="226"/>
      <c r="Q124" s="226"/>
      <c r="R124" s="226"/>
      <c r="S124" s="226"/>
      <c r="T124" s="227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28" t="s">
        <v>135</v>
      </c>
      <c r="AU124" s="228" t="s">
        <v>85</v>
      </c>
      <c r="AV124" s="12" t="s">
        <v>83</v>
      </c>
      <c r="AW124" s="12" t="s">
        <v>37</v>
      </c>
      <c r="AX124" s="12" t="s">
        <v>75</v>
      </c>
      <c r="AY124" s="228" t="s">
        <v>126</v>
      </c>
    </row>
    <row r="125" s="13" customFormat="1">
      <c r="A125" s="13"/>
      <c r="B125" s="229"/>
      <c r="C125" s="230"/>
      <c r="D125" s="214" t="s">
        <v>135</v>
      </c>
      <c r="E125" s="231" t="s">
        <v>19</v>
      </c>
      <c r="F125" s="232" t="s">
        <v>125</v>
      </c>
      <c r="G125" s="230"/>
      <c r="H125" s="233">
        <v>5</v>
      </c>
      <c r="I125" s="234"/>
      <c r="J125" s="230"/>
      <c r="K125" s="230"/>
      <c r="L125" s="235"/>
      <c r="M125" s="236"/>
      <c r="N125" s="237"/>
      <c r="O125" s="237"/>
      <c r="P125" s="237"/>
      <c r="Q125" s="237"/>
      <c r="R125" s="237"/>
      <c r="S125" s="237"/>
      <c r="T125" s="23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9" t="s">
        <v>135</v>
      </c>
      <c r="AU125" s="239" t="s">
        <v>85</v>
      </c>
      <c r="AV125" s="13" t="s">
        <v>85</v>
      </c>
      <c r="AW125" s="13" t="s">
        <v>37</v>
      </c>
      <c r="AX125" s="13" t="s">
        <v>83</v>
      </c>
      <c r="AY125" s="239" t="s">
        <v>126</v>
      </c>
    </row>
    <row r="126" s="2" customFormat="1" ht="16.5" customHeight="1">
      <c r="A126" s="41"/>
      <c r="B126" s="42"/>
      <c r="C126" s="200" t="s">
        <v>182</v>
      </c>
      <c r="D126" s="200" t="s">
        <v>127</v>
      </c>
      <c r="E126" s="201" t="s">
        <v>1258</v>
      </c>
      <c r="F126" s="202" t="s">
        <v>1259</v>
      </c>
      <c r="G126" s="203" t="s">
        <v>317</v>
      </c>
      <c r="H126" s="204">
        <v>18</v>
      </c>
      <c r="I126" s="205"/>
      <c r="J126" s="206">
        <f>ROUND(I126*H126,2)</f>
        <v>0</v>
      </c>
      <c r="K126" s="207"/>
      <c r="L126" s="47"/>
      <c r="M126" s="208" t="s">
        <v>19</v>
      </c>
      <c r="N126" s="209" t="s">
        <v>46</v>
      </c>
      <c r="O126" s="87"/>
      <c r="P126" s="210">
        <f>O126*H126</f>
        <v>0</v>
      </c>
      <c r="Q126" s="210">
        <v>0</v>
      </c>
      <c r="R126" s="210">
        <f>Q126*H126</f>
        <v>0</v>
      </c>
      <c r="S126" s="210">
        <v>0</v>
      </c>
      <c r="T126" s="211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2" t="s">
        <v>131</v>
      </c>
      <c r="AT126" s="212" t="s">
        <v>127</v>
      </c>
      <c r="AU126" s="212" t="s">
        <v>85</v>
      </c>
      <c r="AY126" s="20" t="s">
        <v>126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20" t="s">
        <v>83</v>
      </c>
      <c r="BK126" s="213">
        <f>ROUND(I126*H126,2)</f>
        <v>0</v>
      </c>
      <c r="BL126" s="20" t="s">
        <v>131</v>
      </c>
      <c r="BM126" s="212" t="s">
        <v>1260</v>
      </c>
    </row>
    <row r="127" s="2" customFormat="1">
      <c r="A127" s="41"/>
      <c r="B127" s="42"/>
      <c r="C127" s="43"/>
      <c r="D127" s="214" t="s">
        <v>133</v>
      </c>
      <c r="E127" s="43"/>
      <c r="F127" s="215" t="s">
        <v>1261</v>
      </c>
      <c r="G127" s="43"/>
      <c r="H127" s="43"/>
      <c r="I127" s="216"/>
      <c r="J127" s="43"/>
      <c r="K127" s="43"/>
      <c r="L127" s="47"/>
      <c r="M127" s="217"/>
      <c r="N127" s="218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133</v>
      </c>
      <c r="AU127" s="20" t="s">
        <v>85</v>
      </c>
    </row>
    <row r="128" s="12" customFormat="1">
      <c r="A128" s="12"/>
      <c r="B128" s="219"/>
      <c r="C128" s="220"/>
      <c r="D128" s="214" t="s">
        <v>135</v>
      </c>
      <c r="E128" s="221" t="s">
        <v>19</v>
      </c>
      <c r="F128" s="222" t="s">
        <v>1227</v>
      </c>
      <c r="G128" s="220"/>
      <c r="H128" s="221" t="s">
        <v>19</v>
      </c>
      <c r="I128" s="223"/>
      <c r="J128" s="220"/>
      <c r="K128" s="220"/>
      <c r="L128" s="224"/>
      <c r="M128" s="225"/>
      <c r="N128" s="226"/>
      <c r="O128" s="226"/>
      <c r="P128" s="226"/>
      <c r="Q128" s="226"/>
      <c r="R128" s="226"/>
      <c r="S128" s="226"/>
      <c r="T128" s="227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28" t="s">
        <v>135</v>
      </c>
      <c r="AU128" s="228" t="s">
        <v>85</v>
      </c>
      <c r="AV128" s="12" t="s">
        <v>83</v>
      </c>
      <c r="AW128" s="12" t="s">
        <v>37</v>
      </c>
      <c r="AX128" s="12" t="s">
        <v>75</v>
      </c>
      <c r="AY128" s="228" t="s">
        <v>126</v>
      </c>
    </row>
    <row r="129" s="12" customFormat="1">
      <c r="A129" s="12"/>
      <c r="B129" s="219"/>
      <c r="C129" s="220"/>
      <c r="D129" s="214" t="s">
        <v>135</v>
      </c>
      <c r="E129" s="221" t="s">
        <v>19</v>
      </c>
      <c r="F129" s="222" t="s">
        <v>1262</v>
      </c>
      <c r="G129" s="220"/>
      <c r="H129" s="221" t="s">
        <v>19</v>
      </c>
      <c r="I129" s="223"/>
      <c r="J129" s="220"/>
      <c r="K129" s="220"/>
      <c r="L129" s="224"/>
      <c r="M129" s="225"/>
      <c r="N129" s="226"/>
      <c r="O129" s="226"/>
      <c r="P129" s="226"/>
      <c r="Q129" s="226"/>
      <c r="R129" s="226"/>
      <c r="S129" s="226"/>
      <c r="T129" s="227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28" t="s">
        <v>135</v>
      </c>
      <c r="AU129" s="228" t="s">
        <v>85</v>
      </c>
      <c r="AV129" s="12" t="s">
        <v>83</v>
      </c>
      <c r="AW129" s="12" t="s">
        <v>37</v>
      </c>
      <c r="AX129" s="12" t="s">
        <v>75</v>
      </c>
      <c r="AY129" s="228" t="s">
        <v>126</v>
      </c>
    </row>
    <row r="130" s="13" customFormat="1">
      <c r="A130" s="13"/>
      <c r="B130" s="229"/>
      <c r="C130" s="230"/>
      <c r="D130" s="214" t="s">
        <v>135</v>
      </c>
      <c r="E130" s="231" t="s">
        <v>19</v>
      </c>
      <c r="F130" s="232" t="s">
        <v>1263</v>
      </c>
      <c r="G130" s="230"/>
      <c r="H130" s="233">
        <v>18</v>
      </c>
      <c r="I130" s="234"/>
      <c r="J130" s="230"/>
      <c r="K130" s="230"/>
      <c r="L130" s="235"/>
      <c r="M130" s="236"/>
      <c r="N130" s="237"/>
      <c r="O130" s="237"/>
      <c r="P130" s="237"/>
      <c r="Q130" s="237"/>
      <c r="R130" s="237"/>
      <c r="S130" s="237"/>
      <c r="T130" s="23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9" t="s">
        <v>135</v>
      </c>
      <c r="AU130" s="239" t="s">
        <v>85</v>
      </c>
      <c r="AV130" s="13" t="s">
        <v>85</v>
      </c>
      <c r="AW130" s="13" t="s">
        <v>37</v>
      </c>
      <c r="AX130" s="13" t="s">
        <v>83</v>
      </c>
      <c r="AY130" s="239" t="s">
        <v>126</v>
      </c>
    </row>
    <row r="131" s="2" customFormat="1" ht="16.5" customHeight="1">
      <c r="A131" s="41"/>
      <c r="B131" s="42"/>
      <c r="C131" s="200" t="s">
        <v>188</v>
      </c>
      <c r="D131" s="200" t="s">
        <v>127</v>
      </c>
      <c r="E131" s="201" t="s">
        <v>1264</v>
      </c>
      <c r="F131" s="202" t="s">
        <v>1265</v>
      </c>
      <c r="G131" s="203" t="s">
        <v>277</v>
      </c>
      <c r="H131" s="204">
        <v>2</v>
      </c>
      <c r="I131" s="205"/>
      <c r="J131" s="206">
        <f>ROUND(I131*H131,2)</f>
        <v>0</v>
      </c>
      <c r="K131" s="207"/>
      <c r="L131" s="47"/>
      <c r="M131" s="208" t="s">
        <v>19</v>
      </c>
      <c r="N131" s="209" t="s">
        <v>46</v>
      </c>
      <c r="O131" s="87"/>
      <c r="P131" s="210">
        <f>O131*H131</f>
        <v>0</v>
      </c>
      <c r="Q131" s="210">
        <v>0</v>
      </c>
      <c r="R131" s="210">
        <f>Q131*H131</f>
        <v>0</v>
      </c>
      <c r="S131" s="210">
        <v>0</v>
      </c>
      <c r="T131" s="211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2" t="s">
        <v>131</v>
      </c>
      <c r="AT131" s="212" t="s">
        <v>127</v>
      </c>
      <c r="AU131" s="212" t="s">
        <v>85</v>
      </c>
      <c r="AY131" s="20" t="s">
        <v>126</v>
      </c>
      <c r="BE131" s="213">
        <f>IF(N131="základní",J131,0)</f>
        <v>0</v>
      </c>
      <c r="BF131" s="213">
        <f>IF(N131="snížená",J131,0)</f>
        <v>0</v>
      </c>
      <c r="BG131" s="213">
        <f>IF(N131="zákl. přenesená",J131,0)</f>
        <v>0</v>
      </c>
      <c r="BH131" s="213">
        <f>IF(N131="sníž. přenesená",J131,0)</f>
        <v>0</v>
      </c>
      <c r="BI131" s="213">
        <f>IF(N131="nulová",J131,0)</f>
        <v>0</v>
      </c>
      <c r="BJ131" s="20" t="s">
        <v>83</v>
      </c>
      <c r="BK131" s="213">
        <f>ROUND(I131*H131,2)</f>
        <v>0</v>
      </c>
      <c r="BL131" s="20" t="s">
        <v>131</v>
      </c>
      <c r="BM131" s="212" t="s">
        <v>1266</v>
      </c>
    </row>
    <row r="132" s="2" customFormat="1">
      <c r="A132" s="41"/>
      <c r="B132" s="42"/>
      <c r="C132" s="43"/>
      <c r="D132" s="214" t="s">
        <v>133</v>
      </c>
      <c r="E132" s="43"/>
      <c r="F132" s="215" t="s">
        <v>1267</v>
      </c>
      <c r="G132" s="43"/>
      <c r="H132" s="43"/>
      <c r="I132" s="216"/>
      <c r="J132" s="43"/>
      <c r="K132" s="43"/>
      <c r="L132" s="47"/>
      <c r="M132" s="217"/>
      <c r="N132" s="218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133</v>
      </c>
      <c r="AU132" s="20" t="s">
        <v>85</v>
      </c>
    </row>
    <row r="133" s="12" customFormat="1">
      <c r="A133" s="12"/>
      <c r="B133" s="219"/>
      <c r="C133" s="220"/>
      <c r="D133" s="214" t="s">
        <v>135</v>
      </c>
      <c r="E133" s="221" t="s">
        <v>19</v>
      </c>
      <c r="F133" s="222" t="s">
        <v>1227</v>
      </c>
      <c r="G133" s="220"/>
      <c r="H133" s="221" t="s">
        <v>19</v>
      </c>
      <c r="I133" s="223"/>
      <c r="J133" s="220"/>
      <c r="K133" s="220"/>
      <c r="L133" s="224"/>
      <c r="M133" s="225"/>
      <c r="N133" s="226"/>
      <c r="O133" s="226"/>
      <c r="P133" s="226"/>
      <c r="Q133" s="226"/>
      <c r="R133" s="226"/>
      <c r="S133" s="226"/>
      <c r="T133" s="227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28" t="s">
        <v>135</v>
      </c>
      <c r="AU133" s="228" t="s">
        <v>85</v>
      </c>
      <c r="AV133" s="12" t="s">
        <v>83</v>
      </c>
      <c r="AW133" s="12" t="s">
        <v>37</v>
      </c>
      <c r="AX133" s="12" t="s">
        <v>75</v>
      </c>
      <c r="AY133" s="228" t="s">
        <v>126</v>
      </c>
    </row>
    <row r="134" s="12" customFormat="1">
      <c r="A134" s="12"/>
      <c r="B134" s="219"/>
      <c r="C134" s="220"/>
      <c r="D134" s="214" t="s">
        <v>135</v>
      </c>
      <c r="E134" s="221" t="s">
        <v>19</v>
      </c>
      <c r="F134" s="222" t="s">
        <v>1268</v>
      </c>
      <c r="G134" s="220"/>
      <c r="H134" s="221" t="s">
        <v>19</v>
      </c>
      <c r="I134" s="223"/>
      <c r="J134" s="220"/>
      <c r="K134" s="220"/>
      <c r="L134" s="224"/>
      <c r="M134" s="225"/>
      <c r="N134" s="226"/>
      <c r="O134" s="226"/>
      <c r="P134" s="226"/>
      <c r="Q134" s="226"/>
      <c r="R134" s="226"/>
      <c r="S134" s="226"/>
      <c r="T134" s="227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28" t="s">
        <v>135</v>
      </c>
      <c r="AU134" s="228" t="s">
        <v>85</v>
      </c>
      <c r="AV134" s="12" t="s">
        <v>83</v>
      </c>
      <c r="AW134" s="12" t="s">
        <v>37</v>
      </c>
      <c r="AX134" s="12" t="s">
        <v>75</v>
      </c>
      <c r="AY134" s="228" t="s">
        <v>126</v>
      </c>
    </row>
    <row r="135" s="13" customFormat="1">
      <c r="A135" s="13"/>
      <c r="B135" s="229"/>
      <c r="C135" s="230"/>
      <c r="D135" s="214" t="s">
        <v>135</v>
      </c>
      <c r="E135" s="231" t="s">
        <v>19</v>
      </c>
      <c r="F135" s="232" t="s">
        <v>85</v>
      </c>
      <c r="G135" s="230"/>
      <c r="H135" s="233">
        <v>2</v>
      </c>
      <c r="I135" s="234"/>
      <c r="J135" s="230"/>
      <c r="K135" s="230"/>
      <c r="L135" s="235"/>
      <c r="M135" s="236"/>
      <c r="N135" s="237"/>
      <c r="O135" s="237"/>
      <c r="P135" s="237"/>
      <c r="Q135" s="237"/>
      <c r="R135" s="237"/>
      <c r="S135" s="237"/>
      <c r="T135" s="23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9" t="s">
        <v>135</v>
      </c>
      <c r="AU135" s="239" t="s">
        <v>85</v>
      </c>
      <c r="AV135" s="13" t="s">
        <v>85</v>
      </c>
      <c r="AW135" s="13" t="s">
        <v>37</v>
      </c>
      <c r="AX135" s="13" t="s">
        <v>83</v>
      </c>
      <c r="AY135" s="239" t="s">
        <v>126</v>
      </c>
    </row>
    <row r="136" s="2" customFormat="1" ht="16.5" customHeight="1">
      <c r="A136" s="41"/>
      <c r="B136" s="42"/>
      <c r="C136" s="200" t="s">
        <v>193</v>
      </c>
      <c r="D136" s="200" t="s">
        <v>127</v>
      </c>
      <c r="E136" s="201" t="s">
        <v>1269</v>
      </c>
      <c r="F136" s="202" t="s">
        <v>1270</v>
      </c>
      <c r="G136" s="203" t="s">
        <v>317</v>
      </c>
      <c r="H136" s="204">
        <v>15</v>
      </c>
      <c r="I136" s="205"/>
      <c r="J136" s="206">
        <f>ROUND(I136*H136,2)</f>
        <v>0</v>
      </c>
      <c r="K136" s="207"/>
      <c r="L136" s="47"/>
      <c r="M136" s="208" t="s">
        <v>19</v>
      </c>
      <c r="N136" s="209" t="s">
        <v>46</v>
      </c>
      <c r="O136" s="87"/>
      <c r="P136" s="210">
        <f>O136*H136</f>
        <v>0</v>
      </c>
      <c r="Q136" s="210">
        <v>0</v>
      </c>
      <c r="R136" s="210">
        <f>Q136*H136</f>
        <v>0</v>
      </c>
      <c r="S136" s="210">
        <v>0</v>
      </c>
      <c r="T136" s="211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12" t="s">
        <v>131</v>
      </c>
      <c r="AT136" s="212" t="s">
        <v>127</v>
      </c>
      <c r="AU136" s="212" t="s">
        <v>85</v>
      </c>
      <c r="AY136" s="20" t="s">
        <v>126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20" t="s">
        <v>83</v>
      </c>
      <c r="BK136" s="213">
        <f>ROUND(I136*H136,2)</f>
        <v>0</v>
      </c>
      <c r="BL136" s="20" t="s">
        <v>131</v>
      </c>
      <c r="BM136" s="212" t="s">
        <v>1271</v>
      </c>
    </row>
    <row r="137" s="2" customFormat="1">
      <c r="A137" s="41"/>
      <c r="B137" s="42"/>
      <c r="C137" s="43"/>
      <c r="D137" s="214" t="s">
        <v>133</v>
      </c>
      <c r="E137" s="43"/>
      <c r="F137" s="215" t="s">
        <v>1272</v>
      </c>
      <c r="G137" s="43"/>
      <c r="H137" s="43"/>
      <c r="I137" s="216"/>
      <c r="J137" s="43"/>
      <c r="K137" s="43"/>
      <c r="L137" s="47"/>
      <c r="M137" s="217"/>
      <c r="N137" s="218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133</v>
      </c>
      <c r="AU137" s="20" t="s">
        <v>85</v>
      </c>
    </row>
    <row r="138" s="12" customFormat="1">
      <c r="A138" s="12"/>
      <c r="B138" s="219"/>
      <c r="C138" s="220"/>
      <c r="D138" s="214" t="s">
        <v>135</v>
      </c>
      <c r="E138" s="221" t="s">
        <v>19</v>
      </c>
      <c r="F138" s="222" t="s">
        <v>1227</v>
      </c>
      <c r="G138" s="220"/>
      <c r="H138" s="221" t="s">
        <v>19</v>
      </c>
      <c r="I138" s="223"/>
      <c r="J138" s="220"/>
      <c r="K138" s="220"/>
      <c r="L138" s="224"/>
      <c r="M138" s="225"/>
      <c r="N138" s="226"/>
      <c r="O138" s="226"/>
      <c r="P138" s="226"/>
      <c r="Q138" s="226"/>
      <c r="R138" s="226"/>
      <c r="S138" s="226"/>
      <c r="T138" s="227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28" t="s">
        <v>135</v>
      </c>
      <c r="AU138" s="228" t="s">
        <v>85</v>
      </c>
      <c r="AV138" s="12" t="s">
        <v>83</v>
      </c>
      <c r="AW138" s="12" t="s">
        <v>37</v>
      </c>
      <c r="AX138" s="12" t="s">
        <v>75</v>
      </c>
      <c r="AY138" s="228" t="s">
        <v>126</v>
      </c>
    </row>
    <row r="139" s="12" customFormat="1">
      <c r="A139" s="12"/>
      <c r="B139" s="219"/>
      <c r="C139" s="220"/>
      <c r="D139" s="214" t="s">
        <v>135</v>
      </c>
      <c r="E139" s="221" t="s">
        <v>19</v>
      </c>
      <c r="F139" s="222" t="s">
        <v>1273</v>
      </c>
      <c r="G139" s="220"/>
      <c r="H139" s="221" t="s">
        <v>19</v>
      </c>
      <c r="I139" s="223"/>
      <c r="J139" s="220"/>
      <c r="K139" s="220"/>
      <c r="L139" s="224"/>
      <c r="M139" s="225"/>
      <c r="N139" s="226"/>
      <c r="O139" s="226"/>
      <c r="P139" s="226"/>
      <c r="Q139" s="226"/>
      <c r="R139" s="226"/>
      <c r="S139" s="226"/>
      <c r="T139" s="227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28" t="s">
        <v>135</v>
      </c>
      <c r="AU139" s="228" t="s">
        <v>85</v>
      </c>
      <c r="AV139" s="12" t="s">
        <v>83</v>
      </c>
      <c r="AW139" s="12" t="s">
        <v>37</v>
      </c>
      <c r="AX139" s="12" t="s">
        <v>75</v>
      </c>
      <c r="AY139" s="228" t="s">
        <v>126</v>
      </c>
    </row>
    <row r="140" s="12" customFormat="1">
      <c r="A140" s="12"/>
      <c r="B140" s="219"/>
      <c r="C140" s="220"/>
      <c r="D140" s="214" t="s">
        <v>135</v>
      </c>
      <c r="E140" s="221" t="s">
        <v>19</v>
      </c>
      <c r="F140" s="222" t="s">
        <v>1274</v>
      </c>
      <c r="G140" s="220"/>
      <c r="H140" s="221" t="s">
        <v>19</v>
      </c>
      <c r="I140" s="223"/>
      <c r="J140" s="220"/>
      <c r="K140" s="220"/>
      <c r="L140" s="224"/>
      <c r="M140" s="225"/>
      <c r="N140" s="226"/>
      <c r="O140" s="226"/>
      <c r="P140" s="226"/>
      <c r="Q140" s="226"/>
      <c r="R140" s="226"/>
      <c r="S140" s="226"/>
      <c r="T140" s="227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28" t="s">
        <v>135</v>
      </c>
      <c r="AU140" s="228" t="s">
        <v>85</v>
      </c>
      <c r="AV140" s="12" t="s">
        <v>83</v>
      </c>
      <c r="AW140" s="12" t="s">
        <v>37</v>
      </c>
      <c r="AX140" s="12" t="s">
        <v>75</v>
      </c>
      <c r="AY140" s="228" t="s">
        <v>126</v>
      </c>
    </row>
    <row r="141" s="13" customFormat="1">
      <c r="A141" s="13"/>
      <c r="B141" s="229"/>
      <c r="C141" s="230"/>
      <c r="D141" s="214" t="s">
        <v>135</v>
      </c>
      <c r="E141" s="231" t="s">
        <v>19</v>
      </c>
      <c r="F141" s="232" t="s">
        <v>8</v>
      </c>
      <c r="G141" s="230"/>
      <c r="H141" s="233">
        <v>15</v>
      </c>
      <c r="I141" s="234"/>
      <c r="J141" s="230"/>
      <c r="K141" s="230"/>
      <c r="L141" s="235"/>
      <c r="M141" s="236"/>
      <c r="N141" s="237"/>
      <c r="O141" s="237"/>
      <c r="P141" s="237"/>
      <c r="Q141" s="237"/>
      <c r="R141" s="237"/>
      <c r="S141" s="237"/>
      <c r="T141" s="23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9" t="s">
        <v>135</v>
      </c>
      <c r="AU141" s="239" t="s">
        <v>85</v>
      </c>
      <c r="AV141" s="13" t="s">
        <v>85</v>
      </c>
      <c r="AW141" s="13" t="s">
        <v>37</v>
      </c>
      <c r="AX141" s="13" t="s">
        <v>83</v>
      </c>
      <c r="AY141" s="239" t="s">
        <v>126</v>
      </c>
    </row>
    <row r="142" s="2" customFormat="1" ht="16.5" customHeight="1">
      <c r="A142" s="41"/>
      <c r="B142" s="42"/>
      <c r="C142" s="200" t="s">
        <v>199</v>
      </c>
      <c r="D142" s="200" t="s">
        <v>127</v>
      </c>
      <c r="E142" s="201" t="s">
        <v>1275</v>
      </c>
      <c r="F142" s="202" t="s">
        <v>1276</v>
      </c>
      <c r="G142" s="203" t="s">
        <v>317</v>
      </c>
      <c r="H142" s="204">
        <v>18</v>
      </c>
      <c r="I142" s="205"/>
      <c r="J142" s="206">
        <f>ROUND(I142*H142,2)</f>
        <v>0</v>
      </c>
      <c r="K142" s="207"/>
      <c r="L142" s="47"/>
      <c r="M142" s="208" t="s">
        <v>19</v>
      </c>
      <c r="N142" s="209" t="s">
        <v>46</v>
      </c>
      <c r="O142" s="87"/>
      <c r="P142" s="210">
        <f>O142*H142</f>
        <v>0</v>
      </c>
      <c r="Q142" s="210">
        <v>0</v>
      </c>
      <c r="R142" s="210">
        <f>Q142*H142</f>
        <v>0</v>
      </c>
      <c r="S142" s="210">
        <v>0</v>
      </c>
      <c r="T142" s="211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2" t="s">
        <v>131</v>
      </c>
      <c r="AT142" s="212" t="s">
        <v>127</v>
      </c>
      <c r="AU142" s="212" t="s">
        <v>85</v>
      </c>
      <c r="AY142" s="20" t="s">
        <v>126</v>
      </c>
      <c r="BE142" s="213">
        <f>IF(N142="základní",J142,0)</f>
        <v>0</v>
      </c>
      <c r="BF142" s="213">
        <f>IF(N142="snížená",J142,0)</f>
        <v>0</v>
      </c>
      <c r="BG142" s="213">
        <f>IF(N142="zákl. přenesená",J142,0)</f>
        <v>0</v>
      </c>
      <c r="BH142" s="213">
        <f>IF(N142="sníž. přenesená",J142,0)</f>
        <v>0</v>
      </c>
      <c r="BI142" s="213">
        <f>IF(N142="nulová",J142,0)</f>
        <v>0</v>
      </c>
      <c r="BJ142" s="20" t="s">
        <v>83</v>
      </c>
      <c r="BK142" s="213">
        <f>ROUND(I142*H142,2)</f>
        <v>0</v>
      </c>
      <c r="BL142" s="20" t="s">
        <v>131</v>
      </c>
      <c r="BM142" s="212" t="s">
        <v>1277</v>
      </c>
    </row>
    <row r="143" s="2" customFormat="1">
      <c r="A143" s="41"/>
      <c r="B143" s="42"/>
      <c r="C143" s="43"/>
      <c r="D143" s="214" t="s">
        <v>133</v>
      </c>
      <c r="E143" s="43"/>
      <c r="F143" s="215" t="s">
        <v>1278</v>
      </c>
      <c r="G143" s="43"/>
      <c r="H143" s="43"/>
      <c r="I143" s="216"/>
      <c r="J143" s="43"/>
      <c r="K143" s="43"/>
      <c r="L143" s="47"/>
      <c r="M143" s="217"/>
      <c r="N143" s="218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133</v>
      </c>
      <c r="AU143" s="20" t="s">
        <v>85</v>
      </c>
    </row>
    <row r="144" s="12" customFormat="1">
      <c r="A144" s="12"/>
      <c r="B144" s="219"/>
      <c r="C144" s="220"/>
      <c r="D144" s="214" t="s">
        <v>135</v>
      </c>
      <c r="E144" s="221" t="s">
        <v>19</v>
      </c>
      <c r="F144" s="222" t="s">
        <v>1227</v>
      </c>
      <c r="G144" s="220"/>
      <c r="H144" s="221" t="s">
        <v>19</v>
      </c>
      <c r="I144" s="223"/>
      <c r="J144" s="220"/>
      <c r="K144" s="220"/>
      <c r="L144" s="224"/>
      <c r="M144" s="225"/>
      <c r="N144" s="226"/>
      <c r="O144" s="226"/>
      <c r="P144" s="226"/>
      <c r="Q144" s="226"/>
      <c r="R144" s="226"/>
      <c r="S144" s="226"/>
      <c r="T144" s="227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28" t="s">
        <v>135</v>
      </c>
      <c r="AU144" s="228" t="s">
        <v>85</v>
      </c>
      <c r="AV144" s="12" t="s">
        <v>83</v>
      </c>
      <c r="AW144" s="12" t="s">
        <v>37</v>
      </c>
      <c r="AX144" s="12" t="s">
        <v>75</v>
      </c>
      <c r="AY144" s="228" t="s">
        <v>126</v>
      </c>
    </row>
    <row r="145" s="12" customFormat="1">
      <c r="A145" s="12"/>
      <c r="B145" s="219"/>
      <c r="C145" s="220"/>
      <c r="D145" s="214" t="s">
        <v>135</v>
      </c>
      <c r="E145" s="221" t="s">
        <v>19</v>
      </c>
      <c r="F145" s="222" t="s">
        <v>1279</v>
      </c>
      <c r="G145" s="220"/>
      <c r="H145" s="221" t="s">
        <v>19</v>
      </c>
      <c r="I145" s="223"/>
      <c r="J145" s="220"/>
      <c r="K145" s="220"/>
      <c r="L145" s="224"/>
      <c r="M145" s="225"/>
      <c r="N145" s="226"/>
      <c r="O145" s="226"/>
      <c r="P145" s="226"/>
      <c r="Q145" s="226"/>
      <c r="R145" s="226"/>
      <c r="S145" s="226"/>
      <c r="T145" s="227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28" t="s">
        <v>135</v>
      </c>
      <c r="AU145" s="228" t="s">
        <v>85</v>
      </c>
      <c r="AV145" s="12" t="s">
        <v>83</v>
      </c>
      <c r="AW145" s="12" t="s">
        <v>37</v>
      </c>
      <c r="AX145" s="12" t="s">
        <v>75</v>
      </c>
      <c r="AY145" s="228" t="s">
        <v>126</v>
      </c>
    </row>
    <row r="146" s="12" customFormat="1">
      <c r="A146" s="12"/>
      <c r="B146" s="219"/>
      <c r="C146" s="220"/>
      <c r="D146" s="214" t="s">
        <v>135</v>
      </c>
      <c r="E146" s="221" t="s">
        <v>19</v>
      </c>
      <c r="F146" s="222" t="s">
        <v>1280</v>
      </c>
      <c r="G146" s="220"/>
      <c r="H146" s="221" t="s">
        <v>19</v>
      </c>
      <c r="I146" s="223"/>
      <c r="J146" s="220"/>
      <c r="K146" s="220"/>
      <c r="L146" s="224"/>
      <c r="M146" s="225"/>
      <c r="N146" s="226"/>
      <c r="O146" s="226"/>
      <c r="P146" s="226"/>
      <c r="Q146" s="226"/>
      <c r="R146" s="226"/>
      <c r="S146" s="226"/>
      <c r="T146" s="227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28" t="s">
        <v>135</v>
      </c>
      <c r="AU146" s="228" t="s">
        <v>85</v>
      </c>
      <c r="AV146" s="12" t="s">
        <v>83</v>
      </c>
      <c r="AW146" s="12" t="s">
        <v>37</v>
      </c>
      <c r="AX146" s="12" t="s">
        <v>75</v>
      </c>
      <c r="AY146" s="228" t="s">
        <v>126</v>
      </c>
    </row>
    <row r="147" s="13" customFormat="1">
      <c r="A147" s="13"/>
      <c r="B147" s="229"/>
      <c r="C147" s="230"/>
      <c r="D147" s="214" t="s">
        <v>135</v>
      </c>
      <c r="E147" s="231" t="s">
        <v>19</v>
      </c>
      <c r="F147" s="232" t="s">
        <v>1263</v>
      </c>
      <c r="G147" s="230"/>
      <c r="H147" s="233">
        <v>18</v>
      </c>
      <c r="I147" s="234"/>
      <c r="J147" s="230"/>
      <c r="K147" s="230"/>
      <c r="L147" s="235"/>
      <c r="M147" s="236"/>
      <c r="N147" s="237"/>
      <c r="O147" s="237"/>
      <c r="P147" s="237"/>
      <c r="Q147" s="237"/>
      <c r="R147" s="237"/>
      <c r="S147" s="237"/>
      <c r="T147" s="23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9" t="s">
        <v>135</v>
      </c>
      <c r="AU147" s="239" t="s">
        <v>85</v>
      </c>
      <c r="AV147" s="13" t="s">
        <v>85</v>
      </c>
      <c r="AW147" s="13" t="s">
        <v>37</v>
      </c>
      <c r="AX147" s="13" t="s">
        <v>83</v>
      </c>
      <c r="AY147" s="239" t="s">
        <v>126</v>
      </c>
    </row>
    <row r="148" s="2" customFormat="1" ht="16.5" customHeight="1">
      <c r="A148" s="41"/>
      <c r="B148" s="42"/>
      <c r="C148" s="200" t="s">
        <v>209</v>
      </c>
      <c r="D148" s="200" t="s">
        <v>127</v>
      </c>
      <c r="E148" s="201" t="s">
        <v>1281</v>
      </c>
      <c r="F148" s="202" t="s">
        <v>1282</v>
      </c>
      <c r="G148" s="203" t="s">
        <v>277</v>
      </c>
      <c r="H148" s="204">
        <v>2</v>
      </c>
      <c r="I148" s="205"/>
      <c r="J148" s="206">
        <f>ROUND(I148*H148,2)</f>
        <v>0</v>
      </c>
      <c r="K148" s="207"/>
      <c r="L148" s="47"/>
      <c r="M148" s="208" t="s">
        <v>19</v>
      </c>
      <c r="N148" s="209" t="s">
        <v>46</v>
      </c>
      <c r="O148" s="87"/>
      <c r="P148" s="210">
        <f>O148*H148</f>
        <v>0</v>
      </c>
      <c r="Q148" s="210">
        <v>0</v>
      </c>
      <c r="R148" s="210">
        <f>Q148*H148</f>
        <v>0</v>
      </c>
      <c r="S148" s="210">
        <v>0</v>
      </c>
      <c r="T148" s="211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12" t="s">
        <v>131</v>
      </c>
      <c r="AT148" s="212" t="s">
        <v>127</v>
      </c>
      <c r="AU148" s="212" t="s">
        <v>85</v>
      </c>
      <c r="AY148" s="20" t="s">
        <v>126</v>
      </c>
      <c r="BE148" s="213">
        <f>IF(N148="základní",J148,0)</f>
        <v>0</v>
      </c>
      <c r="BF148" s="213">
        <f>IF(N148="snížená",J148,0)</f>
        <v>0</v>
      </c>
      <c r="BG148" s="213">
        <f>IF(N148="zákl. přenesená",J148,0)</f>
        <v>0</v>
      </c>
      <c r="BH148" s="213">
        <f>IF(N148="sníž. přenesená",J148,0)</f>
        <v>0</v>
      </c>
      <c r="BI148" s="213">
        <f>IF(N148="nulová",J148,0)</f>
        <v>0</v>
      </c>
      <c r="BJ148" s="20" t="s">
        <v>83</v>
      </c>
      <c r="BK148" s="213">
        <f>ROUND(I148*H148,2)</f>
        <v>0</v>
      </c>
      <c r="BL148" s="20" t="s">
        <v>131</v>
      </c>
      <c r="BM148" s="212" t="s">
        <v>1283</v>
      </c>
    </row>
    <row r="149" s="2" customFormat="1">
      <c r="A149" s="41"/>
      <c r="B149" s="42"/>
      <c r="C149" s="43"/>
      <c r="D149" s="214" t="s">
        <v>133</v>
      </c>
      <c r="E149" s="43"/>
      <c r="F149" s="215" t="s">
        <v>1284</v>
      </c>
      <c r="G149" s="43"/>
      <c r="H149" s="43"/>
      <c r="I149" s="216"/>
      <c r="J149" s="43"/>
      <c r="K149" s="43"/>
      <c r="L149" s="47"/>
      <c r="M149" s="217"/>
      <c r="N149" s="218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133</v>
      </c>
      <c r="AU149" s="20" t="s">
        <v>85</v>
      </c>
    </row>
    <row r="150" s="12" customFormat="1">
      <c r="A150" s="12"/>
      <c r="B150" s="219"/>
      <c r="C150" s="220"/>
      <c r="D150" s="214" t="s">
        <v>135</v>
      </c>
      <c r="E150" s="221" t="s">
        <v>19</v>
      </c>
      <c r="F150" s="222" t="s">
        <v>1227</v>
      </c>
      <c r="G150" s="220"/>
      <c r="H150" s="221" t="s">
        <v>19</v>
      </c>
      <c r="I150" s="223"/>
      <c r="J150" s="220"/>
      <c r="K150" s="220"/>
      <c r="L150" s="224"/>
      <c r="M150" s="225"/>
      <c r="N150" s="226"/>
      <c r="O150" s="226"/>
      <c r="P150" s="226"/>
      <c r="Q150" s="226"/>
      <c r="R150" s="226"/>
      <c r="S150" s="226"/>
      <c r="T150" s="227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28" t="s">
        <v>135</v>
      </c>
      <c r="AU150" s="228" t="s">
        <v>85</v>
      </c>
      <c r="AV150" s="12" t="s">
        <v>83</v>
      </c>
      <c r="AW150" s="12" t="s">
        <v>37</v>
      </c>
      <c r="AX150" s="12" t="s">
        <v>75</v>
      </c>
      <c r="AY150" s="228" t="s">
        <v>126</v>
      </c>
    </row>
    <row r="151" s="12" customFormat="1">
      <c r="A151" s="12"/>
      <c r="B151" s="219"/>
      <c r="C151" s="220"/>
      <c r="D151" s="214" t="s">
        <v>135</v>
      </c>
      <c r="E151" s="221" t="s">
        <v>19</v>
      </c>
      <c r="F151" s="222" t="s">
        <v>1285</v>
      </c>
      <c r="G151" s="220"/>
      <c r="H151" s="221" t="s">
        <v>19</v>
      </c>
      <c r="I151" s="223"/>
      <c r="J151" s="220"/>
      <c r="K151" s="220"/>
      <c r="L151" s="224"/>
      <c r="M151" s="225"/>
      <c r="N151" s="226"/>
      <c r="O151" s="226"/>
      <c r="P151" s="226"/>
      <c r="Q151" s="226"/>
      <c r="R151" s="226"/>
      <c r="S151" s="226"/>
      <c r="T151" s="227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28" t="s">
        <v>135</v>
      </c>
      <c r="AU151" s="228" t="s">
        <v>85</v>
      </c>
      <c r="AV151" s="12" t="s">
        <v>83</v>
      </c>
      <c r="AW151" s="12" t="s">
        <v>37</v>
      </c>
      <c r="AX151" s="12" t="s">
        <v>75</v>
      </c>
      <c r="AY151" s="228" t="s">
        <v>126</v>
      </c>
    </row>
    <row r="152" s="13" customFormat="1">
      <c r="A152" s="13"/>
      <c r="B152" s="229"/>
      <c r="C152" s="230"/>
      <c r="D152" s="214" t="s">
        <v>135</v>
      </c>
      <c r="E152" s="231" t="s">
        <v>19</v>
      </c>
      <c r="F152" s="232" t="s">
        <v>85</v>
      </c>
      <c r="G152" s="230"/>
      <c r="H152" s="233">
        <v>2</v>
      </c>
      <c r="I152" s="234"/>
      <c r="J152" s="230"/>
      <c r="K152" s="230"/>
      <c r="L152" s="235"/>
      <c r="M152" s="236"/>
      <c r="N152" s="237"/>
      <c r="O152" s="237"/>
      <c r="P152" s="237"/>
      <c r="Q152" s="237"/>
      <c r="R152" s="237"/>
      <c r="S152" s="237"/>
      <c r="T152" s="23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9" t="s">
        <v>135</v>
      </c>
      <c r="AU152" s="239" t="s">
        <v>85</v>
      </c>
      <c r="AV152" s="13" t="s">
        <v>85</v>
      </c>
      <c r="AW152" s="13" t="s">
        <v>37</v>
      </c>
      <c r="AX152" s="13" t="s">
        <v>83</v>
      </c>
      <c r="AY152" s="239" t="s">
        <v>126</v>
      </c>
    </row>
    <row r="153" s="2" customFormat="1" ht="24.15" customHeight="1">
      <c r="A153" s="41"/>
      <c r="B153" s="42"/>
      <c r="C153" s="200" t="s">
        <v>216</v>
      </c>
      <c r="D153" s="200" t="s">
        <v>127</v>
      </c>
      <c r="E153" s="201" t="s">
        <v>1286</v>
      </c>
      <c r="F153" s="202" t="s">
        <v>1287</v>
      </c>
      <c r="G153" s="203" t="s">
        <v>277</v>
      </c>
      <c r="H153" s="204">
        <v>1</v>
      </c>
      <c r="I153" s="205"/>
      <c r="J153" s="206">
        <f>ROUND(I153*H153,2)</f>
        <v>0</v>
      </c>
      <c r="K153" s="207"/>
      <c r="L153" s="47"/>
      <c r="M153" s="208" t="s">
        <v>19</v>
      </c>
      <c r="N153" s="209" t="s">
        <v>46</v>
      </c>
      <c r="O153" s="87"/>
      <c r="P153" s="210">
        <f>O153*H153</f>
        <v>0</v>
      </c>
      <c r="Q153" s="210">
        <v>0</v>
      </c>
      <c r="R153" s="210">
        <f>Q153*H153</f>
        <v>0</v>
      </c>
      <c r="S153" s="210">
        <v>0</v>
      </c>
      <c r="T153" s="211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2" t="s">
        <v>131</v>
      </c>
      <c r="AT153" s="212" t="s">
        <v>127</v>
      </c>
      <c r="AU153" s="212" t="s">
        <v>85</v>
      </c>
      <c r="AY153" s="20" t="s">
        <v>126</v>
      </c>
      <c r="BE153" s="213">
        <f>IF(N153="základní",J153,0)</f>
        <v>0</v>
      </c>
      <c r="BF153" s="213">
        <f>IF(N153="snížená",J153,0)</f>
        <v>0</v>
      </c>
      <c r="BG153" s="213">
        <f>IF(N153="zákl. přenesená",J153,0)</f>
        <v>0</v>
      </c>
      <c r="BH153" s="213">
        <f>IF(N153="sníž. přenesená",J153,0)</f>
        <v>0</v>
      </c>
      <c r="BI153" s="213">
        <f>IF(N153="nulová",J153,0)</f>
        <v>0</v>
      </c>
      <c r="BJ153" s="20" t="s">
        <v>83</v>
      </c>
      <c r="BK153" s="213">
        <f>ROUND(I153*H153,2)</f>
        <v>0</v>
      </c>
      <c r="BL153" s="20" t="s">
        <v>131</v>
      </c>
      <c r="BM153" s="212" t="s">
        <v>1288</v>
      </c>
    </row>
    <row r="154" s="2" customFormat="1">
      <c r="A154" s="41"/>
      <c r="B154" s="42"/>
      <c r="C154" s="43"/>
      <c r="D154" s="214" t="s">
        <v>133</v>
      </c>
      <c r="E154" s="43"/>
      <c r="F154" s="215" t="s">
        <v>1289</v>
      </c>
      <c r="G154" s="43"/>
      <c r="H154" s="43"/>
      <c r="I154" s="216"/>
      <c r="J154" s="43"/>
      <c r="K154" s="43"/>
      <c r="L154" s="47"/>
      <c r="M154" s="217"/>
      <c r="N154" s="218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133</v>
      </c>
      <c r="AU154" s="20" t="s">
        <v>85</v>
      </c>
    </row>
    <row r="155" s="12" customFormat="1">
      <c r="A155" s="12"/>
      <c r="B155" s="219"/>
      <c r="C155" s="220"/>
      <c r="D155" s="214" t="s">
        <v>135</v>
      </c>
      <c r="E155" s="221" t="s">
        <v>19</v>
      </c>
      <c r="F155" s="222" t="s">
        <v>1227</v>
      </c>
      <c r="G155" s="220"/>
      <c r="H155" s="221" t="s">
        <v>19</v>
      </c>
      <c r="I155" s="223"/>
      <c r="J155" s="220"/>
      <c r="K155" s="220"/>
      <c r="L155" s="224"/>
      <c r="M155" s="225"/>
      <c r="N155" s="226"/>
      <c r="O155" s="226"/>
      <c r="P155" s="226"/>
      <c r="Q155" s="226"/>
      <c r="R155" s="226"/>
      <c r="S155" s="226"/>
      <c r="T155" s="227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28" t="s">
        <v>135</v>
      </c>
      <c r="AU155" s="228" t="s">
        <v>85</v>
      </c>
      <c r="AV155" s="12" t="s">
        <v>83</v>
      </c>
      <c r="AW155" s="12" t="s">
        <v>37</v>
      </c>
      <c r="AX155" s="12" t="s">
        <v>75</v>
      </c>
      <c r="AY155" s="228" t="s">
        <v>126</v>
      </c>
    </row>
    <row r="156" s="12" customFormat="1">
      <c r="A156" s="12"/>
      <c r="B156" s="219"/>
      <c r="C156" s="220"/>
      <c r="D156" s="214" t="s">
        <v>135</v>
      </c>
      <c r="E156" s="221" t="s">
        <v>19</v>
      </c>
      <c r="F156" s="222" t="s">
        <v>1290</v>
      </c>
      <c r="G156" s="220"/>
      <c r="H156" s="221" t="s">
        <v>19</v>
      </c>
      <c r="I156" s="223"/>
      <c r="J156" s="220"/>
      <c r="K156" s="220"/>
      <c r="L156" s="224"/>
      <c r="M156" s="225"/>
      <c r="N156" s="226"/>
      <c r="O156" s="226"/>
      <c r="P156" s="226"/>
      <c r="Q156" s="226"/>
      <c r="R156" s="226"/>
      <c r="S156" s="226"/>
      <c r="T156" s="227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28" t="s">
        <v>135</v>
      </c>
      <c r="AU156" s="228" t="s">
        <v>85</v>
      </c>
      <c r="AV156" s="12" t="s">
        <v>83</v>
      </c>
      <c r="AW156" s="12" t="s">
        <v>37</v>
      </c>
      <c r="AX156" s="12" t="s">
        <v>75</v>
      </c>
      <c r="AY156" s="228" t="s">
        <v>126</v>
      </c>
    </row>
    <row r="157" s="12" customFormat="1">
      <c r="A157" s="12"/>
      <c r="B157" s="219"/>
      <c r="C157" s="220"/>
      <c r="D157" s="214" t="s">
        <v>135</v>
      </c>
      <c r="E157" s="221" t="s">
        <v>19</v>
      </c>
      <c r="F157" s="222" t="s">
        <v>1291</v>
      </c>
      <c r="G157" s="220"/>
      <c r="H157" s="221" t="s">
        <v>19</v>
      </c>
      <c r="I157" s="223"/>
      <c r="J157" s="220"/>
      <c r="K157" s="220"/>
      <c r="L157" s="224"/>
      <c r="M157" s="225"/>
      <c r="N157" s="226"/>
      <c r="O157" s="226"/>
      <c r="P157" s="226"/>
      <c r="Q157" s="226"/>
      <c r="R157" s="226"/>
      <c r="S157" s="226"/>
      <c r="T157" s="227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28" t="s">
        <v>135</v>
      </c>
      <c r="AU157" s="228" t="s">
        <v>85</v>
      </c>
      <c r="AV157" s="12" t="s">
        <v>83</v>
      </c>
      <c r="AW157" s="12" t="s">
        <v>37</v>
      </c>
      <c r="AX157" s="12" t="s">
        <v>75</v>
      </c>
      <c r="AY157" s="228" t="s">
        <v>126</v>
      </c>
    </row>
    <row r="158" s="12" customFormat="1">
      <c r="A158" s="12"/>
      <c r="B158" s="219"/>
      <c r="C158" s="220"/>
      <c r="D158" s="214" t="s">
        <v>135</v>
      </c>
      <c r="E158" s="221" t="s">
        <v>19</v>
      </c>
      <c r="F158" s="222" t="s">
        <v>1292</v>
      </c>
      <c r="G158" s="220"/>
      <c r="H158" s="221" t="s">
        <v>19</v>
      </c>
      <c r="I158" s="223"/>
      <c r="J158" s="220"/>
      <c r="K158" s="220"/>
      <c r="L158" s="224"/>
      <c r="M158" s="225"/>
      <c r="N158" s="226"/>
      <c r="O158" s="226"/>
      <c r="P158" s="226"/>
      <c r="Q158" s="226"/>
      <c r="R158" s="226"/>
      <c r="S158" s="226"/>
      <c r="T158" s="227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28" t="s">
        <v>135</v>
      </c>
      <c r="AU158" s="228" t="s">
        <v>85</v>
      </c>
      <c r="AV158" s="12" t="s">
        <v>83</v>
      </c>
      <c r="AW158" s="12" t="s">
        <v>37</v>
      </c>
      <c r="AX158" s="12" t="s">
        <v>75</v>
      </c>
      <c r="AY158" s="228" t="s">
        <v>126</v>
      </c>
    </row>
    <row r="159" s="13" customFormat="1">
      <c r="A159" s="13"/>
      <c r="B159" s="229"/>
      <c r="C159" s="230"/>
      <c r="D159" s="214" t="s">
        <v>135</v>
      </c>
      <c r="E159" s="231" t="s">
        <v>19</v>
      </c>
      <c r="F159" s="232" t="s">
        <v>83</v>
      </c>
      <c r="G159" s="230"/>
      <c r="H159" s="233">
        <v>1</v>
      </c>
      <c r="I159" s="234"/>
      <c r="J159" s="230"/>
      <c r="K159" s="230"/>
      <c r="L159" s="235"/>
      <c r="M159" s="236"/>
      <c r="N159" s="237"/>
      <c r="O159" s="237"/>
      <c r="P159" s="237"/>
      <c r="Q159" s="237"/>
      <c r="R159" s="237"/>
      <c r="S159" s="237"/>
      <c r="T159" s="23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9" t="s">
        <v>135</v>
      </c>
      <c r="AU159" s="239" t="s">
        <v>85</v>
      </c>
      <c r="AV159" s="13" t="s">
        <v>85</v>
      </c>
      <c r="AW159" s="13" t="s">
        <v>37</v>
      </c>
      <c r="AX159" s="13" t="s">
        <v>83</v>
      </c>
      <c r="AY159" s="239" t="s">
        <v>126</v>
      </c>
    </row>
    <row r="160" s="2" customFormat="1" ht="16.5" customHeight="1">
      <c r="A160" s="41"/>
      <c r="B160" s="42"/>
      <c r="C160" s="200" t="s">
        <v>224</v>
      </c>
      <c r="D160" s="200" t="s">
        <v>127</v>
      </c>
      <c r="E160" s="201" t="s">
        <v>1293</v>
      </c>
      <c r="F160" s="202" t="s">
        <v>1294</v>
      </c>
      <c r="G160" s="203" t="s">
        <v>317</v>
      </c>
      <c r="H160" s="204">
        <v>15</v>
      </c>
      <c r="I160" s="205"/>
      <c r="J160" s="206">
        <f>ROUND(I160*H160,2)</f>
        <v>0</v>
      </c>
      <c r="K160" s="207"/>
      <c r="L160" s="47"/>
      <c r="M160" s="208" t="s">
        <v>19</v>
      </c>
      <c r="N160" s="209" t="s">
        <v>46</v>
      </c>
      <c r="O160" s="87"/>
      <c r="P160" s="210">
        <f>O160*H160</f>
        <v>0</v>
      </c>
      <c r="Q160" s="210">
        <v>0</v>
      </c>
      <c r="R160" s="210">
        <f>Q160*H160</f>
        <v>0</v>
      </c>
      <c r="S160" s="210">
        <v>0</v>
      </c>
      <c r="T160" s="211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12" t="s">
        <v>131</v>
      </c>
      <c r="AT160" s="212" t="s">
        <v>127</v>
      </c>
      <c r="AU160" s="212" t="s">
        <v>85</v>
      </c>
      <c r="AY160" s="20" t="s">
        <v>126</v>
      </c>
      <c r="BE160" s="213">
        <f>IF(N160="základní",J160,0)</f>
        <v>0</v>
      </c>
      <c r="BF160" s="213">
        <f>IF(N160="snížená",J160,0)</f>
        <v>0</v>
      </c>
      <c r="BG160" s="213">
        <f>IF(N160="zákl. přenesená",J160,0)</f>
        <v>0</v>
      </c>
      <c r="BH160" s="213">
        <f>IF(N160="sníž. přenesená",J160,0)</f>
        <v>0</v>
      </c>
      <c r="BI160" s="213">
        <f>IF(N160="nulová",J160,0)</f>
        <v>0</v>
      </c>
      <c r="BJ160" s="20" t="s">
        <v>83</v>
      </c>
      <c r="BK160" s="213">
        <f>ROUND(I160*H160,2)</f>
        <v>0</v>
      </c>
      <c r="BL160" s="20" t="s">
        <v>131</v>
      </c>
      <c r="BM160" s="212" t="s">
        <v>1295</v>
      </c>
    </row>
    <row r="161" s="2" customFormat="1">
      <c r="A161" s="41"/>
      <c r="B161" s="42"/>
      <c r="C161" s="43"/>
      <c r="D161" s="214" t="s">
        <v>133</v>
      </c>
      <c r="E161" s="43"/>
      <c r="F161" s="215" t="s">
        <v>1272</v>
      </c>
      <c r="G161" s="43"/>
      <c r="H161" s="43"/>
      <c r="I161" s="216"/>
      <c r="J161" s="43"/>
      <c r="K161" s="43"/>
      <c r="L161" s="47"/>
      <c r="M161" s="217"/>
      <c r="N161" s="218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133</v>
      </c>
      <c r="AU161" s="20" t="s">
        <v>85</v>
      </c>
    </row>
    <row r="162" s="12" customFormat="1">
      <c r="A162" s="12"/>
      <c r="B162" s="219"/>
      <c r="C162" s="220"/>
      <c r="D162" s="214" t="s">
        <v>135</v>
      </c>
      <c r="E162" s="221" t="s">
        <v>19</v>
      </c>
      <c r="F162" s="222" t="s">
        <v>1227</v>
      </c>
      <c r="G162" s="220"/>
      <c r="H162" s="221" t="s">
        <v>19</v>
      </c>
      <c r="I162" s="223"/>
      <c r="J162" s="220"/>
      <c r="K162" s="220"/>
      <c r="L162" s="224"/>
      <c r="M162" s="225"/>
      <c r="N162" s="226"/>
      <c r="O162" s="226"/>
      <c r="P162" s="226"/>
      <c r="Q162" s="226"/>
      <c r="R162" s="226"/>
      <c r="S162" s="226"/>
      <c r="T162" s="227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28" t="s">
        <v>135</v>
      </c>
      <c r="AU162" s="228" t="s">
        <v>85</v>
      </c>
      <c r="AV162" s="12" t="s">
        <v>83</v>
      </c>
      <c r="AW162" s="12" t="s">
        <v>37</v>
      </c>
      <c r="AX162" s="12" t="s">
        <v>75</v>
      </c>
      <c r="AY162" s="228" t="s">
        <v>126</v>
      </c>
    </row>
    <row r="163" s="12" customFormat="1">
      <c r="A163" s="12"/>
      <c r="B163" s="219"/>
      <c r="C163" s="220"/>
      <c r="D163" s="214" t="s">
        <v>135</v>
      </c>
      <c r="E163" s="221" t="s">
        <v>19</v>
      </c>
      <c r="F163" s="222" t="s">
        <v>1296</v>
      </c>
      <c r="G163" s="220"/>
      <c r="H163" s="221" t="s">
        <v>19</v>
      </c>
      <c r="I163" s="223"/>
      <c r="J163" s="220"/>
      <c r="K163" s="220"/>
      <c r="L163" s="224"/>
      <c r="M163" s="225"/>
      <c r="N163" s="226"/>
      <c r="O163" s="226"/>
      <c r="P163" s="226"/>
      <c r="Q163" s="226"/>
      <c r="R163" s="226"/>
      <c r="S163" s="226"/>
      <c r="T163" s="227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28" t="s">
        <v>135</v>
      </c>
      <c r="AU163" s="228" t="s">
        <v>85</v>
      </c>
      <c r="AV163" s="12" t="s">
        <v>83</v>
      </c>
      <c r="AW163" s="12" t="s">
        <v>37</v>
      </c>
      <c r="AX163" s="12" t="s">
        <v>75</v>
      </c>
      <c r="AY163" s="228" t="s">
        <v>126</v>
      </c>
    </row>
    <row r="164" s="12" customFormat="1">
      <c r="A164" s="12"/>
      <c r="B164" s="219"/>
      <c r="C164" s="220"/>
      <c r="D164" s="214" t="s">
        <v>135</v>
      </c>
      <c r="E164" s="221" t="s">
        <v>19</v>
      </c>
      <c r="F164" s="222" t="s">
        <v>1274</v>
      </c>
      <c r="G164" s="220"/>
      <c r="H164" s="221" t="s">
        <v>19</v>
      </c>
      <c r="I164" s="223"/>
      <c r="J164" s="220"/>
      <c r="K164" s="220"/>
      <c r="L164" s="224"/>
      <c r="M164" s="225"/>
      <c r="N164" s="226"/>
      <c r="O164" s="226"/>
      <c r="P164" s="226"/>
      <c r="Q164" s="226"/>
      <c r="R164" s="226"/>
      <c r="S164" s="226"/>
      <c r="T164" s="227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28" t="s">
        <v>135</v>
      </c>
      <c r="AU164" s="228" t="s">
        <v>85</v>
      </c>
      <c r="AV164" s="12" t="s">
        <v>83</v>
      </c>
      <c r="AW164" s="12" t="s">
        <v>37</v>
      </c>
      <c r="AX164" s="12" t="s">
        <v>75</v>
      </c>
      <c r="AY164" s="228" t="s">
        <v>126</v>
      </c>
    </row>
    <row r="165" s="13" customFormat="1">
      <c r="A165" s="13"/>
      <c r="B165" s="229"/>
      <c r="C165" s="230"/>
      <c r="D165" s="214" t="s">
        <v>135</v>
      </c>
      <c r="E165" s="231" t="s">
        <v>19</v>
      </c>
      <c r="F165" s="232" t="s">
        <v>8</v>
      </c>
      <c r="G165" s="230"/>
      <c r="H165" s="233">
        <v>15</v>
      </c>
      <c r="I165" s="234"/>
      <c r="J165" s="230"/>
      <c r="K165" s="230"/>
      <c r="L165" s="235"/>
      <c r="M165" s="236"/>
      <c r="N165" s="237"/>
      <c r="O165" s="237"/>
      <c r="P165" s="237"/>
      <c r="Q165" s="237"/>
      <c r="R165" s="237"/>
      <c r="S165" s="237"/>
      <c r="T165" s="23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9" t="s">
        <v>135</v>
      </c>
      <c r="AU165" s="239" t="s">
        <v>85</v>
      </c>
      <c r="AV165" s="13" t="s">
        <v>85</v>
      </c>
      <c r="AW165" s="13" t="s">
        <v>37</v>
      </c>
      <c r="AX165" s="13" t="s">
        <v>83</v>
      </c>
      <c r="AY165" s="239" t="s">
        <v>126</v>
      </c>
    </row>
    <row r="166" s="2" customFormat="1" ht="24.15" customHeight="1">
      <c r="A166" s="41"/>
      <c r="B166" s="42"/>
      <c r="C166" s="200" t="s">
        <v>229</v>
      </c>
      <c r="D166" s="200" t="s">
        <v>127</v>
      </c>
      <c r="E166" s="201" t="s">
        <v>1297</v>
      </c>
      <c r="F166" s="202" t="s">
        <v>1298</v>
      </c>
      <c r="G166" s="203" t="s">
        <v>277</v>
      </c>
      <c r="H166" s="204">
        <v>1</v>
      </c>
      <c r="I166" s="205"/>
      <c r="J166" s="206">
        <f>ROUND(I166*H166,2)</f>
        <v>0</v>
      </c>
      <c r="K166" s="207"/>
      <c r="L166" s="47"/>
      <c r="M166" s="208" t="s">
        <v>19</v>
      </c>
      <c r="N166" s="209" t="s">
        <v>46</v>
      </c>
      <c r="O166" s="87"/>
      <c r="P166" s="210">
        <f>O166*H166</f>
        <v>0</v>
      </c>
      <c r="Q166" s="210">
        <v>0</v>
      </c>
      <c r="R166" s="210">
        <f>Q166*H166</f>
        <v>0</v>
      </c>
      <c r="S166" s="210">
        <v>0</v>
      </c>
      <c r="T166" s="211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12" t="s">
        <v>131</v>
      </c>
      <c r="AT166" s="212" t="s">
        <v>127</v>
      </c>
      <c r="AU166" s="212" t="s">
        <v>85</v>
      </c>
      <c r="AY166" s="20" t="s">
        <v>126</v>
      </c>
      <c r="BE166" s="213">
        <f>IF(N166="základní",J166,0)</f>
        <v>0</v>
      </c>
      <c r="BF166" s="213">
        <f>IF(N166="snížená",J166,0)</f>
        <v>0</v>
      </c>
      <c r="BG166" s="213">
        <f>IF(N166="zákl. přenesená",J166,0)</f>
        <v>0</v>
      </c>
      <c r="BH166" s="213">
        <f>IF(N166="sníž. přenesená",J166,0)</f>
        <v>0</v>
      </c>
      <c r="BI166" s="213">
        <f>IF(N166="nulová",J166,0)</f>
        <v>0</v>
      </c>
      <c r="BJ166" s="20" t="s">
        <v>83</v>
      </c>
      <c r="BK166" s="213">
        <f>ROUND(I166*H166,2)</f>
        <v>0</v>
      </c>
      <c r="BL166" s="20" t="s">
        <v>131</v>
      </c>
      <c r="BM166" s="212" t="s">
        <v>1299</v>
      </c>
    </row>
    <row r="167" s="2" customFormat="1">
      <c r="A167" s="41"/>
      <c r="B167" s="42"/>
      <c r="C167" s="43"/>
      <c r="D167" s="214" t="s">
        <v>133</v>
      </c>
      <c r="E167" s="43"/>
      <c r="F167" s="215" t="s">
        <v>1300</v>
      </c>
      <c r="G167" s="43"/>
      <c r="H167" s="43"/>
      <c r="I167" s="216"/>
      <c r="J167" s="43"/>
      <c r="K167" s="43"/>
      <c r="L167" s="47"/>
      <c r="M167" s="217"/>
      <c r="N167" s="218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133</v>
      </c>
      <c r="AU167" s="20" t="s">
        <v>85</v>
      </c>
    </row>
    <row r="168" s="12" customFormat="1">
      <c r="A168" s="12"/>
      <c r="B168" s="219"/>
      <c r="C168" s="220"/>
      <c r="D168" s="214" t="s">
        <v>135</v>
      </c>
      <c r="E168" s="221" t="s">
        <v>19</v>
      </c>
      <c r="F168" s="222" t="s">
        <v>1227</v>
      </c>
      <c r="G168" s="220"/>
      <c r="H168" s="221" t="s">
        <v>19</v>
      </c>
      <c r="I168" s="223"/>
      <c r="J168" s="220"/>
      <c r="K168" s="220"/>
      <c r="L168" s="224"/>
      <c r="M168" s="225"/>
      <c r="N168" s="226"/>
      <c r="O168" s="226"/>
      <c r="P168" s="226"/>
      <c r="Q168" s="226"/>
      <c r="R168" s="226"/>
      <c r="S168" s="226"/>
      <c r="T168" s="227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28" t="s">
        <v>135</v>
      </c>
      <c r="AU168" s="228" t="s">
        <v>85</v>
      </c>
      <c r="AV168" s="12" t="s">
        <v>83</v>
      </c>
      <c r="AW168" s="12" t="s">
        <v>37</v>
      </c>
      <c r="AX168" s="12" t="s">
        <v>75</v>
      </c>
      <c r="AY168" s="228" t="s">
        <v>126</v>
      </c>
    </row>
    <row r="169" s="12" customFormat="1">
      <c r="A169" s="12"/>
      <c r="B169" s="219"/>
      <c r="C169" s="220"/>
      <c r="D169" s="214" t="s">
        <v>135</v>
      </c>
      <c r="E169" s="221" t="s">
        <v>19</v>
      </c>
      <c r="F169" s="222" t="s">
        <v>1301</v>
      </c>
      <c r="G169" s="220"/>
      <c r="H169" s="221" t="s">
        <v>19</v>
      </c>
      <c r="I169" s="223"/>
      <c r="J169" s="220"/>
      <c r="K169" s="220"/>
      <c r="L169" s="224"/>
      <c r="M169" s="225"/>
      <c r="N169" s="226"/>
      <c r="O169" s="226"/>
      <c r="P169" s="226"/>
      <c r="Q169" s="226"/>
      <c r="R169" s="226"/>
      <c r="S169" s="226"/>
      <c r="T169" s="227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28" t="s">
        <v>135</v>
      </c>
      <c r="AU169" s="228" t="s">
        <v>85</v>
      </c>
      <c r="AV169" s="12" t="s">
        <v>83</v>
      </c>
      <c r="AW169" s="12" t="s">
        <v>37</v>
      </c>
      <c r="AX169" s="12" t="s">
        <v>75</v>
      </c>
      <c r="AY169" s="228" t="s">
        <v>126</v>
      </c>
    </row>
    <row r="170" s="13" customFormat="1">
      <c r="A170" s="13"/>
      <c r="B170" s="229"/>
      <c r="C170" s="230"/>
      <c r="D170" s="214" t="s">
        <v>135</v>
      </c>
      <c r="E170" s="231" t="s">
        <v>19</v>
      </c>
      <c r="F170" s="232" t="s">
        <v>83</v>
      </c>
      <c r="G170" s="230"/>
      <c r="H170" s="233">
        <v>1</v>
      </c>
      <c r="I170" s="234"/>
      <c r="J170" s="230"/>
      <c r="K170" s="230"/>
      <c r="L170" s="235"/>
      <c r="M170" s="236"/>
      <c r="N170" s="237"/>
      <c r="O170" s="237"/>
      <c r="P170" s="237"/>
      <c r="Q170" s="237"/>
      <c r="R170" s="237"/>
      <c r="S170" s="237"/>
      <c r="T170" s="23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9" t="s">
        <v>135</v>
      </c>
      <c r="AU170" s="239" t="s">
        <v>85</v>
      </c>
      <c r="AV170" s="13" t="s">
        <v>85</v>
      </c>
      <c r="AW170" s="13" t="s">
        <v>37</v>
      </c>
      <c r="AX170" s="13" t="s">
        <v>83</v>
      </c>
      <c r="AY170" s="239" t="s">
        <v>126</v>
      </c>
    </row>
    <row r="171" s="11" customFormat="1" ht="25.92" customHeight="1">
      <c r="A171" s="11"/>
      <c r="B171" s="186"/>
      <c r="C171" s="187"/>
      <c r="D171" s="188" t="s">
        <v>74</v>
      </c>
      <c r="E171" s="189" t="s">
        <v>420</v>
      </c>
      <c r="F171" s="189" t="s">
        <v>1302</v>
      </c>
      <c r="G171" s="187"/>
      <c r="H171" s="187"/>
      <c r="I171" s="190"/>
      <c r="J171" s="191">
        <f>BK171</f>
        <v>0</v>
      </c>
      <c r="K171" s="187"/>
      <c r="L171" s="192"/>
      <c r="M171" s="193"/>
      <c r="N171" s="194"/>
      <c r="O171" s="194"/>
      <c r="P171" s="195">
        <f>SUM(P172:P181)</f>
        <v>0</v>
      </c>
      <c r="Q171" s="194"/>
      <c r="R171" s="195">
        <f>SUM(R172:R181)</f>
        <v>0</v>
      </c>
      <c r="S171" s="194"/>
      <c r="T171" s="196">
        <f>SUM(T172:T181)</f>
        <v>0</v>
      </c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R171" s="197" t="s">
        <v>159</v>
      </c>
      <c r="AT171" s="198" t="s">
        <v>74</v>
      </c>
      <c r="AU171" s="198" t="s">
        <v>75</v>
      </c>
      <c r="AY171" s="197" t="s">
        <v>126</v>
      </c>
      <c r="BK171" s="199">
        <f>SUM(BK172:BK181)</f>
        <v>0</v>
      </c>
    </row>
    <row r="172" s="2" customFormat="1" ht="24.15" customHeight="1">
      <c r="A172" s="41"/>
      <c r="B172" s="42"/>
      <c r="C172" s="200" t="s">
        <v>8</v>
      </c>
      <c r="D172" s="200" t="s">
        <v>127</v>
      </c>
      <c r="E172" s="201" t="s">
        <v>423</v>
      </c>
      <c r="F172" s="202" t="s">
        <v>424</v>
      </c>
      <c r="G172" s="203" t="s">
        <v>425</v>
      </c>
      <c r="H172" s="204">
        <v>0.94999999999999996</v>
      </c>
      <c r="I172" s="205"/>
      <c r="J172" s="206">
        <f>ROUND(I172*H172,2)</f>
        <v>0</v>
      </c>
      <c r="K172" s="207"/>
      <c r="L172" s="47"/>
      <c r="M172" s="208" t="s">
        <v>19</v>
      </c>
      <c r="N172" s="209" t="s">
        <v>46</v>
      </c>
      <c r="O172" s="87"/>
      <c r="P172" s="210">
        <f>O172*H172</f>
        <v>0</v>
      </c>
      <c r="Q172" s="210">
        <v>0</v>
      </c>
      <c r="R172" s="210">
        <f>Q172*H172</f>
        <v>0</v>
      </c>
      <c r="S172" s="210">
        <v>0</v>
      </c>
      <c r="T172" s="211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12" t="s">
        <v>131</v>
      </c>
      <c r="AT172" s="212" t="s">
        <v>127</v>
      </c>
      <c r="AU172" s="212" t="s">
        <v>83</v>
      </c>
      <c r="AY172" s="20" t="s">
        <v>126</v>
      </c>
      <c r="BE172" s="213">
        <f>IF(N172="základní",J172,0)</f>
        <v>0</v>
      </c>
      <c r="BF172" s="213">
        <f>IF(N172="snížená",J172,0)</f>
        <v>0</v>
      </c>
      <c r="BG172" s="213">
        <f>IF(N172="zákl. přenesená",J172,0)</f>
        <v>0</v>
      </c>
      <c r="BH172" s="213">
        <f>IF(N172="sníž. přenesená",J172,0)</f>
        <v>0</v>
      </c>
      <c r="BI172" s="213">
        <f>IF(N172="nulová",J172,0)</f>
        <v>0</v>
      </c>
      <c r="BJ172" s="20" t="s">
        <v>83</v>
      </c>
      <c r="BK172" s="213">
        <f>ROUND(I172*H172,2)</f>
        <v>0</v>
      </c>
      <c r="BL172" s="20" t="s">
        <v>131</v>
      </c>
      <c r="BM172" s="212" t="s">
        <v>1303</v>
      </c>
    </row>
    <row r="173" s="2" customFormat="1">
      <c r="A173" s="41"/>
      <c r="B173" s="42"/>
      <c r="C173" s="43"/>
      <c r="D173" s="214" t="s">
        <v>133</v>
      </c>
      <c r="E173" s="43"/>
      <c r="F173" s="215" t="s">
        <v>427</v>
      </c>
      <c r="G173" s="43"/>
      <c r="H173" s="43"/>
      <c r="I173" s="216"/>
      <c r="J173" s="43"/>
      <c r="K173" s="43"/>
      <c r="L173" s="47"/>
      <c r="M173" s="217"/>
      <c r="N173" s="218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133</v>
      </c>
      <c r="AU173" s="20" t="s">
        <v>83</v>
      </c>
    </row>
    <row r="174" s="12" customFormat="1">
      <c r="A174" s="12"/>
      <c r="B174" s="219"/>
      <c r="C174" s="220"/>
      <c r="D174" s="214" t="s">
        <v>135</v>
      </c>
      <c r="E174" s="221" t="s">
        <v>19</v>
      </c>
      <c r="F174" s="222" t="s">
        <v>1304</v>
      </c>
      <c r="G174" s="220"/>
      <c r="H174" s="221" t="s">
        <v>19</v>
      </c>
      <c r="I174" s="223"/>
      <c r="J174" s="220"/>
      <c r="K174" s="220"/>
      <c r="L174" s="224"/>
      <c r="M174" s="225"/>
      <c r="N174" s="226"/>
      <c r="O174" s="226"/>
      <c r="P174" s="226"/>
      <c r="Q174" s="226"/>
      <c r="R174" s="226"/>
      <c r="S174" s="226"/>
      <c r="T174" s="227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28" t="s">
        <v>135</v>
      </c>
      <c r="AU174" s="228" t="s">
        <v>83</v>
      </c>
      <c r="AV174" s="12" t="s">
        <v>83</v>
      </c>
      <c r="AW174" s="12" t="s">
        <v>37</v>
      </c>
      <c r="AX174" s="12" t="s">
        <v>75</v>
      </c>
      <c r="AY174" s="228" t="s">
        <v>126</v>
      </c>
    </row>
    <row r="175" s="13" customFormat="1">
      <c r="A175" s="13"/>
      <c r="B175" s="229"/>
      <c r="C175" s="230"/>
      <c r="D175" s="214" t="s">
        <v>135</v>
      </c>
      <c r="E175" s="231" t="s">
        <v>19</v>
      </c>
      <c r="F175" s="232" t="s">
        <v>1305</v>
      </c>
      <c r="G175" s="230"/>
      <c r="H175" s="233">
        <v>0.94999999999999996</v>
      </c>
      <c r="I175" s="234"/>
      <c r="J175" s="230"/>
      <c r="K175" s="230"/>
      <c r="L175" s="235"/>
      <c r="M175" s="236"/>
      <c r="N175" s="237"/>
      <c r="O175" s="237"/>
      <c r="P175" s="237"/>
      <c r="Q175" s="237"/>
      <c r="R175" s="237"/>
      <c r="S175" s="237"/>
      <c r="T175" s="23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9" t="s">
        <v>135</v>
      </c>
      <c r="AU175" s="239" t="s">
        <v>83</v>
      </c>
      <c r="AV175" s="13" t="s">
        <v>85</v>
      </c>
      <c r="AW175" s="13" t="s">
        <v>37</v>
      </c>
      <c r="AX175" s="13" t="s">
        <v>83</v>
      </c>
      <c r="AY175" s="239" t="s">
        <v>126</v>
      </c>
    </row>
    <row r="176" s="2" customFormat="1" ht="16.5" customHeight="1">
      <c r="A176" s="41"/>
      <c r="B176" s="42"/>
      <c r="C176" s="200" t="s">
        <v>245</v>
      </c>
      <c r="D176" s="200" t="s">
        <v>127</v>
      </c>
      <c r="E176" s="201" t="s">
        <v>1306</v>
      </c>
      <c r="F176" s="202" t="s">
        <v>1307</v>
      </c>
      <c r="G176" s="203" t="s">
        <v>425</v>
      </c>
      <c r="H176" s="204">
        <v>0.20000000000000001</v>
      </c>
      <c r="I176" s="205"/>
      <c r="J176" s="206">
        <f>ROUND(I176*H176,2)</f>
        <v>0</v>
      </c>
      <c r="K176" s="207"/>
      <c r="L176" s="47"/>
      <c r="M176" s="208" t="s">
        <v>19</v>
      </c>
      <c r="N176" s="209" t="s">
        <v>46</v>
      </c>
      <c r="O176" s="87"/>
      <c r="P176" s="210">
        <f>O176*H176</f>
        <v>0</v>
      </c>
      <c r="Q176" s="210">
        <v>0</v>
      </c>
      <c r="R176" s="210">
        <f>Q176*H176</f>
        <v>0</v>
      </c>
      <c r="S176" s="210">
        <v>0</v>
      </c>
      <c r="T176" s="211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12" t="s">
        <v>131</v>
      </c>
      <c r="AT176" s="212" t="s">
        <v>127</v>
      </c>
      <c r="AU176" s="212" t="s">
        <v>83</v>
      </c>
      <c r="AY176" s="20" t="s">
        <v>126</v>
      </c>
      <c r="BE176" s="213">
        <f>IF(N176="základní",J176,0)</f>
        <v>0</v>
      </c>
      <c r="BF176" s="213">
        <f>IF(N176="snížená",J176,0)</f>
        <v>0</v>
      </c>
      <c r="BG176" s="213">
        <f>IF(N176="zákl. přenesená",J176,0)</f>
        <v>0</v>
      </c>
      <c r="BH176" s="213">
        <f>IF(N176="sníž. přenesená",J176,0)</f>
        <v>0</v>
      </c>
      <c r="BI176" s="213">
        <f>IF(N176="nulová",J176,0)</f>
        <v>0</v>
      </c>
      <c r="BJ176" s="20" t="s">
        <v>83</v>
      </c>
      <c r="BK176" s="213">
        <f>ROUND(I176*H176,2)</f>
        <v>0</v>
      </c>
      <c r="BL176" s="20" t="s">
        <v>131</v>
      </c>
      <c r="BM176" s="212" t="s">
        <v>1308</v>
      </c>
    </row>
    <row r="177" s="2" customFormat="1">
      <c r="A177" s="41"/>
      <c r="B177" s="42"/>
      <c r="C177" s="43"/>
      <c r="D177" s="214" t="s">
        <v>133</v>
      </c>
      <c r="E177" s="43"/>
      <c r="F177" s="215" t="s">
        <v>427</v>
      </c>
      <c r="G177" s="43"/>
      <c r="H177" s="43"/>
      <c r="I177" s="216"/>
      <c r="J177" s="43"/>
      <c r="K177" s="43"/>
      <c r="L177" s="47"/>
      <c r="M177" s="217"/>
      <c r="N177" s="218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133</v>
      </c>
      <c r="AU177" s="20" t="s">
        <v>83</v>
      </c>
    </row>
    <row r="178" s="12" customFormat="1">
      <c r="A178" s="12"/>
      <c r="B178" s="219"/>
      <c r="C178" s="220"/>
      <c r="D178" s="214" t="s">
        <v>135</v>
      </c>
      <c r="E178" s="221" t="s">
        <v>19</v>
      </c>
      <c r="F178" s="222" t="s">
        <v>1309</v>
      </c>
      <c r="G178" s="220"/>
      <c r="H178" s="221" t="s">
        <v>19</v>
      </c>
      <c r="I178" s="223"/>
      <c r="J178" s="220"/>
      <c r="K178" s="220"/>
      <c r="L178" s="224"/>
      <c r="M178" s="225"/>
      <c r="N178" s="226"/>
      <c r="O178" s="226"/>
      <c r="P178" s="226"/>
      <c r="Q178" s="226"/>
      <c r="R178" s="226"/>
      <c r="S178" s="226"/>
      <c r="T178" s="227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28" t="s">
        <v>135</v>
      </c>
      <c r="AU178" s="228" t="s">
        <v>83</v>
      </c>
      <c r="AV178" s="12" t="s">
        <v>83</v>
      </c>
      <c r="AW178" s="12" t="s">
        <v>37</v>
      </c>
      <c r="AX178" s="12" t="s">
        <v>75</v>
      </c>
      <c r="AY178" s="228" t="s">
        <v>126</v>
      </c>
    </row>
    <row r="179" s="12" customFormat="1">
      <c r="A179" s="12"/>
      <c r="B179" s="219"/>
      <c r="C179" s="220"/>
      <c r="D179" s="214" t="s">
        <v>135</v>
      </c>
      <c r="E179" s="221" t="s">
        <v>19</v>
      </c>
      <c r="F179" s="222" t="s">
        <v>1310</v>
      </c>
      <c r="G179" s="220"/>
      <c r="H179" s="221" t="s">
        <v>19</v>
      </c>
      <c r="I179" s="223"/>
      <c r="J179" s="220"/>
      <c r="K179" s="220"/>
      <c r="L179" s="224"/>
      <c r="M179" s="225"/>
      <c r="N179" s="226"/>
      <c r="O179" s="226"/>
      <c r="P179" s="226"/>
      <c r="Q179" s="226"/>
      <c r="R179" s="226"/>
      <c r="S179" s="226"/>
      <c r="T179" s="227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28" t="s">
        <v>135</v>
      </c>
      <c r="AU179" s="228" t="s">
        <v>83</v>
      </c>
      <c r="AV179" s="12" t="s">
        <v>83</v>
      </c>
      <c r="AW179" s="12" t="s">
        <v>37</v>
      </c>
      <c r="AX179" s="12" t="s">
        <v>75</v>
      </c>
      <c r="AY179" s="228" t="s">
        <v>126</v>
      </c>
    </row>
    <row r="180" s="12" customFormat="1">
      <c r="A180" s="12"/>
      <c r="B180" s="219"/>
      <c r="C180" s="220"/>
      <c r="D180" s="214" t="s">
        <v>135</v>
      </c>
      <c r="E180" s="221" t="s">
        <v>19</v>
      </c>
      <c r="F180" s="222" t="s">
        <v>293</v>
      </c>
      <c r="G180" s="220"/>
      <c r="H180" s="221" t="s">
        <v>19</v>
      </c>
      <c r="I180" s="223"/>
      <c r="J180" s="220"/>
      <c r="K180" s="220"/>
      <c r="L180" s="224"/>
      <c r="M180" s="225"/>
      <c r="N180" s="226"/>
      <c r="O180" s="226"/>
      <c r="P180" s="226"/>
      <c r="Q180" s="226"/>
      <c r="R180" s="226"/>
      <c r="S180" s="226"/>
      <c r="T180" s="227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28" t="s">
        <v>135</v>
      </c>
      <c r="AU180" s="228" t="s">
        <v>83</v>
      </c>
      <c r="AV180" s="12" t="s">
        <v>83</v>
      </c>
      <c r="AW180" s="12" t="s">
        <v>37</v>
      </c>
      <c r="AX180" s="12" t="s">
        <v>75</v>
      </c>
      <c r="AY180" s="228" t="s">
        <v>126</v>
      </c>
    </row>
    <row r="181" s="13" customFormat="1">
      <c r="A181" s="13"/>
      <c r="B181" s="229"/>
      <c r="C181" s="230"/>
      <c r="D181" s="214" t="s">
        <v>135</v>
      </c>
      <c r="E181" s="231" t="s">
        <v>19</v>
      </c>
      <c r="F181" s="232" t="s">
        <v>1311</v>
      </c>
      <c r="G181" s="230"/>
      <c r="H181" s="233">
        <v>0.20000000000000001</v>
      </c>
      <c r="I181" s="234"/>
      <c r="J181" s="230"/>
      <c r="K181" s="230"/>
      <c r="L181" s="235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9" t="s">
        <v>135</v>
      </c>
      <c r="AU181" s="239" t="s">
        <v>83</v>
      </c>
      <c r="AV181" s="13" t="s">
        <v>85</v>
      </c>
      <c r="AW181" s="13" t="s">
        <v>37</v>
      </c>
      <c r="AX181" s="13" t="s">
        <v>83</v>
      </c>
      <c r="AY181" s="239" t="s">
        <v>126</v>
      </c>
    </row>
    <row r="182" s="2" customFormat="1" ht="6.96" customHeight="1">
      <c r="A182" s="41"/>
      <c r="B182" s="62"/>
      <c r="C182" s="63"/>
      <c r="D182" s="63"/>
      <c r="E182" s="63"/>
      <c r="F182" s="63"/>
      <c r="G182" s="63"/>
      <c r="H182" s="63"/>
      <c r="I182" s="63"/>
      <c r="J182" s="63"/>
      <c r="K182" s="63"/>
      <c r="L182" s="47"/>
      <c r="M182" s="41"/>
      <c r="O182" s="41"/>
      <c r="P182" s="41"/>
      <c r="Q182" s="41"/>
      <c r="R182" s="41"/>
      <c r="S182" s="41"/>
      <c r="T182" s="41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</row>
  </sheetData>
  <sheetProtection sheet="1" autoFilter="0" formatColumns="0" formatRows="0" objects="1" scenarios="1" spinCount="100000" saltValue="/nTA2l4+ENdVpRo6xY6y4PvLJQScPKRDDTxW3RvEvsZo6reRvPvNh1L+56jHNJQ07PW0hh5gNrxPmEWtHMaMjQ==" hashValue="PIdHi1Ii3vi3Mqe75p+x/tJnuBqIMv1AQhUyh3x+l4vYebEHMS6zTql1bVTtO6y8kl9OK7Tnh8a9k7jKMCG9wA==" algorithmName="SHA-512" password="CC35"/>
  <autoFilter ref="C84:K181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76" customWidth="1"/>
    <col min="2" max="2" width="1.667969" style="276" customWidth="1"/>
    <col min="3" max="4" width="5" style="276" customWidth="1"/>
    <col min="5" max="5" width="11.66016" style="276" customWidth="1"/>
    <col min="6" max="6" width="9.160156" style="276" customWidth="1"/>
    <col min="7" max="7" width="5" style="276" customWidth="1"/>
    <col min="8" max="8" width="77.83203" style="276" customWidth="1"/>
    <col min="9" max="10" width="20" style="276" customWidth="1"/>
    <col min="11" max="11" width="1.667969" style="276" customWidth="1"/>
  </cols>
  <sheetData>
    <row r="1" s="1" customFormat="1" ht="37.5" customHeight="1"/>
    <row r="2" s="1" customFormat="1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="17" customFormat="1" ht="45" customHeight="1">
      <c r="B3" s="280"/>
      <c r="C3" s="281" t="s">
        <v>1312</v>
      </c>
      <c r="D3" s="281"/>
      <c r="E3" s="281"/>
      <c r="F3" s="281"/>
      <c r="G3" s="281"/>
      <c r="H3" s="281"/>
      <c r="I3" s="281"/>
      <c r="J3" s="281"/>
      <c r="K3" s="282"/>
    </row>
    <row r="4" s="1" customFormat="1" ht="25.5" customHeight="1">
      <c r="B4" s="283"/>
      <c r="C4" s="284" t="s">
        <v>1313</v>
      </c>
      <c r="D4" s="284"/>
      <c r="E4" s="284"/>
      <c r="F4" s="284"/>
      <c r="G4" s="284"/>
      <c r="H4" s="284"/>
      <c r="I4" s="284"/>
      <c r="J4" s="284"/>
      <c r="K4" s="285"/>
    </row>
    <row r="5" s="1" customFormat="1" ht="5.25" customHeight="1">
      <c r="B5" s="283"/>
      <c r="C5" s="286"/>
      <c r="D5" s="286"/>
      <c r="E5" s="286"/>
      <c r="F5" s="286"/>
      <c r="G5" s="286"/>
      <c r="H5" s="286"/>
      <c r="I5" s="286"/>
      <c r="J5" s="286"/>
      <c r="K5" s="285"/>
    </row>
    <row r="6" s="1" customFormat="1" ht="15" customHeight="1">
      <c r="B6" s="283"/>
      <c r="C6" s="287" t="s">
        <v>1314</v>
      </c>
      <c r="D6" s="287"/>
      <c r="E6" s="287"/>
      <c r="F6" s="287"/>
      <c r="G6" s="287"/>
      <c r="H6" s="287"/>
      <c r="I6" s="287"/>
      <c r="J6" s="287"/>
      <c r="K6" s="285"/>
    </row>
    <row r="7" s="1" customFormat="1" ht="15" customHeight="1">
      <c r="B7" s="288"/>
      <c r="C7" s="287" t="s">
        <v>1315</v>
      </c>
      <c r="D7" s="287"/>
      <c r="E7" s="287"/>
      <c r="F7" s="287"/>
      <c r="G7" s="287"/>
      <c r="H7" s="287"/>
      <c r="I7" s="287"/>
      <c r="J7" s="287"/>
      <c r="K7" s="285"/>
    </row>
    <row r="8" s="1" customFormat="1" ht="12.75" customHeight="1">
      <c r="B8" s="288"/>
      <c r="C8" s="287"/>
      <c r="D8" s="287"/>
      <c r="E8" s="287"/>
      <c r="F8" s="287"/>
      <c r="G8" s="287"/>
      <c r="H8" s="287"/>
      <c r="I8" s="287"/>
      <c r="J8" s="287"/>
      <c r="K8" s="285"/>
    </row>
    <row r="9" s="1" customFormat="1" ht="15" customHeight="1">
      <c r="B9" s="288"/>
      <c r="C9" s="287" t="s">
        <v>1316</v>
      </c>
      <c r="D9" s="287"/>
      <c r="E9" s="287"/>
      <c r="F9" s="287"/>
      <c r="G9" s="287"/>
      <c r="H9" s="287"/>
      <c r="I9" s="287"/>
      <c r="J9" s="287"/>
      <c r="K9" s="285"/>
    </row>
    <row r="10" s="1" customFormat="1" ht="15" customHeight="1">
      <c r="B10" s="288"/>
      <c r="C10" s="287"/>
      <c r="D10" s="287" t="s">
        <v>1317</v>
      </c>
      <c r="E10" s="287"/>
      <c r="F10" s="287"/>
      <c r="G10" s="287"/>
      <c r="H10" s="287"/>
      <c r="I10" s="287"/>
      <c r="J10" s="287"/>
      <c r="K10" s="285"/>
    </row>
    <row r="11" s="1" customFormat="1" ht="15" customHeight="1">
      <c r="B11" s="288"/>
      <c r="C11" s="289"/>
      <c r="D11" s="287" t="s">
        <v>1318</v>
      </c>
      <c r="E11" s="287"/>
      <c r="F11" s="287"/>
      <c r="G11" s="287"/>
      <c r="H11" s="287"/>
      <c r="I11" s="287"/>
      <c r="J11" s="287"/>
      <c r="K11" s="285"/>
    </row>
    <row r="12" s="1" customFormat="1" ht="15" customHeight="1">
      <c r="B12" s="288"/>
      <c r="C12" s="289"/>
      <c r="D12" s="287"/>
      <c r="E12" s="287"/>
      <c r="F12" s="287"/>
      <c r="G12" s="287"/>
      <c r="H12" s="287"/>
      <c r="I12" s="287"/>
      <c r="J12" s="287"/>
      <c r="K12" s="285"/>
    </row>
    <row r="13" s="1" customFormat="1" ht="15" customHeight="1">
      <c r="B13" s="288"/>
      <c r="C13" s="289"/>
      <c r="D13" s="290" t="s">
        <v>1319</v>
      </c>
      <c r="E13" s="287"/>
      <c r="F13" s="287"/>
      <c r="G13" s="287"/>
      <c r="H13" s="287"/>
      <c r="I13" s="287"/>
      <c r="J13" s="287"/>
      <c r="K13" s="285"/>
    </row>
    <row r="14" s="1" customFormat="1" ht="12.75" customHeight="1">
      <c r="B14" s="288"/>
      <c r="C14" s="289"/>
      <c r="D14" s="289"/>
      <c r="E14" s="289"/>
      <c r="F14" s="289"/>
      <c r="G14" s="289"/>
      <c r="H14" s="289"/>
      <c r="I14" s="289"/>
      <c r="J14" s="289"/>
      <c r="K14" s="285"/>
    </row>
    <row r="15" s="1" customFormat="1" ht="15" customHeight="1">
      <c r="B15" s="288"/>
      <c r="C15" s="289"/>
      <c r="D15" s="287" t="s">
        <v>1320</v>
      </c>
      <c r="E15" s="287"/>
      <c r="F15" s="287"/>
      <c r="G15" s="287"/>
      <c r="H15" s="287"/>
      <c r="I15" s="287"/>
      <c r="J15" s="287"/>
      <c r="K15" s="285"/>
    </row>
    <row r="16" s="1" customFormat="1" ht="15" customHeight="1">
      <c r="B16" s="288"/>
      <c r="C16" s="289"/>
      <c r="D16" s="287" t="s">
        <v>1321</v>
      </c>
      <c r="E16" s="287"/>
      <c r="F16" s="287"/>
      <c r="G16" s="287"/>
      <c r="H16" s="287"/>
      <c r="I16" s="287"/>
      <c r="J16" s="287"/>
      <c r="K16" s="285"/>
    </row>
    <row r="17" s="1" customFormat="1" ht="15" customHeight="1">
      <c r="B17" s="288"/>
      <c r="C17" s="289"/>
      <c r="D17" s="287" t="s">
        <v>1322</v>
      </c>
      <c r="E17" s="287"/>
      <c r="F17" s="287"/>
      <c r="G17" s="287"/>
      <c r="H17" s="287"/>
      <c r="I17" s="287"/>
      <c r="J17" s="287"/>
      <c r="K17" s="285"/>
    </row>
    <row r="18" s="1" customFormat="1" ht="15" customHeight="1">
      <c r="B18" s="288"/>
      <c r="C18" s="289"/>
      <c r="D18" s="289"/>
      <c r="E18" s="291" t="s">
        <v>88</v>
      </c>
      <c r="F18" s="287" t="s">
        <v>1323</v>
      </c>
      <c r="G18" s="287"/>
      <c r="H18" s="287"/>
      <c r="I18" s="287"/>
      <c r="J18" s="287"/>
      <c r="K18" s="285"/>
    </row>
    <row r="19" s="1" customFormat="1" ht="15" customHeight="1">
      <c r="B19" s="288"/>
      <c r="C19" s="289"/>
      <c r="D19" s="289"/>
      <c r="E19" s="291" t="s">
        <v>1324</v>
      </c>
      <c r="F19" s="287" t="s">
        <v>1325</v>
      </c>
      <c r="G19" s="287"/>
      <c r="H19" s="287"/>
      <c r="I19" s="287"/>
      <c r="J19" s="287"/>
      <c r="K19" s="285"/>
    </row>
    <row r="20" s="1" customFormat="1" ht="15" customHeight="1">
      <c r="B20" s="288"/>
      <c r="C20" s="289"/>
      <c r="D20" s="289"/>
      <c r="E20" s="291" t="s">
        <v>1326</v>
      </c>
      <c r="F20" s="287" t="s">
        <v>1327</v>
      </c>
      <c r="G20" s="287"/>
      <c r="H20" s="287"/>
      <c r="I20" s="287"/>
      <c r="J20" s="287"/>
      <c r="K20" s="285"/>
    </row>
    <row r="21" s="1" customFormat="1" ht="15" customHeight="1">
      <c r="B21" s="288"/>
      <c r="C21" s="289"/>
      <c r="D21" s="289"/>
      <c r="E21" s="291" t="s">
        <v>82</v>
      </c>
      <c r="F21" s="287" t="s">
        <v>1328</v>
      </c>
      <c r="G21" s="287"/>
      <c r="H21" s="287"/>
      <c r="I21" s="287"/>
      <c r="J21" s="287"/>
      <c r="K21" s="285"/>
    </row>
    <row r="22" s="1" customFormat="1" ht="15" customHeight="1">
      <c r="B22" s="288"/>
      <c r="C22" s="289"/>
      <c r="D22" s="289"/>
      <c r="E22" s="291" t="s">
        <v>1329</v>
      </c>
      <c r="F22" s="287" t="s">
        <v>1330</v>
      </c>
      <c r="G22" s="287"/>
      <c r="H22" s="287"/>
      <c r="I22" s="287"/>
      <c r="J22" s="287"/>
      <c r="K22" s="285"/>
    </row>
    <row r="23" s="1" customFormat="1" ht="15" customHeight="1">
      <c r="B23" s="288"/>
      <c r="C23" s="289"/>
      <c r="D23" s="289"/>
      <c r="E23" s="291" t="s">
        <v>1331</v>
      </c>
      <c r="F23" s="287" t="s">
        <v>1332</v>
      </c>
      <c r="G23" s="287"/>
      <c r="H23" s="287"/>
      <c r="I23" s="287"/>
      <c r="J23" s="287"/>
      <c r="K23" s="285"/>
    </row>
    <row r="24" s="1" customFormat="1" ht="12.75" customHeight="1">
      <c r="B24" s="288"/>
      <c r="C24" s="289"/>
      <c r="D24" s="289"/>
      <c r="E24" s="289"/>
      <c r="F24" s="289"/>
      <c r="G24" s="289"/>
      <c r="H24" s="289"/>
      <c r="I24" s="289"/>
      <c r="J24" s="289"/>
      <c r="K24" s="285"/>
    </row>
    <row r="25" s="1" customFormat="1" ht="15" customHeight="1">
      <c r="B25" s="288"/>
      <c r="C25" s="287" t="s">
        <v>1333</v>
      </c>
      <c r="D25" s="287"/>
      <c r="E25" s="287"/>
      <c r="F25" s="287"/>
      <c r="G25" s="287"/>
      <c r="H25" s="287"/>
      <c r="I25" s="287"/>
      <c r="J25" s="287"/>
      <c r="K25" s="285"/>
    </row>
    <row r="26" s="1" customFormat="1" ht="15" customHeight="1">
      <c r="B26" s="288"/>
      <c r="C26" s="287" t="s">
        <v>1334</v>
      </c>
      <c r="D26" s="287"/>
      <c r="E26" s="287"/>
      <c r="F26" s="287"/>
      <c r="G26" s="287"/>
      <c r="H26" s="287"/>
      <c r="I26" s="287"/>
      <c r="J26" s="287"/>
      <c r="K26" s="285"/>
    </row>
    <row r="27" s="1" customFormat="1" ht="15" customHeight="1">
      <c r="B27" s="288"/>
      <c r="C27" s="287"/>
      <c r="D27" s="287" t="s">
        <v>1335</v>
      </c>
      <c r="E27" s="287"/>
      <c r="F27" s="287"/>
      <c r="G27" s="287"/>
      <c r="H27" s="287"/>
      <c r="I27" s="287"/>
      <c r="J27" s="287"/>
      <c r="K27" s="285"/>
    </row>
    <row r="28" s="1" customFormat="1" ht="15" customHeight="1">
      <c r="B28" s="288"/>
      <c r="C28" s="289"/>
      <c r="D28" s="287" t="s">
        <v>1336</v>
      </c>
      <c r="E28" s="287"/>
      <c r="F28" s="287"/>
      <c r="G28" s="287"/>
      <c r="H28" s="287"/>
      <c r="I28" s="287"/>
      <c r="J28" s="287"/>
      <c r="K28" s="285"/>
    </row>
    <row r="29" s="1" customFormat="1" ht="12.75" customHeight="1">
      <c r="B29" s="288"/>
      <c r="C29" s="289"/>
      <c r="D29" s="289"/>
      <c r="E29" s="289"/>
      <c r="F29" s="289"/>
      <c r="G29" s="289"/>
      <c r="H29" s="289"/>
      <c r="I29" s="289"/>
      <c r="J29" s="289"/>
      <c r="K29" s="285"/>
    </row>
    <row r="30" s="1" customFormat="1" ht="15" customHeight="1">
      <c r="B30" s="288"/>
      <c r="C30" s="289"/>
      <c r="D30" s="287" t="s">
        <v>1337</v>
      </c>
      <c r="E30" s="287"/>
      <c r="F30" s="287"/>
      <c r="G30" s="287"/>
      <c r="H30" s="287"/>
      <c r="I30" s="287"/>
      <c r="J30" s="287"/>
      <c r="K30" s="285"/>
    </row>
    <row r="31" s="1" customFormat="1" ht="15" customHeight="1">
      <c r="B31" s="288"/>
      <c r="C31" s="289"/>
      <c r="D31" s="287" t="s">
        <v>1338</v>
      </c>
      <c r="E31" s="287"/>
      <c r="F31" s="287"/>
      <c r="G31" s="287"/>
      <c r="H31" s="287"/>
      <c r="I31" s="287"/>
      <c r="J31" s="287"/>
      <c r="K31" s="285"/>
    </row>
    <row r="32" s="1" customFormat="1" ht="12.75" customHeight="1">
      <c r="B32" s="288"/>
      <c r="C32" s="289"/>
      <c r="D32" s="289"/>
      <c r="E32" s="289"/>
      <c r="F32" s="289"/>
      <c r="G32" s="289"/>
      <c r="H32" s="289"/>
      <c r="I32" s="289"/>
      <c r="J32" s="289"/>
      <c r="K32" s="285"/>
    </row>
    <row r="33" s="1" customFormat="1" ht="15" customHeight="1">
      <c r="B33" s="288"/>
      <c r="C33" s="289"/>
      <c r="D33" s="287" t="s">
        <v>1339</v>
      </c>
      <c r="E33" s="287"/>
      <c r="F33" s="287"/>
      <c r="G33" s="287"/>
      <c r="H33" s="287"/>
      <c r="I33" s="287"/>
      <c r="J33" s="287"/>
      <c r="K33" s="285"/>
    </row>
    <row r="34" s="1" customFormat="1" ht="15" customHeight="1">
      <c r="B34" s="288"/>
      <c r="C34" s="289"/>
      <c r="D34" s="287" t="s">
        <v>1340</v>
      </c>
      <c r="E34" s="287"/>
      <c r="F34" s="287"/>
      <c r="G34" s="287"/>
      <c r="H34" s="287"/>
      <c r="I34" s="287"/>
      <c r="J34" s="287"/>
      <c r="K34" s="285"/>
    </row>
    <row r="35" s="1" customFormat="1" ht="15" customHeight="1">
      <c r="B35" s="288"/>
      <c r="C35" s="289"/>
      <c r="D35" s="287" t="s">
        <v>1341</v>
      </c>
      <c r="E35" s="287"/>
      <c r="F35" s="287"/>
      <c r="G35" s="287"/>
      <c r="H35" s="287"/>
      <c r="I35" s="287"/>
      <c r="J35" s="287"/>
      <c r="K35" s="285"/>
    </row>
    <row r="36" s="1" customFormat="1" ht="15" customHeight="1">
      <c r="B36" s="288"/>
      <c r="C36" s="289"/>
      <c r="D36" s="287"/>
      <c r="E36" s="290" t="s">
        <v>111</v>
      </c>
      <c r="F36" s="287"/>
      <c r="G36" s="287" t="s">
        <v>1342</v>
      </c>
      <c r="H36" s="287"/>
      <c r="I36" s="287"/>
      <c r="J36" s="287"/>
      <c r="K36" s="285"/>
    </row>
    <row r="37" s="1" customFormat="1" ht="30.75" customHeight="1">
      <c r="B37" s="288"/>
      <c r="C37" s="289"/>
      <c r="D37" s="287"/>
      <c r="E37" s="290" t="s">
        <v>1343</v>
      </c>
      <c r="F37" s="287"/>
      <c r="G37" s="287" t="s">
        <v>1344</v>
      </c>
      <c r="H37" s="287"/>
      <c r="I37" s="287"/>
      <c r="J37" s="287"/>
      <c r="K37" s="285"/>
    </row>
    <row r="38" s="1" customFormat="1" ht="15" customHeight="1">
      <c r="B38" s="288"/>
      <c r="C38" s="289"/>
      <c r="D38" s="287"/>
      <c r="E38" s="290" t="s">
        <v>56</v>
      </c>
      <c r="F38" s="287"/>
      <c r="G38" s="287" t="s">
        <v>1345</v>
      </c>
      <c r="H38" s="287"/>
      <c r="I38" s="287"/>
      <c r="J38" s="287"/>
      <c r="K38" s="285"/>
    </row>
    <row r="39" s="1" customFormat="1" ht="15" customHeight="1">
      <c r="B39" s="288"/>
      <c r="C39" s="289"/>
      <c r="D39" s="287"/>
      <c r="E39" s="290" t="s">
        <v>57</v>
      </c>
      <c r="F39" s="287"/>
      <c r="G39" s="287" t="s">
        <v>1346</v>
      </c>
      <c r="H39" s="287"/>
      <c r="I39" s="287"/>
      <c r="J39" s="287"/>
      <c r="K39" s="285"/>
    </row>
    <row r="40" s="1" customFormat="1" ht="15" customHeight="1">
      <c r="B40" s="288"/>
      <c r="C40" s="289"/>
      <c r="D40" s="287"/>
      <c r="E40" s="290" t="s">
        <v>112</v>
      </c>
      <c r="F40" s="287"/>
      <c r="G40" s="287" t="s">
        <v>1347</v>
      </c>
      <c r="H40" s="287"/>
      <c r="I40" s="287"/>
      <c r="J40" s="287"/>
      <c r="K40" s="285"/>
    </row>
    <row r="41" s="1" customFormat="1" ht="15" customHeight="1">
      <c r="B41" s="288"/>
      <c r="C41" s="289"/>
      <c r="D41" s="287"/>
      <c r="E41" s="290" t="s">
        <v>113</v>
      </c>
      <c r="F41" s="287"/>
      <c r="G41" s="287" t="s">
        <v>1348</v>
      </c>
      <c r="H41" s="287"/>
      <c r="I41" s="287"/>
      <c r="J41" s="287"/>
      <c r="K41" s="285"/>
    </row>
    <row r="42" s="1" customFormat="1" ht="15" customHeight="1">
      <c r="B42" s="288"/>
      <c r="C42" s="289"/>
      <c r="D42" s="287"/>
      <c r="E42" s="290" t="s">
        <v>1349</v>
      </c>
      <c r="F42" s="287"/>
      <c r="G42" s="287" t="s">
        <v>1350</v>
      </c>
      <c r="H42" s="287"/>
      <c r="I42" s="287"/>
      <c r="J42" s="287"/>
      <c r="K42" s="285"/>
    </row>
    <row r="43" s="1" customFormat="1" ht="15" customHeight="1">
      <c r="B43" s="288"/>
      <c r="C43" s="289"/>
      <c r="D43" s="287"/>
      <c r="E43" s="290"/>
      <c r="F43" s="287"/>
      <c r="G43" s="287" t="s">
        <v>1351</v>
      </c>
      <c r="H43" s="287"/>
      <c r="I43" s="287"/>
      <c r="J43" s="287"/>
      <c r="K43" s="285"/>
    </row>
    <row r="44" s="1" customFormat="1" ht="15" customHeight="1">
      <c r="B44" s="288"/>
      <c r="C44" s="289"/>
      <c r="D44" s="287"/>
      <c r="E44" s="290" t="s">
        <v>1352</v>
      </c>
      <c r="F44" s="287"/>
      <c r="G44" s="287" t="s">
        <v>1353</v>
      </c>
      <c r="H44" s="287"/>
      <c r="I44" s="287"/>
      <c r="J44" s="287"/>
      <c r="K44" s="285"/>
    </row>
    <row r="45" s="1" customFormat="1" ht="15" customHeight="1">
      <c r="B45" s="288"/>
      <c r="C45" s="289"/>
      <c r="D45" s="287"/>
      <c r="E45" s="290" t="s">
        <v>115</v>
      </c>
      <c r="F45" s="287"/>
      <c r="G45" s="287" t="s">
        <v>1354</v>
      </c>
      <c r="H45" s="287"/>
      <c r="I45" s="287"/>
      <c r="J45" s="287"/>
      <c r="K45" s="285"/>
    </row>
    <row r="46" s="1" customFormat="1" ht="12.75" customHeight="1">
      <c r="B46" s="288"/>
      <c r="C46" s="289"/>
      <c r="D46" s="287"/>
      <c r="E46" s="287"/>
      <c r="F46" s="287"/>
      <c r="G46" s="287"/>
      <c r="H46" s="287"/>
      <c r="I46" s="287"/>
      <c r="J46" s="287"/>
      <c r="K46" s="285"/>
    </row>
    <row r="47" s="1" customFormat="1" ht="15" customHeight="1">
      <c r="B47" s="288"/>
      <c r="C47" s="289"/>
      <c r="D47" s="287" t="s">
        <v>1355</v>
      </c>
      <c r="E47" s="287"/>
      <c r="F47" s="287"/>
      <c r="G47" s="287"/>
      <c r="H47" s="287"/>
      <c r="I47" s="287"/>
      <c r="J47" s="287"/>
      <c r="K47" s="285"/>
    </row>
    <row r="48" s="1" customFormat="1" ht="15" customHeight="1">
      <c r="B48" s="288"/>
      <c r="C48" s="289"/>
      <c r="D48" s="289"/>
      <c r="E48" s="287" t="s">
        <v>1356</v>
      </c>
      <c r="F48" s="287"/>
      <c r="G48" s="287"/>
      <c r="H48" s="287"/>
      <c r="I48" s="287"/>
      <c r="J48" s="287"/>
      <c r="K48" s="285"/>
    </row>
    <row r="49" s="1" customFormat="1" ht="15" customHeight="1">
      <c r="B49" s="288"/>
      <c r="C49" s="289"/>
      <c r="D49" s="289"/>
      <c r="E49" s="287" t="s">
        <v>1357</v>
      </c>
      <c r="F49" s="287"/>
      <c r="G49" s="287"/>
      <c r="H49" s="287"/>
      <c r="I49" s="287"/>
      <c r="J49" s="287"/>
      <c r="K49" s="285"/>
    </row>
    <row r="50" s="1" customFormat="1" ht="15" customHeight="1">
      <c r="B50" s="288"/>
      <c r="C50" s="289"/>
      <c r="D50" s="289"/>
      <c r="E50" s="287" t="s">
        <v>1358</v>
      </c>
      <c r="F50" s="287"/>
      <c r="G50" s="287"/>
      <c r="H50" s="287"/>
      <c r="I50" s="287"/>
      <c r="J50" s="287"/>
      <c r="K50" s="285"/>
    </row>
    <row r="51" s="1" customFormat="1" ht="15" customHeight="1">
      <c r="B51" s="288"/>
      <c r="C51" s="289"/>
      <c r="D51" s="287" t="s">
        <v>1359</v>
      </c>
      <c r="E51" s="287"/>
      <c r="F51" s="287"/>
      <c r="G51" s="287"/>
      <c r="H51" s="287"/>
      <c r="I51" s="287"/>
      <c r="J51" s="287"/>
      <c r="K51" s="285"/>
    </row>
    <row r="52" s="1" customFormat="1" ht="25.5" customHeight="1">
      <c r="B52" s="283"/>
      <c r="C52" s="284" t="s">
        <v>1360</v>
      </c>
      <c r="D52" s="284"/>
      <c r="E52" s="284"/>
      <c r="F52" s="284"/>
      <c r="G52" s="284"/>
      <c r="H52" s="284"/>
      <c r="I52" s="284"/>
      <c r="J52" s="284"/>
      <c r="K52" s="285"/>
    </row>
    <row r="53" s="1" customFormat="1" ht="5.25" customHeight="1">
      <c r="B53" s="283"/>
      <c r="C53" s="286"/>
      <c r="D53" s="286"/>
      <c r="E53" s="286"/>
      <c r="F53" s="286"/>
      <c r="G53" s="286"/>
      <c r="H53" s="286"/>
      <c r="I53" s="286"/>
      <c r="J53" s="286"/>
      <c r="K53" s="285"/>
    </row>
    <row r="54" s="1" customFormat="1" ht="15" customHeight="1">
      <c r="B54" s="283"/>
      <c r="C54" s="287" t="s">
        <v>1361</v>
      </c>
      <c r="D54" s="287"/>
      <c r="E54" s="287"/>
      <c r="F54" s="287"/>
      <c r="G54" s="287"/>
      <c r="H54" s="287"/>
      <c r="I54" s="287"/>
      <c r="J54" s="287"/>
      <c r="K54" s="285"/>
    </row>
    <row r="55" s="1" customFormat="1" ht="15" customHeight="1">
      <c r="B55" s="283"/>
      <c r="C55" s="287" t="s">
        <v>1362</v>
      </c>
      <c r="D55" s="287"/>
      <c r="E55" s="287"/>
      <c r="F55" s="287"/>
      <c r="G55" s="287"/>
      <c r="H55" s="287"/>
      <c r="I55" s="287"/>
      <c r="J55" s="287"/>
      <c r="K55" s="285"/>
    </row>
    <row r="56" s="1" customFormat="1" ht="12.75" customHeight="1">
      <c r="B56" s="283"/>
      <c r="C56" s="287"/>
      <c r="D56" s="287"/>
      <c r="E56" s="287"/>
      <c r="F56" s="287"/>
      <c r="G56" s="287"/>
      <c r="H56" s="287"/>
      <c r="I56" s="287"/>
      <c r="J56" s="287"/>
      <c r="K56" s="285"/>
    </row>
    <row r="57" s="1" customFormat="1" ht="15" customHeight="1">
      <c r="B57" s="283"/>
      <c r="C57" s="287" t="s">
        <v>1363</v>
      </c>
      <c r="D57" s="287"/>
      <c r="E57" s="287"/>
      <c r="F57" s="287"/>
      <c r="G57" s="287"/>
      <c r="H57" s="287"/>
      <c r="I57" s="287"/>
      <c r="J57" s="287"/>
      <c r="K57" s="285"/>
    </row>
    <row r="58" s="1" customFormat="1" ht="15" customHeight="1">
      <c r="B58" s="283"/>
      <c r="C58" s="289"/>
      <c r="D58" s="287" t="s">
        <v>1364</v>
      </c>
      <c r="E58" s="287"/>
      <c r="F58" s="287"/>
      <c r="G58" s="287"/>
      <c r="H58" s="287"/>
      <c r="I58" s="287"/>
      <c r="J58" s="287"/>
      <c r="K58" s="285"/>
    </row>
    <row r="59" s="1" customFormat="1" ht="15" customHeight="1">
      <c r="B59" s="283"/>
      <c r="C59" s="289"/>
      <c r="D59" s="287" t="s">
        <v>1365</v>
      </c>
      <c r="E59" s="287"/>
      <c r="F59" s="287"/>
      <c r="G59" s="287"/>
      <c r="H59" s="287"/>
      <c r="I59" s="287"/>
      <c r="J59" s="287"/>
      <c r="K59" s="285"/>
    </row>
    <row r="60" s="1" customFormat="1" ht="15" customHeight="1">
      <c r="B60" s="283"/>
      <c r="C60" s="289"/>
      <c r="D60" s="287" t="s">
        <v>1366</v>
      </c>
      <c r="E60" s="287"/>
      <c r="F60" s="287"/>
      <c r="G60" s="287"/>
      <c r="H60" s="287"/>
      <c r="I60" s="287"/>
      <c r="J60" s="287"/>
      <c r="K60" s="285"/>
    </row>
    <row r="61" s="1" customFormat="1" ht="15" customHeight="1">
      <c r="B61" s="283"/>
      <c r="C61" s="289"/>
      <c r="D61" s="287" t="s">
        <v>1367</v>
      </c>
      <c r="E61" s="287"/>
      <c r="F61" s="287"/>
      <c r="G61" s="287"/>
      <c r="H61" s="287"/>
      <c r="I61" s="287"/>
      <c r="J61" s="287"/>
      <c r="K61" s="285"/>
    </row>
    <row r="62" s="1" customFormat="1" ht="15" customHeight="1">
      <c r="B62" s="283"/>
      <c r="C62" s="289"/>
      <c r="D62" s="292" t="s">
        <v>1368</v>
      </c>
      <c r="E62" s="292"/>
      <c r="F62" s="292"/>
      <c r="G62" s="292"/>
      <c r="H62" s="292"/>
      <c r="I62" s="292"/>
      <c r="J62" s="292"/>
      <c r="K62" s="285"/>
    </row>
    <row r="63" s="1" customFormat="1" ht="15" customHeight="1">
      <c r="B63" s="283"/>
      <c r="C63" s="289"/>
      <c r="D63" s="287" t="s">
        <v>1369</v>
      </c>
      <c r="E63" s="287"/>
      <c r="F63" s="287"/>
      <c r="G63" s="287"/>
      <c r="H63" s="287"/>
      <c r="I63" s="287"/>
      <c r="J63" s="287"/>
      <c r="K63" s="285"/>
    </row>
    <row r="64" s="1" customFormat="1" ht="12.75" customHeight="1">
      <c r="B64" s="283"/>
      <c r="C64" s="289"/>
      <c r="D64" s="289"/>
      <c r="E64" s="293"/>
      <c r="F64" s="289"/>
      <c r="G64" s="289"/>
      <c r="H64" s="289"/>
      <c r="I64" s="289"/>
      <c r="J64" s="289"/>
      <c r="K64" s="285"/>
    </row>
    <row r="65" s="1" customFormat="1" ht="15" customHeight="1">
      <c r="B65" s="283"/>
      <c r="C65" s="289"/>
      <c r="D65" s="287" t="s">
        <v>1370</v>
      </c>
      <c r="E65" s="287"/>
      <c r="F65" s="287"/>
      <c r="G65" s="287"/>
      <c r="H65" s="287"/>
      <c r="I65" s="287"/>
      <c r="J65" s="287"/>
      <c r="K65" s="285"/>
    </row>
    <row r="66" s="1" customFormat="1" ht="15" customHeight="1">
      <c r="B66" s="283"/>
      <c r="C66" s="289"/>
      <c r="D66" s="292" t="s">
        <v>1371</v>
      </c>
      <c r="E66" s="292"/>
      <c r="F66" s="292"/>
      <c r="G66" s="292"/>
      <c r="H66" s="292"/>
      <c r="I66" s="292"/>
      <c r="J66" s="292"/>
      <c r="K66" s="285"/>
    </row>
    <row r="67" s="1" customFormat="1" ht="15" customHeight="1">
      <c r="B67" s="283"/>
      <c r="C67" s="289"/>
      <c r="D67" s="287" t="s">
        <v>1372</v>
      </c>
      <c r="E67" s="287"/>
      <c r="F67" s="287"/>
      <c r="G67" s="287"/>
      <c r="H67" s="287"/>
      <c r="I67" s="287"/>
      <c r="J67" s="287"/>
      <c r="K67" s="285"/>
    </row>
    <row r="68" s="1" customFormat="1" ht="15" customHeight="1">
      <c r="B68" s="283"/>
      <c r="C68" s="289"/>
      <c r="D68" s="287" t="s">
        <v>1373</v>
      </c>
      <c r="E68" s="287"/>
      <c r="F68" s="287"/>
      <c r="G68" s="287"/>
      <c r="H68" s="287"/>
      <c r="I68" s="287"/>
      <c r="J68" s="287"/>
      <c r="K68" s="285"/>
    </row>
    <row r="69" s="1" customFormat="1" ht="15" customHeight="1">
      <c r="B69" s="283"/>
      <c r="C69" s="289"/>
      <c r="D69" s="287" t="s">
        <v>1374</v>
      </c>
      <c r="E69" s="287"/>
      <c r="F69" s="287"/>
      <c r="G69" s="287"/>
      <c r="H69" s="287"/>
      <c r="I69" s="287"/>
      <c r="J69" s="287"/>
      <c r="K69" s="285"/>
    </row>
    <row r="70" s="1" customFormat="1" ht="15" customHeight="1">
      <c r="B70" s="283"/>
      <c r="C70" s="289"/>
      <c r="D70" s="287" t="s">
        <v>1375</v>
      </c>
      <c r="E70" s="287"/>
      <c r="F70" s="287"/>
      <c r="G70" s="287"/>
      <c r="H70" s="287"/>
      <c r="I70" s="287"/>
      <c r="J70" s="287"/>
      <c r="K70" s="285"/>
    </row>
    <row r="71" s="1" customFormat="1" ht="12.75" customHeight="1">
      <c r="B71" s="294"/>
      <c r="C71" s="295"/>
      <c r="D71" s="295"/>
      <c r="E71" s="295"/>
      <c r="F71" s="295"/>
      <c r="G71" s="295"/>
      <c r="H71" s="295"/>
      <c r="I71" s="295"/>
      <c r="J71" s="295"/>
      <c r="K71" s="296"/>
    </row>
    <row r="72" s="1" customFormat="1" ht="18.75" customHeight="1">
      <c r="B72" s="297"/>
      <c r="C72" s="297"/>
      <c r="D72" s="297"/>
      <c r="E72" s="297"/>
      <c r="F72" s="297"/>
      <c r="G72" s="297"/>
      <c r="H72" s="297"/>
      <c r="I72" s="297"/>
      <c r="J72" s="297"/>
      <c r="K72" s="298"/>
    </row>
    <row r="73" s="1" customFormat="1" ht="18.75" customHeight="1">
      <c r="B73" s="298"/>
      <c r="C73" s="298"/>
      <c r="D73" s="298"/>
      <c r="E73" s="298"/>
      <c r="F73" s="298"/>
      <c r="G73" s="298"/>
      <c r="H73" s="298"/>
      <c r="I73" s="298"/>
      <c r="J73" s="298"/>
      <c r="K73" s="298"/>
    </row>
    <row r="74" s="1" customFormat="1" ht="7.5" customHeight="1">
      <c r="B74" s="299"/>
      <c r="C74" s="300"/>
      <c r="D74" s="300"/>
      <c r="E74" s="300"/>
      <c r="F74" s="300"/>
      <c r="G74" s="300"/>
      <c r="H74" s="300"/>
      <c r="I74" s="300"/>
      <c r="J74" s="300"/>
      <c r="K74" s="301"/>
    </row>
    <row r="75" s="1" customFormat="1" ht="45" customHeight="1">
      <c r="B75" s="302"/>
      <c r="C75" s="303" t="s">
        <v>1376</v>
      </c>
      <c r="D75" s="303"/>
      <c r="E75" s="303"/>
      <c r="F75" s="303"/>
      <c r="G75" s="303"/>
      <c r="H75" s="303"/>
      <c r="I75" s="303"/>
      <c r="J75" s="303"/>
      <c r="K75" s="304"/>
    </row>
    <row r="76" s="1" customFormat="1" ht="17.25" customHeight="1">
      <c r="B76" s="302"/>
      <c r="C76" s="305" t="s">
        <v>1377</v>
      </c>
      <c r="D76" s="305"/>
      <c r="E76" s="305"/>
      <c r="F76" s="305" t="s">
        <v>1378</v>
      </c>
      <c r="G76" s="306"/>
      <c r="H76" s="305" t="s">
        <v>57</v>
      </c>
      <c r="I76" s="305" t="s">
        <v>60</v>
      </c>
      <c r="J76" s="305" t="s">
        <v>1379</v>
      </c>
      <c r="K76" s="304"/>
    </row>
    <row r="77" s="1" customFormat="1" ht="17.25" customHeight="1">
      <c r="B77" s="302"/>
      <c r="C77" s="307" t="s">
        <v>1380</v>
      </c>
      <c r="D77" s="307"/>
      <c r="E77" s="307"/>
      <c r="F77" s="308" t="s">
        <v>1381</v>
      </c>
      <c r="G77" s="309"/>
      <c r="H77" s="307"/>
      <c r="I77" s="307"/>
      <c r="J77" s="307" t="s">
        <v>1382</v>
      </c>
      <c r="K77" s="304"/>
    </row>
    <row r="78" s="1" customFormat="1" ht="5.25" customHeight="1">
      <c r="B78" s="302"/>
      <c r="C78" s="310"/>
      <c r="D78" s="310"/>
      <c r="E78" s="310"/>
      <c r="F78" s="310"/>
      <c r="G78" s="311"/>
      <c r="H78" s="310"/>
      <c r="I78" s="310"/>
      <c r="J78" s="310"/>
      <c r="K78" s="304"/>
    </row>
    <row r="79" s="1" customFormat="1" ht="15" customHeight="1">
      <c r="B79" s="302"/>
      <c r="C79" s="290" t="s">
        <v>56</v>
      </c>
      <c r="D79" s="312"/>
      <c r="E79" s="312"/>
      <c r="F79" s="313" t="s">
        <v>1383</v>
      </c>
      <c r="G79" s="314"/>
      <c r="H79" s="290" t="s">
        <v>1384</v>
      </c>
      <c r="I79" s="290" t="s">
        <v>1385</v>
      </c>
      <c r="J79" s="290">
        <v>20</v>
      </c>
      <c r="K79" s="304"/>
    </row>
    <row r="80" s="1" customFormat="1" ht="15" customHeight="1">
      <c r="B80" s="302"/>
      <c r="C80" s="290" t="s">
        <v>1386</v>
      </c>
      <c r="D80" s="290"/>
      <c r="E80" s="290"/>
      <c r="F80" s="313" t="s">
        <v>1383</v>
      </c>
      <c r="G80" s="314"/>
      <c r="H80" s="290" t="s">
        <v>1387</v>
      </c>
      <c r="I80" s="290" t="s">
        <v>1385</v>
      </c>
      <c r="J80" s="290">
        <v>120</v>
      </c>
      <c r="K80" s="304"/>
    </row>
    <row r="81" s="1" customFormat="1" ht="15" customHeight="1">
      <c r="B81" s="315"/>
      <c r="C81" s="290" t="s">
        <v>1388</v>
      </c>
      <c r="D81" s="290"/>
      <c r="E81" s="290"/>
      <c r="F81" s="313" t="s">
        <v>1389</v>
      </c>
      <c r="G81" s="314"/>
      <c r="H81" s="290" t="s">
        <v>1390</v>
      </c>
      <c r="I81" s="290" t="s">
        <v>1385</v>
      </c>
      <c r="J81" s="290">
        <v>50</v>
      </c>
      <c r="K81" s="304"/>
    </row>
    <row r="82" s="1" customFormat="1" ht="15" customHeight="1">
      <c r="B82" s="315"/>
      <c r="C82" s="290" t="s">
        <v>1391</v>
      </c>
      <c r="D82" s="290"/>
      <c r="E82" s="290"/>
      <c r="F82" s="313" t="s">
        <v>1383</v>
      </c>
      <c r="G82" s="314"/>
      <c r="H82" s="290" t="s">
        <v>1392</v>
      </c>
      <c r="I82" s="290" t="s">
        <v>1393</v>
      </c>
      <c r="J82" s="290"/>
      <c r="K82" s="304"/>
    </row>
    <row r="83" s="1" customFormat="1" ht="15" customHeight="1">
      <c r="B83" s="315"/>
      <c r="C83" s="316" t="s">
        <v>1394</v>
      </c>
      <c r="D83" s="316"/>
      <c r="E83" s="316"/>
      <c r="F83" s="317" t="s">
        <v>1389</v>
      </c>
      <c r="G83" s="316"/>
      <c r="H83" s="316" t="s">
        <v>1395</v>
      </c>
      <c r="I83" s="316" t="s">
        <v>1385</v>
      </c>
      <c r="J83" s="316">
        <v>15</v>
      </c>
      <c r="K83" s="304"/>
    </row>
    <row r="84" s="1" customFormat="1" ht="15" customHeight="1">
      <c r="B84" s="315"/>
      <c r="C84" s="316" t="s">
        <v>1396</v>
      </c>
      <c r="D84" s="316"/>
      <c r="E84" s="316"/>
      <c r="F84" s="317" t="s">
        <v>1389</v>
      </c>
      <c r="G84" s="316"/>
      <c r="H84" s="316" t="s">
        <v>1397</v>
      </c>
      <c r="I84" s="316" t="s">
        <v>1385</v>
      </c>
      <c r="J84" s="316">
        <v>15</v>
      </c>
      <c r="K84" s="304"/>
    </row>
    <row r="85" s="1" customFormat="1" ht="15" customHeight="1">
      <c r="B85" s="315"/>
      <c r="C85" s="316" t="s">
        <v>1398</v>
      </c>
      <c r="D85" s="316"/>
      <c r="E85" s="316"/>
      <c r="F85" s="317" t="s">
        <v>1389</v>
      </c>
      <c r="G85" s="316"/>
      <c r="H85" s="316" t="s">
        <v>1399</v>
      </c>
      <c r="I85" s="316" t="s">
        <v>1385</v>
      </c>
      <c r="J85" s="316">
        <v>20</v>
      </c>
      <c r="K85" s="304"/>
    </row>
    <row r="86" s="1" customFormat="1" ht="15" customHeight="1">
      <c r="B86" s="315"/>
      <c r="C86" s="316" t="s">
        <v>1400</v>
      </c>
      <c r="D86" s="316"/>
      <c r="E86" s="316"/>
      <c r="F86" s="317" t="s">
        <v>1389</v>
      </c>
      <c r="G86" s="316"/>
      <c r="H86" s="316" t="s">
        <v>1401</v>
      </c>
      <c r="I86" s="316" t="s">
        <v>1385</v>
      </c>
      <c r="J86" s="316">
        <v>20</v>
      </c>
      <c r="K86" s="304"/>
    </row>
    <row r="87" s="1" customFormat="1" ht="15" customHeight="1">
      <c r="B87" s="315"/>
      <c r="C87" s="290" t="s">
        <v>1402</v>
      </c>
      <c r="D87" s="290"/>
      <c r="E87" s="290"/>
      <c r="F87" s="313" t="s">
        <v>1389</v>
      </c>
      <c r="G87" s="314"/>
      <c r="H87" s="290" t="s">
        <v>1403</v>
      </c>
      <c r="I87" s="290" t="s">
        <v>1385</v>
      </c>
      <c r="J87" s="290">
        <v>50</v>
      </c>
      <c r="K87" s="304"/>
    </row>
    <row r="88" s="1" customFormat="1" ht="15" customHeight="1">
      <c r="B88" s="315"/>
      <c r="C88" s="290" t="s">
        <v>1404</v>
      </c>
      <c r="D88" s="290"/>
      <c r="E88" s="290"/>
      <c r="F88" s="313" t="s">
        <v>1389</v>
      </c>
      <c r="G88" s="314"/>
      <c r="H88" s="290" t="s">
        <v>1405</v>
      </c>
      <c r="I88" s="290" t="s">
        <v>1385</v>
      </c>
      <c r="J88" s="290">
        <v>20</v>
      </c>
      <c r="K88" s="304"/>
    </row>
    <row r="89" s="1" customFormat="1" ht="15" customHeight="1">
      <c r="B89" s="315"/>
      <c r="C89" s="290" t="s">
        <v>1406</v>
      </c>
      <c r="D89" s="290"/>
      <c r="E89" s="290"/>
      <c r="F89" s="313" t="s">
        <v>1389</v>
      </c>
      <c r="G89" s="314"/>
      <c r="H89" s="290" t="s">
        <v>1407</v>
      </c>
      <c r="I89" s="290" t="s">
        <v>1385</v>
      </c>
      <c r="J89" s="290">
        <v>20</v>
      </c>
      <c r="K89" s="304"/>
    </row>
    <row r="90" s="1" customFormat="1" ht="15" customHeight="1">
      <c r="B90" s="315"/>
      <c r="C90" s="290" t="s">
        <v>1408</v>
      </c>
      <c r="D90" s="290"/>
      <c r="E90" s="290"/>
      <c r="F90" s="313" t="s">
        <v>1389</v>
      </c>
      <c r="G90" s="314"/>
      <c r="H90" s="290" t="s">
        <v>1409</v>
      </c>
      <c r="I90" s="290" t="s">
        <v>1385</v>
      </c>
      <c r="J90" s="290">
        <v>50</v>
      </c>
      <c r="K90" s="304"/>
    </row>
    <row r="91" s="1" customFormat="1" ht="15" customHeight="1">
      <c r="B91" s="315"/>
      <c r="C91" s="290" t="s">
        <v>1410</v>
      </c>
      <c r="D91" s="290"/>
      <c r="E91" s="290"/>
      <c r="F91" s="313" t="s">
        <v>1389</v>
      </c>
      <c r="G91" s="314"/>
      <c r="H91" s="290" t="s">
        <v>1410</v>
      </c>
      <c r="I91" s="290" t="s">
        <v>1385</v>
      </c>
      <c r="J91" s="290">
        <v>50</v>
      </c>
      <c r="K91" s="304"/>
    </row>
    <row r="92" s="1" customFormat="1" ht="15" customHeight="1">
      <c r="B92" s="315"/>
      <c r="C92" s="290" t="s">
        <v>1411</v>
      </c>
      <c r="D92" s="290"/>
      <c r="E92" s="290"/>
      <c r="F92" s="313" t="s">
        <v>1389</v>
      </c>
      <c r="G92" s="314"/>
      <c r="H92" s="290" t="s">
        <v>1412</v>
      </c>
      <c r="I92" s="290" t="s">
        <v>1385</v>
      </c>
      <c r="J92" s="290">
        <v>255</v>
      </c>
      <c r="K92" s="304"/>
    </row>
    <row r="93" s="1" customFormat="1" ht="15" customHeight="1">
      <c r="B93" s="315"/>
      <c r="C93" s="290" t="s">
        <v>1413</v>
      </c>
      <c r="D93" s="290"/>
      <c r="E93" s="290"/>
      <c r="F93" s="313" t="s">
        <v>1383</v>
      </c>
      <c r="G93" s="314"/>
      <c r="H93" s="290" t="s">
        <v>1414</v>
      </c>
      <c r="I93" s="290" t="s">
        <v>1415</v>
      </c>
      <c r="J93" s="290"/>
      <c r="K93" s="304"/>
    </row>
    <row r="94" s="1" customFormat="1" ht="15" customHeight="1">
      <c r="B94" s="315"/>
      <c r="C94" s="290" t="s">
        <v>1416</v>
      </c>
      <c r="D94" s="290"/>
      <c r="E94" s="290"/>
      <c r="F94" s="313" t="s">
        <v>1383</v>
      </c>
      <c r="G94" s="314"/>
      <c r="H94" s="290" t="s">
        <v>1417</v>
      </c>
      <c r="I94" s="290" t="s">
        <v>1418</v>
      </c>
      <c r="J94" s="290"/>
      <c r="K94" s="304"/>
    </row>
    <row r="95" s="1" customFormat="1" ht="15" customHeight="1">
      <c r="B95" s="315"/>
      <c r="C95" s="290" t="s">
        <v>1419</v>
      </c>
      <c r="D95" s="290"/>
      <c r="E95" s="290"/>
      <c r="F95" s="313" t="s">
        <v>1383</v>
      </c>
      <c r="G95" s="314"/>
      <c r="H95" s="290" t="s">
        <v>1419</v>
      </c>
      <c r="I95" s="290" t="s">
        <v>1418</v>
      </c>
      <c r="J95" s="290"/>
      <c r="K95" s="304"/>
    </row>
    <row r="96" s="1" customFormat="1" ht="15" customHeight="1">
      <c r="B96" s="315"/>
      <c r="C96" s="290" t="s">
        <v>41</v>
      </c>
      <c r="D96" s="290"/>
      <c r="E96" s="290"/>
      <c r="F96" s="313" t="s">
        <v>1383</v>
      </c>
      <c r="G96" s="314"/>
      <c r="H96" s="290" t="s">
        <v>1420</v>
      </c>
      <c r="I96" s="290" t="s">
        <v>1418</v>
      </c>
      <c r="J96" s="290"/>
      <c r="K96" s="304"/>
    </row>
    <row r="97" s="1" customFormat="1" ht="15" customHeight="1">
      <c r="B97" s="315"/>
      <c r="C97" s="290" t="s">
        <v>51</v>
      </c>
      <c r="D97" s="290"/>
      <c r="E97" s="290"/>
      <c r="F97" s="313" t="s">
        <v>1383</v>
      </c>
      <c r="G97" s="314"/>
      <c r="H97" s="290" t="s">
        <v>1421</v>
      </c>
      <c r="I97" s="290" t="s">
        <v>1418</v>
      </c>
      <c r="J97" s="290"/>
      <c r="K97" s="304"/>
    </row>
    <row r="98" s="1" customFormat="1" ht="15" customHeight="1">
      <c r="B98" s="318"/>
      <c r="C98" s="319"/>
      <c r="D98" s="319"/>
      <c r="E98" s="319"/>
      <c r="F98" s="319"/>
      <c r="G98" s="319"/>
      <c r="H98" s="319"/>
      <c r="I98" s="319"/>
      <c r="J98" s="319"/>
      <c r="K98" s="320"/>
    </row>
    <row r="99" s="1" customFormat="1" ht="18.75" customHeight="1">
      <c r="B99" s="321"/>
      <c r="C99" s="322"/>
      <c r="D99" s="322"/>
      <c r="E99" s="322"/>
      <c r="F99" s="322"/>
      <c r="G99" s="322"/>
      <c r="H99" s="322"/>
      <c r="I99" s="322"/>
      <c r="J99" s="322"/>
      <c r="K99" s="321"/>
    </row>
    <row r="100" s="1" customFormat="1" ht="18.75" customHeight="1"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</row>
    <row r="101" s="1" customFormat="1" ht="7.5" customHeight="1">
      <c r="B101" s="299"/>
      <c r="C101" s="300"/>
      <c r="D101" s="300"/>
      <c r="E101" s="300"/>
      <c r="F101" s="300"/>
      <c r="G101" s="300"/>
      <c r="H101" s="300"/>
      <c r="I101" s="300"/>
      <c r="J101" s="300"/>
      <c r="K101" s="301"/>
    </row>
    <row r="102" s="1" customFormat="1" ht="45" customHeight="1">
      <c r="B102" s="302"/>
      <c r="C102" s="303" t="s">
        <v>1422</v>
      </c>
      <c r="D102" s="303"/>
      <c r="E102" s="303"/>
      <c r="F102" s="303"/>
      <c r="G102" s="303"/>
      <c r="H102" s="303"/>
      <c r="I102" s="303"/>
      <c r="J102" s="303"/>
      <c r="K102" s="304"/>
    </row>
    <row r="103" s="1" customFormat="1" ht="17.25" customHeight="1">
      <c r="B103" s="302"/>
      <c r="C103" s="305" t="s">
        <v>1377</v>
      </c>
      <c r="D103" s="305"/>
      <c r="E103" s="305"/>
      <c r="F103" s="305" t="s">
        <v>1378</v>
      </c>
      <c r="G103" s="306"/>
      <c r="H103" s="305" t="s">
        <v>57</v>
      </c>
      <c r="I103" s="305" t="s">
        <v>60</v>
      </c>
      <c r="J103" s="305" t="s">
        <v>1379</v>
      </c>
      <c r="K103" s="304"/>
    </row>
    <row r="104" s="1" customFormat="1" ht="17.25" customHeight="1">
      <c r="B104" s="302"/>
      <c r="C104" s="307" t="s">
        <v>1380</v>
      </c>
      <c r="D104" s="307"/>
      <c r="E104" s="307"/>
      <c r="F104" s="308" t="s">
        <v>1381</v>
      </c>
      <c r="G104" s="309"/>
      <c r="H104" s="307"/>
      <c r="I104" s="307"/>
      <c r="J104" s="307" t="s">
        <v>1382</v>
      </c>
      <c r="K104" s="304"/>
    </row>
    <row r="105" s="1" customFormat="1" ht="5.25" customHeight="1">
      <c r="B105" s="302"/>
      <c r="C105" s="305"/>
      <c r="D105" s="305"/>
      <c r="E105" s="305"/>
      <c r="F105" s="305"/>
      <c r="G105" s="323"/>
      <c r="H105" s="305"/>
      <c r="I105" s="305"/>
      <c r="J105" s="305"/>
      <c r="K105" s="304"/>
    </row>
    <row r="106" s="1" customFormat="1" ht="15" customHeight="1">
      <c r="B106" s="302"/>
      <c r="C106" s="290" t="s">
        <v>56</v>
      </c>
      <c r="D106" s="312"/>
      <c r="E106" s="312"/>
      <c r="F106" s="313" t="s">
        <v>1383</v>
      </c>
      <c r="G106" s="290"/>
      <c r="H106" s="290" t="s">
        <v>1423</v>
      </c>
      <c r="I106" s="290" t="s">
        <v>1385</v>
      </c>
      <c r="J106" s="290">
        <v>20</v>
      </c>
      <c r="K106" s="304"/>
    </row>
    <row r="107" s="1" customFormat="1" ht="15" customHeight="1">
      <c r="B107" s="302"/>
      <c r="C107" s="290" t="s">
        <v>1386</v>
      </c>
      <c r="D107" s="290"/>
      <c r="E107" s="290"/>
      <c r="F107" s="313" t="s">
        <v>1383</v>
      </c>
      <c r="G107" s="290"/>
      <c r="H107" s="290" t="s">
        <v>1423</v>
      </c>
      <c r="I107" s="290" t="s">
        <v>1385</v>
      </c>
      <c r="J107" s="290">
        <v>120</v>
      </c>
      <c r="K107" s="304"/>
    </row>
    <row r="108" s="1" customFormat="1" ht="15" customHeight="1">
      <c r="B108" s="315"/>
      <c r="C108" s="290" t="s">
        <v>1388</v>
      </c>
      <c r="D108" s="290"/>
      <c r="E108" s="290"/>
      <c r="F108" s="313" t="s">
        <v>1389</v>
      </c>
      <c r="G108" s="290"/>
      <c r="H108" s="290" t="s">
        <v>1423</v>
      </c>
      <c r="I108" s="290" t="s">
        <v>1385</v>
      </c>
      <c r="J108" s="290">
        <v>50</v>
      </c>
      <c r="K108" s="304"/>
    </row>
    <row r="109" s="1" customFormat="1" ht="15" customHeight="1">
      <c r="B109" s="315"/>
      <c r="C109" s="290" t="s">
        <v>1391</v>
      </c>
      <c r="D109" s="290"/>
      <c r="E109" s="290"/>
      <c r="F109" s="313" t="s">
        <v>1383</v>
      </c>
      <c r="G109" s="290"/>
      <c r="H109" s="290" t="s">
        <v>1423</v>
      </c>
      <c r="I109" s="290" t="s">
        <v>1393</v>
      </c>
      <c r="J109" s="290"/>
      <c r="K109" s="304"/>
    </row>
    <row r="110" s="1" customFormat="1" ht="15" customHeight="1">
      <c r="B110" s="315"/>
      <c r="C110" s="290" t="s">
        <v>1402</v>
      </c>
      <c r="D110" s="290"/>
      <c r="E110" s="290"/>
      <c r="F110" s="313" t="s">
        <v>1389</v>
      </c>
      <c r="G110" s="290"/>
      <c r="H110" s="290" t="s">
        <v>1423</v>
      </c>
      <c r="I110" s="290" t="s">
        <v>1385</v>
      </c>
      <c r="J110" s="290">
        <v>50</v>
      </c>
      <c r="K110" s="304"/>
    </row>
    <row r="111" s="1" customFormat="1" ht="15" customHeight="1">
      <c r="B111" s="315"/>
      <c r="C111" s="290" t="s">
        <v>1410</v>
      </c>
      <c r="D111" s="290"/>
      <c r="E111" s="290"/>
      <c r="F111" s="313" t="s">
        <v>1389</v>
      </c>
      <c r="G111" s="290"/>
      <c r="H111" s="290" t="s">
        <v>1423</v>
      </c>
      <c r="I111" s="290" t="s">
        <v>1385</v>
      </c>
      <c r="J111" s="290">
        <v>50</v>
      </c>
      <c r="K111" s="304"/>
    </row>
    <row r="112" s="1" customFormat="1" ht="15" customHeight="1">
      <c r="B112" s="315"/>
      <c r="C112" s="290" t="s">
        <v>1408</v>
      </c>
      <c r="D112" s="290"/>
      <c r="E112" s="290"/>
      <c r="F112" s="313" t="s">
        <v>1389</v>
      </c>
      <c r="G112" s="290"/>
      <c r="H112" s="290" t="s">
        <v>1423</v>
      </c>
      <c r="I112" s="290" t="s">
        <v>1385</v>
      </c>
      <c r="J112" s="290">
        <v>50</v>
      </c>
      <c r="K112" s="304"/>
    </row>
    <row r="113" s="1" customFormat="1" ht="15" customHeight="1">
      <c r="B113" s="315"/>
      <c r="C113" s="290" t="s">
        <v>56</v>
      </c>
      <c r="D113" s="290"/>
      <c r="E113" s="290"/>
      <c r="F113" s="313" t="s">
        <v>1383</v>
      </c>
      <c r="G113" s="290"/>
      <c r="H113" s="290" t="s">
        <v>1424</v>
      </c>
      <c r="I113" s="290" t="s">
        <v>1385</v>
      </c>
      <c r="J113" s="290">
        <v>20</v>
      </c>
      <c r="K113" s="304"/>
    </row>
    <row r="114" s="1" customFormat="1" ht="15" customHeight="1">
      <c r="B114" s="315"/>
      <c r="C114" s="290" t="s">
        <v>1425</v>
      </c>
      <c r="D114" s="290"/>
      <c r="E114" s="290"/>
      <c r="F114" s="313" t="s">
        <v>1383</v>
      </c>
      <c r="G114" s="290"/>
      <c r="H114" s="290" t="s">
        <v>1426</v>
      </c>
      <c r="I114" s="290" t="s">
        <v>1385</v>
      </c>
      <c r="J114" s="290">
        <v>120</v>
      </c>
      <c r="K114" s="304"/>
    </row>
    <row r="115" s="1" customFormat="1" ht="15" customHeight="1">
      <c r="B115" s="315"/>
      <c r="C115" s="290" t="s">
        <v>41</v>
      </c>
      <c r="D115" s="290"/>
      <c r="E115" s="290"/>
      <c r="F115" s="313" t="s">
        <v>1383</v>
      </c>
      <c r="G115" s="290"/>
      <c r="H115" s="290" t="s">
        <v>1427</v>
      </c>
      <c r="I115" s="290" t="s">
        <v>1418</v>
      </c>
      <c r="J115" s="290"/>
      <c r="K115" s="304"/>
    </row>
    <row r="116" s="1" customFormat="1" ht="15" customHeight="1">
      <c r="B116" s="315"/>
      <c r="C116" s="290" t="s">
        <v>51</v>
      </c>
      <c r="D116" s="290"/>
      <c r="E116" s="290"/>
      <c r="F116" s="313" t="s">
        <v>1383</v>
      </c>
      <c r="G116" s="290"/>
      <c r="H116" s="290" t="s">
        <v>1428</v>
      </c>
      <c r="I116" s="290" t="s">
        <v>1418</v>
      </c>
      <c r="J116" s="290"/>
      <c r="K116" s="304"/>
    </row>
    <row r="117" s="1" customFormat="1" ht="15" customHeight="1">
      <c r="B117" s="315"/>
      <c r="C117" s="290" t="s">
        <v>60</v>
      </c>
      <c r="D117" s="290"/>
      <c r="E117" s="290"/>
      <c r="F117" s="313" t="s">
        <v>1383</v>
      </c>
      <c r="G117" s="290"/>
      <c r="H117" s="290" t="s">
        <v>1429</v>
      </c>
      <c r="I117" s="290" t="s">
        <v>1430</v>
      </c>
      <c r="J117" s="290"/>
      <c r="K117" s="304"/>
    </row>
    <row r="118" s="1" customFormat="1" ht="15" customHeight="1">
      <c r="B118" s="318"/>
      <c r="C118" s="324"/>
      <c r="D118" s="324"/>
      <c r="E118" s="324"/>
      <c r="F118" s="324"/>
      <c r="G118" s="324"/>
      <c r="H118" s="324"/>
      <c r="I118" s="324"/>
      <c r="J118" s="324"/>
      <c r="K118" s="320"/>
    </row>
    <row r="119" s="1" customFormat="1" ht="18.75" customHeight="1">
      <c r="B119" s="325"/>
      <c r="C119" s="326"/>
      <c r="D119" s="326"/>
      <c r="E119" s="326"/>
      <c r="F119" s="327"/>
      <c r="G119" s="326"/>
      <c r="H119" s="326"/>
      <c r="I119" s="326"/>
      <c r="J119" s="326"/>
      <c r="K119" s="325"/>
    </row>
    <row r="120" s="1" customFormat="1" ht="18.75" customHeight="1"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</row>
    <row r="121" s="1" customFormat="1" ht="7.5" customHeight="1">
      <c r="B121" s="328"/>
      <c r="C121" s="329"/>
      <c r="D121" s="329"/>
      <c r="E121" s="329"/>
      <c r="F121" s="329"/>
      <c r="G121" s="329"/>
      <c r="H121" s="329"/>
      <c r="I121" s="329"/>
      <c r="J121" s="329"/>
      <c r="K121" s="330"/>
    </row>
    <row r="122" s="1" customFormat="1" ht="45" customHeight="1">
      <c r="B122" s="331"/>
      <c r="C122" s="281" t="s">
        <v>1431</v>
      </c>
      <c r="D122" s="281"/>
      <c r="E122" s="281"/>
      <c r="F122" s="281"/>
      <c r="G122" s="281"/>
      <c r="H122" s="281"/>
      <c r="I122" s="281"/>
      <c r="J122" s="281"/>
      <c r="K122" s="332"/>
    </row>
    <row r="123" s="1" customFormat="1" ht="17.25" customHeight="1">
      <c r="B123" s="333"/>
      <c r="C123" s="305" t="s">
        <v>1377</v>
      </c>
      <c r="D123" s="305"/>
      <c r="E123" s="305"/>
      <c r="F123" s="305" t="s">
        <v>1378</v>
      </c>
      <c r="G123" s="306"/>
      <c r="H123" s="305" t="s">
        <v>57</v>
      </c>
      <c r="I123" s="305" t="s">
        <v>60</v>
      </c>
      <c r="J123" s="305" t="s">
        <v>1379</v>
      </c>
      <c r="K123" s="334"/>
    </row>
    <row r="124" s="1" customFormat="1" ht="17.25" customHeight="1">
      <c r="B124" s="333"/>
      <c r="C124" s="307" t="s">
        <v>1380</v>
      </c>
      <c r="D124" s="307"/>
      <c r="E124" s="307"/>
      <c r="F124" s="308" t="s">
        <v>1381</v>
      </c>
      <c r="G124" s="309"/>
      <c r="H124" s="307"/>
      <c r="I124" s="307"/>
      <c r="J124" s="307" t="s">
        <v>1382</v>
      </c>
      <c r="K124" s="334"/>
    </row>
    <row r="125" s="1" customFormat="1" ht="5.25" customHeight="1">
      <c r="B125" s="335"/>
      <c r="C125" s="310"/>
      <c r="D125" s="310"/>
      <c r="E125" s="310"/>
      <c r="F125" s="310"/>
      <c r="G125" s="336"/>
      <c r="H125" s="310"/>
      <c r="I125" s="310"/>
      <c r="J125" s="310"/>
      <c r="K125" s="337"/>
    </row>
    <row r="126" s="1" customFormat="1" ht="15" customHeight="1">
      <c r="B126" s="335"/>
      <c r="C126" s="290" t="s">
        <v>1386</v>
      </c>
      <c r="D126" s="312"/>
      <c r="E126" s="312"/>
      <c r="F126" s="313" t="s">
        <v>1383</v>
      </c>
      <c r="G126" s="290"/>
      <c r="H126" s="290" t="s">
        <v>1423</v>
      </c>
      <c r="I126" s="290" t="s">
        <v>1385</v>
      </c>
      <c r="J126" s="290">
        <v>120</v>
      </c>
      <c r="K126" s="338"/>
    </row>
    <row r="127" s="1" customFormat="1" ht="15" customHeight="1">
      <c r="B127" s="335"/>
      <c r="C127" s="290" t="s">
        <v>1432</v>
      </c>
      <c r="D127" s="290"/>
      <c r="E127" s="290"/>
      <c r="F127" s="313" t="s">
        <v>1383</v>
      </c>
      <c r="G127" s="290"/>
      <c r="H127" s="290" t="s">
        <v>1433</v>
      </c>
      <c r="I127" s="290" t="s">
        <v>1385</v>
      </c>
      <c r="J127" s="290" t="s">
        <v>1434</v>
      </c>
      <c r="K127" s="338"/>
    </row>
    <row r="128" s="1" customFormat="1" ht="15" customHeight="1">
      <c r="B128" s="335"/>
      <c r="C128" s="290" t="s">
        <v>1331</v>
      </c>
      <c r="D128" s="290"/>
      <c r="E128" s="290"/>
      <c r="F128" s="313" t="s">
        <v>1383</v>
      </c>
      <c r="G128" s="290"/>
      <c r="H128" s="290" t="s">
        <v>1435</v>
      </c>
      <c r="I128" s="290" t="s">
        <v>1385</v>
      </c>
      <c r="J128" s="290" t="s">
        <v>1434</v>
      </c>
      <c r="K128" s="338"/>
    </row>
    <row r="129" s="1" customFormat="1" ht="15" customHeight="1">
      <c r="B129" s="335"/>
      <c r="C129" s="290" t="s">
        <v>1394</v>
      </c>
      <c r="D129" s="290"/>
      <c r="E129" s="290"/>
      <c r="F129" s="313" t="s">
        <v>1389</v>
      </c>
      <c r="G129" s="290"/>
      <c r="H129" s="290" t="s">
        <v>1395</v>
      </c>
      <c r="I129" s="290" t="s">
        <v>1385</v>
      </c>
      <c r="J129" s="290">
        <v>15</v>
      </c>
      <c r="K129" s="338"/>
    </row>
    <row r="130" s="1" customFormat="1" ht="15" customHeight="1">
      <c r="B130" s="335"/>
      <c r="C130" s="316" t="s">
        <v>1396</v>
      </c>
      <c r="D130" s="316"/>
      <c r="E130" s="316"/>
      <c r="F130" s="317" t="s">
        <v>1389</v>
      </c>
      <c r="G130" s="316"/>
      <c r="H130" s="316" t="s">
        <v>1397</v>
      </c>
      <c r="I130" s="316" t="s">
        <v>1385</v>
      </c>
      <c r="J130" s="316">
        <v>15</v>
      </c>
      <c r="K130" s="338"/>
    </row>
    <row r="131" s="1" customFormat="1" ht="15" customHeight="1">
      <c r="B131" s="335"/>
      <c r="C131" s="316" t="s">
        <v>1398</v>
      </c>
      <c r="D131" s="316"/>
      <c r="E131" s="316"/>
      <c r="F131" s="317" t="s">
        <v>1389</v>
      </c>
      <c r="G131" s="316"/>
      <c r="H131" s="316" t="s">
        <v>1399</v>
      </c>
      <c r="I131" s="316" t="s">
        <v>1385</v>
      </c>
      <c r="J131" s="316">
        <v>20</v>
      </c>
      <c r="K131" s="338"/>
    </row>
    <row r="132" s="1" customFormat="1" ht="15" customHeight="1">
      <c r="B132" s="335"/>
      <c r="C132" s="316" t="s">
        <v>1400</v>
      </c>
      <c r="D132" s="316"/>
      <c r="E132" s="316"/>
      <c r="F132" s="317" t="s">
        <v>1389</v>
      </c>
      <c r="G132" s="316"/>
      <c r="H132" s="316" t="s">
        <v>1401</v>
      </c>
      <c r="I132" s="316" t="s">
        <v>1385</v>
      </c>
      <c r="J132" s="316">
        <v>20</v>
      </c>
      <c r="K132" s="338"/>
    </row>
    <row r="133" s="1" customFormat="1" ht="15" customHeight="1">
      <c r="B133" s="335"/>
      <c r="C133" s="290" t="s">
        <v>1388</v>
      </c>
      <c r="D133" s="290"/>
      <c r="E133" s="290"/>
      <c r="F133" s="313" t="s">
        <v>1389</v>
      </c>
      <c r="G133" s="290"/>
      <c r="H133" s="290" t="s">
        <v>1423</v>
      </c>
      <c r="I133" s="290" t="s">
        <v>1385</v>
      </c>
      <c r="J133" s="290">
        <v>50</v>
      </c>
      <c r="K133" s="338"/>
    </row>
    <row r="134" s="1" customFormat="1" ht="15" customHeight="1">
      <c r="B134" s="335"/>
      <c r="C134" s="290" t="s">
        <v>1402</v>
      </c>
      <c r="D134" s="290"/>
      <c r="E134" s="290"/>
      <c r="F134" s="313" t="s">
        <v>1389</v>
      </c>
      <c r="G134" s="290"/>
      <c r="H134" s="290" t="s">
        <v>1423</v>
      </c>
      <c r="I134" s="290" t="s">
        <v>1385</v>
      </c>
      <c r="J134" s="290">
        <v>50</v>
      </c>
      <c r="K134" s="338"/>
    </row>
    <row r="135" s="1" customFormat="1" ht="15" customHeight="1">
      <c r="B135" s="335"/>
      <c r="C135" s="290" t="s">
        <v>1408</v>
      </c>
      <c r="D135" s="290"/>
      <c r="E135" s="290"/>
      <c r="F135" s="313" t="s">
        <v>1389</v>
      </c>
      <c r="G135" s="290"/>
      <c r="H135" s="290" t="s">
        <v>1423</v>
      </c>
      <c r="I135" s="290" t="s">
        <v>1385</v>
      </c>
      <c r="J135" s="290">
        <v>50</v>
      </c>
      <c r="K135" s="338"/>
    </row>
    <row r="136" s="1" customFormat="1" ht="15" customHeight="1">
      <c r="B136" s="335"/>
      <c r="C136" s="290" t="s">
        <v>1410</v>
      </c>
      <c r="D136" s="290"/>
      <c r="E136" s="290"/>
      <c r="F136" s="313" t="s">
        <v>1389</v>
      </c>
      <c r="G136" s="290"/>
      <c r="H136" s="290" t="s">
        <v>1423</v>
      </c>
      <c r="I136" s="290" t="s">
        <v>1385</v>
      </c>
      <c r="J136" s="290">
        <v>50</v>
      </c>
      <c r="K136" s="338"/>
    </row>
    <row r="137" s="1" customFormat="1" ht="15" customHeight="1">
      <c r="B137" s="335"/>
      <c r="C137" s="290" t="s">
        <v>1411</v>
      </c>
      <c r="D137" s="290"/>
      <c r="E137" s="290"/>
      <c r="F137" s="313" t="s">
        <v>1389</v>
      </c>
      <c r="G137" s="290"/>
      <c r="H137" s="290" t="s">
        <v>1436</v>
      </c>
      <c r="I137" s="290" t="s">
        <v>1385</v>
      </c>
      <c r="J137" s="290">
        <v>255</v>
      </c>
      <c r="K137" s="338"/>
    </row>
    <row r="138" s="1" customFormat="1" ht="15" customHeight="1">
      <c r="B138" s="335"/>
      <c r="C138" s="290" t="s">
        <v>1413</v>
      </c>
      <c r="D138" s="290"/>
      <c r="E138" s="290"/>
      <c r="F138" s="313" t="s">
        <v>1383</v>
      </c>
      <c r="G138" s="290"/>
      <c r="H138" s="290" t="s">
        <v>1437</v>
      </c>
      <c r="I138" s="290" t="s">
        <v>1415</v>
      </c>
      <c r="J138" s="290"/>
      <c r="K138" s="338"/>
    </row>
    <row r="139" s="1" customFormat="1" ht="15" customHeight="1">
      <c r="B139" s="335"/>
      <c r="C139" s="290" t="s">
        <v>1416</v>
      </c>
      <c r="D139" s="290"/>
      <c r="E139" s="290"/>
      <c r="F139" s="313" t="s">
        <v>1383</v>
      </c>
      <c r="G139" s="290"/>
      <c r="H139" s="290" t="s">
        <v>1438</v>
      </c>
      <c r="I139" s="290" t="s">
        <v>1418</v>
      </c>
      <c r="J139" s="290"/>
      <c r="K139" s="338"/>
    </row>
    <row r="140" s="1" customFormat="1" ht="15" customHeight="1">
      <c r="B140" s="335"/>
      <c r="C140" s="290" t="s">
        <v>1419</v>
      </c>
      <c r="D140" s="290"/>
      <c r="E140" s="290"/>
      <c r="F140" s="313" t="s">
        <v>1383</v>
      </c>
      <c r="G140" s="290"/>
      <c r="H140" s="290" t="s">
        <v>1419</v>
      </c>
      <c r="I140" s="290" t="s">
        <v>1418</v>
      </c>
      <c r="J140" s="290"/>
      <c r="K140" s="338"/>
    </row>
    <row r="141" s="1" customFormat="1" ht="15" customHeight="1">
      <c r="B141" s="335"/>
      <c r="C141" s="290" t="s">
        <v>41</v>
      </c>
      <c r="D141" s="290"/>
      <c r="E141" s="290"/>
      <c r="F141" s="313" t="s">
        <v>1383</v>
      </c>
      <c r="G141" s="290"/>
      <c r="H141" s="290" t="s">
        <v>1439</v>
      </c>
      <c r="I141" s="290" t="s">
        <v>1418</v>
      </c>
      <c r="J141" s="290"/>
      <c r="K141" s="338"/>
    </row>
    <row r="142" s="1" customFormat="1" ht="15" customHeight="1">
      <c r="B142" s="335"/>
      <c r="C142" s="290" t="s">
        <v>1440</v>
      </c>
      <c r="D142" s="290"/>
      <c r="E142" s="290"/>
      <c r="F142" s="313" t="s">
        <v>1383</v>
      </c>
      <c r="G142" s="290"/>
      <c r="H142" s="290" t="s">
        <v>1441</v>
      </c>
      <c r="I142" s="290" t="s">
        <v>1418</v>
      </c>
      <c r="J142" s="290"/>
      <c r="K142" s="338"/>
    </row>
    <row r="143" s="1" customFormat="1" ht="15" customHeight="1">
      <c r="B143" s="339"/>
      <c r="C143" s="340"/>
      <c r="D143" s="340"/>
      <c r="E143" s="340"/>
      <c r="F143" s="340"/>
      <c r="G143" s="340"/>
      <c r="H143" s="340"/>
      <c r="I143" s="340"/>
      <c r="J143" s="340"/>
      <c r="K143" s="341"/>
    </row>
    <row r="144" s="1" customFormat="1" ht="18.75" customHeight="1">
      <c r="B144" s="326"/>
      <c r="C144" s="326"/>
      <c r="D144" s="326"/>
      <c r="E144" s="326"/>
      <c r="F144" s="327"/>
      <c r="G144" s="326"/>
      <c r="H144" s="326"/>
      <c r="I144" s="326"/>
      <c r="J144" s="326"/>
      <c r="K144" s="326"/>
    </row>
    <row r="145" s="1" customFormat="1" ht="18.75" customHeight="1">
      <c r="B145" s="298"/>
      <c r="C145" s="298"/>
      <c r="D145" s="298"/>
      <c r="E145" s="298"/>
      <c r="F145" s="298"/>
      <c r="G145" s="298"/>
      <c r="H145" s="298"/>
      <c r="I145" s="298"/>
      <c r="J145" s="298"/>
      <c r="K145" s="298"/>
    </row>
    <row r="146" s="1" customFormat="1" ht="7.5" customHeight="1">
      <c r="B146" s="299"/>
      <c r="C146" s="300"/>
      <c r="D146" s="300"/>
      <c r="E146" s="300"/>
      <c r="F146" s="300"/>
      <c r="G146" s="300"/>
      <c r="H146" s="300"/>
      <c r="I146" s="300"/>
      <c r="J146" s="300"/>
      <c r="K146" s="301"/>
    </row>
    <row r="147" s="1" customFormat="1" ht="45" customHeight="1">
      <c r="B147" s="302"/>
      <c r="C147" s="303" t="s">
        <v>1442</v>
      </c>
      <c r="D147" s="303"/>
      <c r="E147" s="303"/>
      <c r="F147" s="303"/>
      <c r="G147" s="303"/>
      <c r="H147" s="303"/>
      <c r="I147" s="303"/>
      <c r="J147" s="303"/>
      <c r="K147" s="304"/>
    </row>
    <row r="148" s="1" customFormat="1" ht="17.25" customHeight="1">
      <c r="B148" s="302"/>
      <c r="C148" s="305" t="s">
        <v>1377</v>
      </c>
      <c r="D148" s="305"/>
      <c r="E148" s="305"/>
      <c r="F148" s="305" t="s">
        <v>1378</v>
      </c>
      <c r="G148" s="306"/>
      <c r="H148" s="305" t="s">
        <v>57</v>
      </c>
      <c r="I148" s="305" t="s">
        <v>60</v>
      </c>
      <c r="J148" s="305" t="s">
        <v>1379</v>
      </c>
      <c r="K148" s="304"/>
    </row>
    <row r="149" s="1" customFormat="1" ht="17.25" customHeight="1">
      <c r="B149" s="302"/>
      <c r="C149" s="307" t="s">
        <v>1380</v>
      </c>
      <c r="D149" s="307"/>
      <c r="E149" s="307"/>
      <c r="F149" s="308" t="s">
        <v>1381</v>
      </c>
      <c r="G149" s="309"/>
      <c r="H149" s="307"/>
      <c r="I149" s="307"/>
      <c r="J149" s="307" t="s">
        <v>1382</v>
      </c>
      <c r="K149" s="304"/>
    </row>
    <row r="150" s="1" customFormat="1" ht="5.25" customHeight="1">
      <c r="B150" s="315"/>
      <c r="C150" s="310"/>
      <c r="D150" s="310"/>
      <c r="E150" s="310"/>
      <c r="F150" s="310"/>
      <c r="G150" s="311"/>
      <c r="H150" s="310"/>
      <c r="I150" s="310"/>
      <c r="J150" s="310"/>
      <c r="K150" s="338"/>
    </row>
    <row r="151" s="1" customFormat="1" ht="15" customHeight="1">
      <c r="B151" s="315"/>
      <c r="C151" s="342" t="s">
        <v>1386</v>
      </c>
      <c r="D151" s="290"/>
      <c r="E151" s="290"/>
      <c r="F151" s="343" t="s">
        <v>1383</v>
      </c>
      <c r="G151" s="290"/>
      <c r="H151" s="342" t="s">
        <v>1423</v>
      </c>
      <c r="I151" s="342" t="s">
        <v>1385</v>
      </c>
      <c r="J151" s="342">
        <v>120</v>
      </c>
      <c r="K151" s="338"/>
    </row>
    <row r="152" s="1" customFormat="1" ht="15" customHeight="1">
      <c r="B152" s="315"/>
      <c r="C152" s="342" t="s">
        <v>1432</v>
      </c>
      <c r="D152" s="290"/>
      <c r="E152" s="290"/>
      <c r="F152" s="343" t="s">
        <v>1383</v>
      </c>
      <c r="G152" s="290"/>
      <c r="H152" s="342" t="s">
        <v>1443</v>
      </c>
      <c r="I152" s="342" t="s">
        <v>1385</v>
      </c>
      <c r="J152" s="342" t="s">
        <v>1434</v>
      </c>
      <c r="K152" s="338"/>
    </row>
    <row r="153" s="1" customFormat="1" ht="15" customHeight="1">
      <c r="B153" s="315"/>
      <c r="C153" s="342" t="s">
        <v>1331</v>
      </c>
      <c r="D153" s="290"/>
      <c r="E153" s="290"/>
      <c r="F153" s="343" t="s">
        <v>1383</v>
      </c>
      <c r="G153" s="290"/>
      <c r="H153" s="342" t="s">
        <v>1444</v>
      </c>
      <c r="I153" s="342" t="s">
        <v>1385</v>
      </c>
      <c r="J153" s="342" t="s">
        <v>1434</v>
      </c>
      <c r="K153" s="338"/>
    </row>
    <row r="154" s="1" customFormat="1" ht="15" customHeight="1">
      <c r="B154" s="315"/>
      <c r="C154" s="342" t="s">
        <v>1388</v>
      </c>
      <c r="D154" s="290"/>
      <c r="E154" s="290"/>
      <c r="F154" s="343" t="s">
        <v>1389</v>
      </c>
      <c r="G154" s="290"/>
      <c r="H154" s="342" t="s">
        <v>1423</v>
      </c>
      <c r="I154" s="342" t="s">
        <v>1385</v>
      </c>
      <c r="J154" s="342">
        <v>50</v>
      </c>
      <c r="K154" s="338"/>
    </row>
    <row r="155" s="1" customFormat="1" ht="15" customHeight="1">
      <c r="B155" s="315"/>
      <c r="C155" s="342" t="s">
        <v>1391</v>
      </c>
      <c r="D155" s="290"/>
      <c r="E155" s="290"/>
      <c r="F155" s="343" t="s">
        <v>1383</v>
      </c>
      <c r="G155" s="290"/>
      <c r="H155" s="342" t="s">
        <v>1423</v>
      </c>
      <c r="I155" s="342" t="s">
        <v>1393</v>
      </c>
      <c r="J155" s="342"/>
      <c r="K155" s="338"/>
    </row>
    <row r="156" s="1" customFormat="1" ht="15" customHeight="1">
      <c r="B156" s="315"/>
      <c r="C156" s="342" t="s">
        <v>1402</v>
      </c>
      <c r="D156" s="290"/>
      <c r="E156" s="290"/>
      <c r="F156" s="343" t="s">
        <v>1389</v>
      </c>
      <c r="G156" s="290"/>
      <c r="H156" s="342" t="s">
        <v>1423</v>
      </c>
      <c r="I156" s="342" t="s">
        <v>1385</v>
      </c>
      <c r="J156" s="342">
        <v>50</v>
      </c>
      <c r="K156" s="338"/>
    </row>
    <row r="157" s="1" customFormat="1" ht="15" customHeight="1">
      <c r="B157" s="315"/>
      <c r="C157" s="342" t="s">
        <v>1410</v>
      </c>
      <c r="D157" s="290"/>
      <c r="E157" s="290"/>
      <c r="F157" s="343" t="s">
        <v>1389</v>
      </c>
      <c r="G157" s="290"/>
      <c r="H157" s="342" t="s">
        <v>1423</v>
      </c>
      <c r="I157" s="342" t="s">
        <v>1385</v>
      </c>
      <c r="J157" s="342">
        <v>50</v>
      </c>
      <c r="K157" s="338"/>
    </row>
    <row r="158" s="1" customFormat="1" ht="15" customHeight="1">
      <c r="B158" s="315"/>
      <c r="C158" s="342" t="s">
        <v>1408</v>
      </c>
      <c r="D158" s="290"/>
      <c r="E158" s="290"/>
      <c r="F158" s="343" t="s">
        <v>1389</v>
      </c>
      <c r="G158" s="290"/>
      <c r="H158" s="342" t="s">
        <v>1423</v>
      </c>
      <c r="I158" s="342" t="s">
        <v>1385</v>
      </c>
      <c r="J158" s="342">
        <v>50</v>
      </c>
      <c r="K158" s="338"/>
    </row>
    <row r="159" s="1" customFormat="1" ht="15" customHeight="1">
      <c r="B159" s="315"/>
      <c r="C159" s="342" t="s">
        <v>106</v>
      </c>
      <c r="D159" s="290"/>
      <c r="E159" s="290"/>
      <c r="F159" s="343" t="s">
        <v>1383</v>
      </c>
      <c r="G159" s="290"/>
      <c r="H159" s="342" t="s">
        <v>1445</v>
      </c>
      <c r="I159" s="342" t="s">
        <v>1385</v>
      </c>
      <c r="J159" s="342" t="s">
        <v>1446</v>
      </c>
      <c r="K159" s="338"/>
    </row>
    <row r="160" s="1" customFormat="1" ht="15" customHeight="1">
      <c r="B160" s="315"/>
      <c r="C160" s="342" t="s">
        <v>1447</v>
      </c>
      <c r="D160" s="290"/>
      <c r="E160" s="290"/>
      <c r="F160" s="343" t="s">
        <v>1383</v>
      </c>
      <c r="G160" s="290"/>
      <c r="H160" s="342" t="s">
        <v>1448</v>
      </c>
      <c r="I160" s="342" t="s">
        <v>1418</v>
      </c>
      <c r="J160" s="342"/>
      <c r="K160" s="338"/>
    </row>
    <row r="161" s="1" customFormat="1" ht="15" customHeight="1">
      <c r="B161" s="344"/>
      <c r="C161" s="324"/>
      <c r="D161" s="324"/>
      <c r="E161" s="324"/>
      <c r="F161" s="324"/>
      <c r="G161" s="324"/>
      <c r="H161" s="324"/>
      <c r="I161" s="324"/>
      <c r="J161" s="324"/>
      <c r="K161" s="345"/>
    </row>
    <row r="162" s="1" customFormat="1" ht="18.75" customHeight="1">
      <c r="B162" s="326"/>
      <c r="C162" s="336"/>
      <c r="D162" s="336"/>
      <c r="E162" s="336"/>
      <c r="F162" s="346"/>
      <c r="G162" s="336"/>
      <c r="H162" s="336"/>
      <c r="I162" s="336"/>
      <c r="J162" s="336"/>
      <c r="K162" s="326"/>
    </row>
    <row r="163" s="1" customFormat="1" ht="18.75" customHeight="1">
      <c r="B163" s="298"/>
      <c r="C163" s="298"/>
      <c r="D163" s="298"/>
      <c r="E163" s="298"/>
      <c r="F163" s="298"/>
      <c r="G163" s="298"/>
      <c r="H163" s="298"/>
      <c r="I163" s="298"/>
      <c r="J163" s="298"/>
      <c r="K163" s="298"/>
    </row>
    <row r="164" s="1" customFormat="1" ht="7.5" customHeight="1">
      <c r="B164" s="277"/>
      <c r="C164" s="278"/>
      <c r="D164" s="278"/>
      <c r="E164" s="278"/>
      <c r="F164" s="278"/>
      <c r="G164" s="278"/>
      <c r="H164" s="278"/>
      <c r="I164" s="278"/>
      <c r="J164" s="278"/>
      <c r="K164" s="279"/>
    </row>
    <row r="165" s="1" customFormat="1" ht="45" customHeight="1">
      <c r="B165" s="280"/>
      <c r="C165" s="281" t="s">
        <v>1449</v>
      </c>
      <c r="D165" s="281"/>
      <c r="E165" s="281"/>
      <c r="F165" s="281"/>
      <c r="G165" s="281"/>
      <c r="H165" s="281"/>
      <c r="I165" s="281"/>
      <c r="J165" s="281"/>
      <c r="K165" s="282"/>
    </row>
    <row r="166" s="1" customFormat="1" ht="17.25" customHeight="1">
      <c r="B166" s="280"/>
      <c r="C166" s="305" t="s">
        <v>1377</v>
      </c>
      <c r="D166" s="305"/>
      <c r="E166" s="305"/>
      <c r="F166" s="305" t="s">
        <v>1378</v>
      </c>
      <c r="G166" s="347"/>
      <c r="H166" s="348" t="s">
        <v>57</v>
      </c>
      <c r="I166" s="348" t="s">
        <v>60</v>
      </c>
      <c r="J166" s="305" t="s">
        <v>1379</v>
      </c>
      <c r="K166" s="282"/>
    </row>
    <row r="167" s="1" customFormat="1" ht="17.25" customHeight="1">
      <c r="B167" s="283"/>
      <c r="C167" s="307" t="s">
        <v>1380</v>
      </c>
      <c r="D167" s="307"/>
      <c r="E167" s="307"/>
      <c r="F167" s="308" t="s">
        <v>1381</v>
      </c>
      <c r="G167" s="349"/>
      <c r="H167" s="350"/>
      <c r="I167" s="350"/>
      <c r="J167" s="307" t="s">
        <v>1382</v>
      </c>
      <c r="K167" s="285"/>
    </row>
    <row r="168" s="1" customFormat="1" ht="5.25" customHeight="1">
      <c r="B168" s="315"/>
      <c r="C168" s="310"/>
      <c r="D168" s="310"/>
      <c r="E168" s="310"/>
      <c r="F168" s="310"/>
      <c r="G168" s="311"/>
      <c r="H168" s="310"/>
      <c r="I168" s="310"/>
      <c r="J168" s="310"/>
      <c r="K168" s="338"/>
    </row>
    <row r="169" s="1" customFormat="1" ht="15" customHeight="1">
      <c r="B169" s="315"/>
      <c r="C169" s="290" t="s">
        <v>1386</v>
      </c>
      <c r="D169" s="290"/>
      <c r="E169" s="290"/>
      <c r="F169" s="313" t="s">
        <v>1383</v>
      </c>
      <c r="G169" s="290"/>
      <c r="H169" s="290" t="s">
        <v>1423</v>
      </c>
      <c r="I169" s="290" t="s">
        <v>1385</v>
      </c>
      <c r="J169" s="290">
        <v>120</v>
      </c>
      <c r="K169" s="338"/>
    </row>
    <row r="170" s="1" customFormat="1" ht="15" customHeight="1">
      <c r="B170" s="315"/>
      <c r="C170" s="290" t="s">
        <v>1432</v>
      </c>
      <c r="D170" s="290"/>
      <c r="E170" s="290"/>
      <c r="F170" s="313" t="s">
        <v>1383</v>
      </c>
      <c r="G170" s="290"/>
      <c r="H170" s="290" t="s">
        <v>1433</v>
      </c>
      <c r="I170" s="290" t="s">
        <v>1385</v>
      </c>
      <c r="J170" s="290" t="s">
        <v>1434</v>
      </c>
      <c r="K170" s="338"/>
    </row>
    <row r="171" s="1" customFormat="1" ht="15" customHeight="1">
      <c r="B171" s="315"/>
      <c r="C171" s="290" t="s">
        <v>1331</v>
      </c>
      <c r="D171" s="290"/>
      <c r="E171" s="290"/>
      <c r="F171" s="313" t="s">
        <v>1383</v>
      </c>
      <c r="G171" s="290"/>
      <c r="H171" s="290" t="s">
        <v>1450</v>
      </c>
      <c r="I171" s="290" t="s">
        <v>1385</v>
      </c>
      <c r="J171" s="290" t="s">
        <v>1434</v>
      </c>
      <c r="K171" s="338"/>
    </row>
    <row r="172" s="1" customFormat="1" ht="15" customHeight="1">
      <c r="B172" s="315"/>
      <c r="C172" s="290" t="s">
        <v>1388</v>
      </c>
      <c r="D172" s="290"/>
      <c r="E172" s="290"/>
      <c r="F172" s="313" t="s">
        <v>1389</v>
      </c>
      <c r="G172" s="290"/>
      <c r="H172" s="290" t="s">
        <v>1450</v>
      </c>
      <c r="I172" s="290" t="s">
        <v>1385</v>
      </c>
      <c r="J172" s="290">
        <v>50</v>
      </c>
      <c r="K172" s="338"/>
    </row>
    <row r="173" s="1" customFormat="1" ht="15" customHeight="1">
      <c r="B173" s="315"/>
      <c r="C173" s="290" t="s">
        <v>1391</v>
      </c>
      <c r="D173" s="290"/>
      <c r="E173" s="290"/>
      <c r="F173" s="313" t="s">
        <v>1383</v>
      </c>
      <c r="G173" s="290"/>
      <c r="H173" s="290" t="s">
        <v>1450</v>
      </c>
      <c r="I173" s="290" t="s">
        <v>1393</v>
      </c>
      <c r="J173" s="290"/>
      <c r="K173" s="338"/>
    </row>
    <row r="174" s="1" customFormat="1" ht="15" customHeight="1">
      <c r="B174" s="315"/>
      <c r="C174" s="290" t="s">
        <v>1402</v>
      </c>
      <c r="D174" s="290"/>
      <c r="E174" s="290"/>
      <c r="F174" s="313" t="s">
        <v>1389</v>
      </c>
      <c r="G174" s="290"/>
      <c r="H174" s="290" t="s">
        <v>1450</v>
      </c>
      <c r="I174" s="290" t="s">
        <v>1385</v>
      </c>
      <c r="J174" s="290">
        <v>50</v>
      </c>
      <c r="K174" s="338"/>
    </row>
    <row r="175" s="1" customFormat="1" ht="15" customHeight="1">
      <c r="B175" s="315"/>
      <c r="C175" s="290" t="s">
        <v>1410</v>
      </c>
      <c r="D175" s="290"/>
      <c r="E175" s="290"/>
      <c r="F175" s="313" t="s">
        <v>1389</v>
      </c>
      <c r="G175" s="290"/>
      <c r="H175" s="290" t="s">
        <v>1450</v>
      </c>
      <c r="I175" s="290" t="s">
        <v>1385</v>
      </c>
      <c r="J175" s="290">
        <v>50</v>
      </c>
      <c r="K175" s="338"/>
    </row>
    <row r="176" s="1" customFormat="1" ht="15" customHeight="1">
      <c r="B176" s="315"/>
      <c r="C176" s="290" t="s">
        <v>1408</v>
      </c>
      <c r="D176" s="290"/>
      <c r="E176" s="290"/>
      <c r="F176" s="313" t="s">
        <v>1389</v>
      </c>
      <c r="G176" s="290"/>
      <c r="H176" s="290" t="s">
        <v>1450</v>
      </c>
      <c r="I176" s="290" t="s">
        <v>1385</v>
      </c>
      <c r="J176" s="290">
        <v>50</v>
      </c>
      <c r="K176" s="338"/>
    </row>
    <row r="177" s="1" customFormat="1" ht="15" customHeight="1">
      <c r="B177" s="315"/>
      <c r="C177" s="290" t="s">
        <v>111</v>
      </c>
      <c r="D177" s="290"/>
      <c r="E177" s="290"/>
      <c r="F177" s="313" t="s">
        <v>1383</v>
      </c>
      <c r="G177" s="290"/>
      <c r="H177" s="290" t="s">
        <v>1451</v>
      </c>
      <c r="I177" s="290" t="s">
        <v>1452</v>
      </c>
      <c r="J177" s="290"/>
      <c r="K177" s="338"/>
    </row>
    <row r="178" s="1" customFormat="1" ht="15" customHeight="1">
      <c r="B178" s="315"/>
      <c r="C178" s="290" t="s">
        <v>60</v>
      </c>
      <c r="D178" s="290"/>
      <c r="E178" s="290"/>
      <c r="F178" s="313" t="s">
        <v>1383</v>
      </c>
      <c r="G178" s="290"/>
      <c r="H178" s="290" t="s">
        <v>1453</v>
      </c>
      <c r="I178" s="290" t="s">
        <v>1454</v>
      </c>
      <c r="J178" s="290">
        <v>1</v>
      </c>
      <c r="K178" s="338"/>
    </row>
    <row r="179" s="1" customFormat="1" ht="15" customHeight="1">
      <c r="B179" s="315"/>
      <c r="C179" s="290" t="s">
        <v>56</v>
      </c>
      <c r="D179" s="290"/>
      <c r="E179" s="290"/>
      <c r="F179" s="313" t="s">
        <v>1383</v>
      </c>
      <c r="G179" s="290"/>
      <c r="H179" s="290" t="s">
        <v>1455</v>
      </c>
      <c r="I179" s="290" t="s">
        <v>1385</v>
      </c>
      <c r="J179" s="290">
        <v>20</v>
      </c>
      <c r="K179" s="338"/>
    </row>
    <row r="180" s="1" customFormat="1" ht="15" customHeight="1">
      <c r="B180" s="315"/>
      <c r="C180" s="290" t="s">
        <v>57</v>
      </c>
      <c r="D180" s="290"/>
      <c r="E180" s="290"/>
      <c r="F180" s="313" t="s">
        <v>1383</v>
      </c>
      <c r="G180" s="290"/>
      <c r="H180" s="290" t="s">
        <v>1456</v>
      </c>
      <c r="I180" s="290" t="s">
        <v>1385</v>
      </c>
      <c r="J180" s="290">
        <v>255</v>
      </c>
      <c r="K180" s="338"/>
    </row>
    <row r="181" s="1" customFormat="1" ht="15" customHeight="1">
      <c r="B181" s="315"/>
      <c r="C181" s="290" t="s">
        <v>112</v>
      </c>
      <c r="D181" s="290"/>
      <c r="E181" s="290"/>
      <c r="F181" s="313" t="s">
        <v>1383</v>
      </c>
      <c r="G181" s="290"/>
      <c r="H181" s="290" t="s">
        <v>1347</v>
      </c>
      <c r="I181" s="290" t="s">
        <v>1385</v>
      </c>
      <c r="J181" s="290">
        <v>10</v>
      </c>
      <c r="K181" s="338"/>
    </row>
    <row r="182" s="1" customFormat="1" ht="15" customHeight="1">
      <c r="B182" s="315"/>
      <c r="C182" s="290" t="s">
        <v>113</v>
      </c>
      <c r="D182" s="290"/>
      <c r="E182" s="290"/>
      <c r="F182" s="313" t="s">
        <v>1383</v>
      </c>
      <c r="G182" s="290"/>
      <c r="H182" s="290" t="s">
        <v>1457</v>
      </c>
      <c r="I182" s="290" t="s">
        <v>1418</v>
      </c>
      <c r="J182" s="290"/>
      <c r="K182" s="338"/>
    </row>
    <row r="183" s="1" customFormat="1" ht="15" customHeight="1">
      <c r="B183" s="315"/>
      <c r="C183" s="290" t="s">
        <v>1458</v>
      </c>
      <c r="D183" s="290"/>
      <c r="E183" s="290"/>
      <c r="F183" s="313" t="s">
        <v>1383</v>
      </c>
      <c r="G183" s="290"/>
      <c r="H183" s="290" t="s">
        <v>1459</v>
      </c>
      <c r="I183" s="290" t="s">
        <v>1418</v>
      </c>
      <c r="J183" s="290"/>
      <c r="K183" s="338"/>
    </row>
    <row r="184" s="1" customFormat="1" ht="15" customHeight="1">
      <c r="B184" s="315"/>
      <c r="C184" s="290" t="s">
        <v>1447</v>
      </c>
      <c r="D184" s="290"/>
      <c r="E184" s="290"/>
      <c r="F184" s="313" t="s">
        <v>1383</v>
      </c>
      <c r="G184" s="290"/>
      <c r="H184" s="290" t="s">
        <v>1460</v>
      </c>
      <c r="I184" s="290" t="s">
        <v>1418</v>
      </c>
      <c r="J184" s="290"/>
      <c r="K184" s="338"/>
    </row>
    <row r="185" s="1" customFormat="1" ht="15" customHeight="1">
      <c r="B185" s="315"/>
      <c r="C185" s="290" t="s">
        <v>115</v>
      </c>
      <c r="D185" s="290"/>
      <c r="E185" s="290"/>
      <c r="F185" s="313" t="s">
        <v>1389</v>
      </c>
      <c r="G185" s="290"/>
      <c r="H185" s="290" t="s">
        <v>1461</v>
      </c>
      <c r="I185" s="290" t="s">
        <v>1385</v>
      </c>
      <c r="J185" s="290">
        <v>50</v>
      </c>
      <c r="K185" s="338"/>
    </row>
    <row r="186" s="1" customFormat="1" ht="15" customHeight="1">
      <c r="B186" s="315"/>
      <c r="C186" s="290" t="s">
        <v>1462</v>
      </c>
      <c r="D186" s="290"/>
      <c r="E186" s="290"/>
      <c r="F186" s="313" t="s">
        <v>1389</v>
      </c>
      <c r="G186" s="290"/>
      <c r="H186" s="290" t="s">
        <v>1463</v>
      </c>
      <c r="I186" s="290" t="s">
        <v>1464</v>
      </c>
      <c r="J186" s="290"/>
      <c r="K186" s="338"/>
    </row>
    <row r="187" s="1" customFormat="1" ht="15" customHeight="1">
      <c r="B187" s="315"/>
      <c r="C187" s="290" t="s">
        <v>1465</v>
      </c>
      <c r="D187" s="290"/>
      <c r="E187" s="290"/>
      <c r="F187" s="313" t="s">
        <v>1389</v>
      </c>
      <c r="G187" s="290"/>
      <c r="H187" s="290" t="s">
        <v>1466</v>
      </c>
      <c r="I187" s="290" t="s">
        <v>1464</v>
      </c>
      <c r="J187" s="290"/>
      <c r="K187" s="338"/>
    </row>
    <row r="188" s="1" customFormat="1" ht="15" customHeight="1">
      <c r="B188" s="315"/>
      <c r="C188" s="290" t="s">
        <v>1467</v>
      </c>
      <c r="D188" s="290"/>
      <c r="E188" s="290"/>
      <c r="F188" s="313" t="s">
        <v>1389</v>
      </c>
      <c r="G188" s="290"/>
      <c r="H188" s="290" t="s">
        <v>1468</v>
      </c>
      <c r="I188" s="290" t="s">
        <v>1464</v>
      </c>
      <c r="J188" s="290"/>
      <c r="K188" s="338"/>
    </row>
    <row r="189" s="1" customFormat="1" ht="15" customHeight="1">
      <c r="B189" s="315"/>
      <c r="C189" s="351" t="s">
        <v>1469</v>
      </c>
      <c r="D189" s="290"/>
      <c r="E189" s="290"/>
      <c r="F189" s="313" t="s">
        <v>1389</v>
      </c>
      <c r="G189" s="290"/>
      <c r="H189" s="290" t="s">
        <v>1470</v>
      </c>
      <c r="I189" s="290" t="s">
        <v>1471</v>
      </c>
      <c r="J189" s="352" t="s">
        <v>1472</v>
      </c>
      <c r="K189" s="338"/>
    </row>
    <row r="190" s="18" customFormat="1" ht="15" customHeight="1">
      <c r="B190" s="353"/>
      <c r="C190" s="354" t="s">
        <v>1473</v>
      </c>
      <c r="D190" s="355"/>
      <c r="E190" s="355"/>
      <c r="F190" s="356" t="s">
        <v>1389</v>
      </c>
      <c r="G190" s="355"/>
      <c r="H190" s="355" t="s">
        <v>1474</v>
      </c>
      <c r="I190" s="355" t="s">
        <v>1471</v>
      </c>
      <c r="J190" s="357" t="s">
        <v>1472</v>
      </c>
      <c r="K190" s="358"/>
    </row>
    <row r="191" s="1" customFormat="1" ht="15" customHeight="1">
      <c r="B191" s="315"/>
      <c r="C191" s="351" t="s">
        <v>45</v>
      </c>
      <c r="D191" s="290"/>
      <c r="E191" s="290"/>
      <c r="F191" s="313" t="s">
        <v>1383</v>
      </c>
      <c r="G191" s="290"/>
      <c r="H191" s="287" t="s">
        <v>1475</v>
      </c>
      <c r="I191" s="290" t="s">
        <v>1476</v>
      </c>
      <c r="J191" s="290"/>
      <c r="K191" s="338"/>
    </row>
    <row r="192" s="1" customFormat="1" ht="15" customHeight="1">
      <c r="B192" s="315"/>
      <c r="C192" s="351" t="s">
        <v>1477</v>
      </c>
      <c r="D192" s="290"/>
      <c r="E192" s="290"/>
      <c r="F192" s="313" t="s">
        <v>1383</v>
      </c>
      <c r="G192" s="290"/>
      <c r="H192" s="290" t="s">
        <v>1478</v>
      </c>
      <c r="I192" s="290" t="s">
        <v>1418</v>
      </c>
      <c r="J192" s="290"/>
      <c r="K192" s="338"/>
    </row>
    <row r="193" s="1" customFormat="1" ht="15" customHeight="1">
      <c r="B193" s="315"/>
      <c r="C193" s="351" t="s">
        <v>1479</v>
      </c>
      <c r="D193" s="290"/>
      <c r="E193" s="290"/>
      <c r="F193" s="313" t="s">
        <v>1383</v>
      </c>
      <c r="G193" s="290"/>
      <c r="H193" s="290" t="s">
        <v>1480</v>
      </c>
      <c r="I193" s="290" t="s">
        <v>1418</v>
      </c>
      <c r="J193" s="290"/>
      <c r="K193" s="338"/>
    </row>
    <row r="194" s="1" customFormat="1" ht="15" customHeight="1">
      <c r="B194" s="315"/>
      <c r="C194" s="351" t="s">
        <v>1481</v>
      </c>
      <c r="D194" s="290"/>
      <c r="E194" s="290"/>
      <c r="F194" s="313" t="s">
        <v>1389</v>
      </c>
      <c r="G194" s="290"/>
      <c r="H194" s="290" t="s">
        <v>1482</v>
      </c>
      <c r="I194" s="290" t="s">
        <v>1418</v>
      </c>
      <c r="J194" s="290"/>
      <c r="K194" s="338"/>
    </row>
    <row r="195" s="1" customFormat="1" ht="15" customHeight="1">
      <c r="B195" s="344"/>
      <c r="C195" s="359"/>
      <c r="D195" s="324"/>
      <c r="E195" s="324"/>
      <c r="F195" s="324"/>
      <c r="G195" s="324"/>
      <c r="H195" s="324"/>
      <c r="I195" s="324"/>
      <c r="J195" s="324"/>
      <c r="K195" s="345"/>
    </row>
    <row r="196" s="1" customFormat="1" ht="18.75" customHeight="1">
      <c r="B196" s="326"/>
      <c r="C196" s="336"/>
      <c r="D196" s="336"/>
      <c r="E196" s="336"/>
      <c r="F196" s="346"/>
      <c r="G196" s="336"/>
      <c r="H196" s="336"/>
      <c r="I196" s="336"/>
      <c r="J196" s="336"/>
      <c r="K196" s="326"/>
    </row>
    <row r="197" s="1" customFormat="1" ht="18.75" customHeight="1">
      <c r="B197" s="326"/>
      <c r="C197" s="336"/>
      <c r="D197" s="336"/>
      <c r="E197" s="336"/>
      <c r="F197" s="346"/>
      <c r="G197" s="336"/>
      <c r="H197" s="336"/>
      <c r="I197" s="336"/>
      <c r="J197" s="336"/>
      <c r="K197" s="326"/>
    </row>
    <row r="198" s="1" customFormat="1" ht="18.75" customHeight="1">
      <c r="B198" s="298"/>
      <c r="C198" s="298"/>
      <c r="D198" s="298"/>
      <c r="E198" s="298"/>
      <c r="F198" s="298"/>
      <c r="G198" s="298"/>
      <c r="H198" s="298"/>
      <c r="I198" s="298"/>
      <c r="J198" s="298"/>
      <c r="K198" s="298"/>
    </row>
    <row r="199" s="1" customFormat="1" ht="13.5">
      <c r="B199" s="277"/>
      <c r="C199" s="278"/>
      <c r="D199" s="278"/>
      <c r="E199" s="278"/>
      <c r="F199" s="278"/>
      <c r="G199" s="278"/>
      <c r="H199" s="278"/>
      <c r="I199" s="278"/>
      <c r="J199" s="278"/>
      <c r="K199" s="279"/>
    </row>
    <row r="200" s="1" customFormat="1" ht="21">
      <c r="B200" s="280"/>
      <c r="C200" s="281" t="s">
        <v>1483</v>
      </c>
      <c r="D200" s="281"/>
      <c r="E200" s="281"/>
      <c r="F200" s="281"/>
      <c r="G200" s="281"/>
      <c r="H200" s="281"/>
      <c r="I200" s="281"/>
      <c r="J200" s="281"/>
      <c r="K200" s="282"/>
    </row>
    <row r="201" s="1" customFormat="1" ht="25.5" customHeight="1">
      <c r="B201" s="280"/>
      <c r="C201" s="360" t="s">
        <v>1484</v>
      </c>
      <c r="D201" s="360"/>
      <c r="E201" s="360"/>
      <c r="F201" s="360" t="s">
        <v>1485</v>
      </c>
      <c r="G201" s="361"/>
      <c r="H201" s="360" t="s">
        <v>1486</v>
      </c>
      <c r="I201" s="360"/>
      <c r="J201" s="360"/>
      <c r="K201" s="282"/>
    </row>
    <row r="202" s="1" customFormat="1" ht="5.25" customHeight="1">
      <c r="B202" s="315"/>
      <c r="C202" s="310"/>
      <c r="D202" s="310"/>
      <c r="E202" s="310"/>
      <c r="F202" s="310"/>
      <c r="G202" s="336"/>
      <c r="H202" s="310"/>
      <c r="I202" s="310"/>
      <c r="J202" s="310"/>
      <c r="K202" s="338"/>
    </row>
    <row r="203" s="1" customFormat="1" ht="15" customHeight="1">
      <c r="B203" s="315"/>
      <c r="C203" s="290" t="s">
        <v>1476</v>
      </c>
      <c r="D203" s="290"/>
      <c r="E203" s="290"/>
      <c r="F203" s="313" t="s">
        <v>46</v>
      </c>
      <c r="G203" s="290"/>
      <c r="H203" s="290" t="s">
        <v>1487</v>
      </c>
      <c r="I203" s="290"/>
      <c r="J203" s="290"/>
      <c r="K203" s="338"/>
    </row>
    <row r="204" s="1" customFormat="1" ht="15" customHeight="1">
      <c r="B204" s="315"/>
      <c r="C204" s="290"/>
      <c r="D204" s="290"/>
      <c r="E204" s="290"/>
      <c r="F204" s="313" t="s">
        <v>47</v>
      </c>
      <c r="G204" s="290"/>
      <c r="H204" s="290" t="s">
        <v>1488</v>
      </c>
      <c r="I204" s="290"/>
      <c r="J204" s="290"/>
      <c r="K204" s="338"/>
    </row>
    <row r="205" s="1" customFormat="1" ht="15" customHeight="1">
      <c r="B205" s="315"/>
      <c r="C205" s="290"/>
      <c r="D205" s="290"/>
      <c r="E205" s="290"/>
      <c r="F205" s="313" t="s">
        <v>50</v>
      </c>
      <c r="G205" s="290"/>
      <c r="H205" s="290" t="s">
        <v>1489</v>
      </c>
      <c r="I205" s="290"/>
      <c r="J205" s="290"/>
      <c r="K205" s="338"/>
    </row>
    <row r="206" s="1" customFormat="1" ht="15" customHeight="1">
      <c r="B206" s="315"/>
      <c r="C206" s="290"/>
      <c r="D206" s="290"/>
      <c r="E206" s="290"/>
      <c r="F206" s="313" t="s">
        <v>48</v>
      </c>
      <c r="G206" s="290"/>
      <c r="H206" s="290" t="s">
        <v>1490</v>
      </c>
      <c r="I206" s="290"/>
      <c r="J206" s="290"/>
      <c r="K206" s="338"/>
    </row>
    <row r="207" s="1" customFormat="1" ht="15" customHeight="1">
      <c r="B207" s="315"/>
      <c r="C207" s="290"/>
      <c r="D207" s="290"/>
      <c r="E207" s="290"/>
      <c r="F207" s="313" t="s">
        <v>49</v>
      </c>
      <c r="G207" s="290"/>
      <c r="H207" s="290" t="s">
        <v>1491</v>
      </c>
      <c r="I207" s="290"/>
      <c r="J207" s="290"/>
      <c r="K207" s="338"/>
    </row>
    <row r="208" s="1" customFormat="1" ht="15" customHeight="1">
      <c r="B208" s="315"/>
      <c r="C208" s="290"/>
      <c r="D208" s="290"/>
      <c r="E208" s="290"/>
      <c r="F208" s="313"/>
      <c r="G208" s="290"/>
      <c r="H208" s="290"/>
      <c r="I208" s="290"/>
      <c r="J208" s="290"/>
      <c r="K208" s="338"/>
    </row>
    <row r="209" s="1" customFormat="1" ht="15" customHeight="1">
      <c r="B209" s="315"/>
      <c r="C209" s="290" t="s">
        <v>1430</v>
      </c>
      <c r="D209" s="290"/>
      <c r="E209" s="290"/>
      <c r="F209" s="313" t="s">
        <v>88</v>
      </c>
      <c r="G209" s="290"/>
      <c r="H209" s="290" t="s">
        <v>1492</v>
      </c>
      <c r="I209" s="290"/>
      <c r="J209" s="290"/>
      <c r="K209" s="338"/>
    </row>
    <row r="210" s="1" customFormat="1" ht="15" customHeight="1">
      <c r="B210" s="315"/>
      <c r="C210" s="290"/>
      <c r="D210" s="290"/>
      <c r="E210" s="290"/>
      <c r="F210" s="313" t="s">
        <v>1326</v>
      </c>
      <c r="G210" s="290"/>
      <c r="H210" s="290" t="s">
        <v>1327</v>
      </c>
      <c r="I210" s="290"/>
      <c r="J210" s="290"/>
      <c r="K210" s="338"/>
    </row>
    <row r="211" s="1" customFormat="1" ht="15" customHeight="1">
      <c r="B211" s="315"/>
      <c r="C211" s="290"/>
      <c r="D211" s="290"/>
      <c r="E211" s="290"/>
      <c r="F211" s="313" t="s">
        <v>1324</v>
      </c>
      <c r="G211" s="290"/>
      <c r="H211" s="290" t="s">
        <v>1493</v>
      </c>
      <c r="I211" s="290"/>
      <c r="J211" s="290"/>
      <c r="K211" s="338"/>
    </row>
    <row r="212" s="1" customFormat="1" ht="15" customHeight="1">
      <c r="B212" s="362"/>
      <c r="C212" s="290"/>
      <c r="D212" s="290"/>
      <c r="E212" s="290"/>
      <c r="F212" s="313" t="s">
        <v>82</v>
      </c>
      <c r="G212" s="351"/>
      <c r="H212" s="342" t="s">
        <v>1328</v>
      </c>
      <c r="I212" s="342"/>
      <c r="J212" s="342"/>
      <c r="K212" s="363"/>
    </row>
    <row r="213" s="1" customFormat="1" ht="15" customHeight="1">
      <c r="B213" s="362"/>
      <c r="C213" s="290"/>
      <c r="D213" s="290"/>
      <c r="E213" s="290"/>
      <c r="F213" s="313" t="s">
        <v>1329</v>
      </c>
      <c r="G213" s="351"/>
      <c r="H213" s="342" t="s">
        <v>1494</v>
      </c>
      <c r="I213" s="342"/>
      <c r="J213" s="342"/>
      <c r="K213" s="363"/>
    </row>
    <row r="214" s="1" customFormat="1" ht="15" customHeight="1">
      <c r="B214" s="362"/>
      <c r="C214" s="290"/>
      <c r="D214" s="290"/>
      <c r="E214" s="290"/>
      <c r="F214" s="313"/>
      <c r="G214" s="351"/>
      <c r="H214" s="342"/>
      <c r="I214" s="342"/>
      <c r="J214" s="342"/>
      <c r="K214" s="363"/>
    </row>
    <row r="215" s="1" customFormat="1" ht="15" customHeight="1">
      <c r="B215" s="362"/>
      <c r="C215" s="290" t="s">
        <v>1454</v>
      </c>
      <c r="D215" s="290"/>
      <c r="E215" s="290"/>
      <c r="F215" s="313">
        <v>1</v>
      </c>
      <c r="G215" s="351"/>
      <c r="H215" s="342" t="s">
        <v>1495</v>
      </c>
      <c r="I215" s="342"/>
      <c r="J215" s="342"/>
      <c r="K215" s="363"/>
    </row>
    <row r="216" s="1" customFormat="1" ht="15" customHeight="1">
      <c r="B216" s="362"/>
      <c r="C216" s="290"/>
      <c r="D216" s="290"/>
      <c r="E216" s="290"/>
      <c r="F216" s="313">
        <v>2</v>
      </c>
      <c r="G216" s="351"/>
      <c r="H216" s="342" t="s">
        <v>1496</v>
      </c>
      <c r="I216" s="342"/>
      <c r="J216" s="342"/>
      <c r="K216" s="363"/>
    </row>
    <row r="217" s="1" customFormat="1" ht="15" customHeight="1">
      <c r="B217" s="362"/>
      <c r="C217" s="290"/>
      <c r="D217" s="290"/>
      <c r="E217" s="290"/>
      <c r="F217" s="313">
        <v>3</v>
      </c>
      <c r="G217" s="351"/>
      <c r="H217" s="342" t="s">
        <v>1497</v>
      </c>
      <c r="I217" s="342"/>
      <c r="J217" s="342"/>
      <c r="K217" s="363"/>
    </row>
    <row r="218" s="1" customFormat="1" ht="15" customHeight="1">
      <c r="B218" s="362"/>
      <c r="C218" s="290"/>
      <c r="D218" s="290"/>
      <c r="E218" s="290"/>
      <c r="F218" s="313">
        <v>4</v>
      </c>
      <c r="G218" s="351"/>
      <c r="H218" s="342" t="s">
        <v>1498</v>
      </c>
      <c r="I218" s="342"/>
      <c r="J218" s="342"/>
      <c r="K218" s="363"/>
    </row>
    <row r="219" s="1" customFormat="1" ht="12.75" customHeight="1">
      <c r="B219" s="364"/>
      <c r="C219" s="365"/>
      <c r="D219" s="365"/>
      <c r="E219" s="365"/>
      <c r="F219" s="365"/>
      <c r="G219" s="365"/>
      <c r="H219" s="365"/>
      <c r="I219" s="365"/>
      <c r="J219" s="365"/>
      <c r="K219" s="36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WIN-R4PASUFR1PC\Petr Šedivý</dc:creator>
  <cp:lastModifiedBy>WIN-R4PASUFR1PC\Petr Šedivý</cp:lastModifiedBy>
  <dcterms:created xsi:type="dcterms:W3CDTF">2025-01-27T09:10:24Z</dcterms:created>
  <dcterms:modified xsi:type="dcterms:W3CDTF">2025-01-27T09:10:32Z</dcterms:modified>
</cp:coreProperties>
</file>