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___Zakázky\2024\_24201 Drobné zakázky MaR\048 Tvorba DPS - rekonstrukce TZB Gymnázia Jihlava\_PD nová\"/>
    </mc:Choice>
  </mc:AlternateContent>
  <xr:revisionPtr revIDLastSave="0" documentId="13_ncr:1_{0C523463-299F-4BC5-9989-6EA40619827E}" xr6:coauthVersionLast="47" xr6:coauthVersionMax="47" xr10:uidLastSave="{00000000-0000-0000-0000-000000000000}"/>
  <workbookProtection workbookAlgorithmName="SHA-512" workbookHashValue="9cE1ngcBC/mUzZAuY9ByLUClVZOZXlRnfneZVbA1Ll1KVPWslg5mt6XGKSapTZAQlOocCnMofWDuarcodbStrA==" workbookSaltValue="M7QLgfQIChDyTAEri+tTdg==" workbookSpinCount="100000" lockStructure="1"/>
  <bookViews>
    <workbookView xWindow="-108" yWindow="-108" windowWidth="23256" windowHeight="12576" xr2:uid="{00000000-000D-0000-FFFF-FFFF00000000}"/>
  </bookViews>
  <sheets>
    <sheet name="Rekapitulace" sheetId="4" r:id="rId1"/>
    <sheet name="MaR" sheetId="1" r:id="rId2"/>
    <sheet name="ÚT" sheetId="2" r:id="rId3"/>
    <sheet name="VZT" sheetId="3" r:id="rId4"/>
  </sheets>
  <definedNames>
    <definedName name="Excel_BuiltIn__FilterDatabase" localSheetId="1">MaR!#REF!</definedName>
    <definedName name="Excel_BuiltIn__FilterDatabase" localSheetId="2">ÚT!#REF!</definedName>
    <definedName name="Excel_BuiltIn__FilterDatabase" localSheetId="3">VZT!#REF!</definedName>
    <definedName name="_xlnm.Print_Area" localSheetId="1">MaR!#REF!</definedName>
    <definedName name="_xlnm.Print_Area" localSheetId="0">Rekapitulace!$A$1:$E$40</definedName>
    <definedName name="_xlnm.Print_Area" localSheetId="2">ÚT!$A$2:$F$22</definedName>
    <definedName name="_xlnm.Print_Area" localSheetId="3">VZT!#REF!</definedName>
  </definedNames>
  <calcPr calcId="181029"/>
</workbook>
</file>

<file path=xl/calcChain.xml><?xml version="1.0" encoding="utf-8"?>
<calcChain xmlns="http://schemas.openxmlformats.org/spreadsheetml/2006/main">
  <c r="F44" i="3" l="1"/>
  <c r="F43" i="3"/>
  <c r="F42" i="3"/>
  <c r="F41" i="3"/>
  <c r="F40" i="3"/>
  <c r="F39" i="3"/>
  <c r="F38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0" i="1"/>
  <c r="F69" i="1"/>
  <c r="F68" i="1"/>
  <c r="F67" i="1"/>
  <c r="F66" i="1"/>
  <c r="F65" i="1"/>
  <c r="F64" i="1"/>
  <c r="F63" i="1"/>
  <c r="F62" i="1"/>
  <c r="F61" i="1"/>
  <c r="F58" i="1"/>
  <c r="F57" i="1"/>
  <c r="F54" i="1"/>
  <c r="F53" i="1"/>
  <c r="F52" i="1"/>
  <c r="F51" i="1"/>
  <c r="F50" i="1"/>
  <c r="F49" i="1"/>
  <c r="F48" i="1"/>
  <c r="F47" i="1"/>
  <c r="F4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  <c r="F46" i="3" l="1"/>
  <c r="F47" i="3" s="1"/>
  <c r="F48" i="3" s="1"/>
  <c r="F112" i="1"/>
  <c r="E19" i="4" s="1"/>
  <c r="F20" i="2"/>
  <c r="E21" i="4" l="1"/>
  <c r="F113" i="1"/>
  <c r="F114" i="1" s="1"/>
  <c r="F21" i="2"/>
  <c r="F22" i="2" s="1"/>
  <c r="E20" i="4"/>
  <c r="E23" i="4" l="1"/>
  <c r="E24" i="4" s="1"/>
  <c r="E25" i="4" s="1"/>
</calcChain>
</file>

<file path=xl/sharedStrings.xml><?xml version="1.0" encoding="utf-8"?>
<sst xmlns="http://schemas.openxmlformats.org/spreadsheetml/2006/main" count="418" uniqueCount="249">
  <si>
    <t xml:space="preserve">Položky </t>
  </si>
  <si>
    <t>Jednotková cena bez DPH</t>
  </si>
  <si>
    <t>DPH 21%</t>
  </si>
  <si>
    <t>Celková cena s DPH</t>
  </si>
  <si>
    <t>Jednotka</t>
  </si>
  <si>
    <t>Oživení vstupů/výstupů, včetně odladění software na stavbě, test 1:1</t>
  </si>
  <si>
    <t>Funkční zkoušky, uvedení do provozu</t>
  </si>
  <si>
    <t>Zaškolení personálu obsluhy a údržby</t>
  </si>
  <si>
    <t>Polní instrumentace MaR</t>
  </si>
  <si>
    <t>Průmyslový switch 4-port, 24VDC, na DIN lištu</t>
  </si>
  <si>
    <t>Kabely a elektroinstalační matriál</t>
  </si>
  <si>
    <t xml:space="preserve">Tuhá elektroinstalační trubka - D20, střední mechanická odolnost, UV odolná, včetně spojek a příchytek                        </t>
  </si>
  <si>
    <t>Ostatní pomocný montážní a kotvící materiál (hmoždinky, šrouby, kotvy, kabelové stropní příchytky…)</t>
  </si>
  <si>
    <t>Služby</t>
  </si>
  <si>
    <t>Zpracování výrobní dokumentace</t>
  </si>
  <si>
    <t>Koordinace MaR a ostatní technologie, řízení zakázky</t>
  </si>
  <si>
    <t>Softwarové vybavení řídících systémů</t>
  </si>
  <si>
    <t>Vyhotovení dokumentace skutečného stavu, návodu pro obsluhu a předávací dokumentace</t>
  </si>
  <si>
    <t>Celkové režijní a další vedlejší náklady (lešení, služby, administrativní příprava, likvidace odpadu, zařízení staveniště, doprava... )</t>
  </si>
  <si>
    <t>ks</t>
  </si>
  <si>
    <t>kpl</t>
  </si>
  <si>
    <t>m</t>
  </si>
  <si>
    <t>rozv</t>
  </si>
  <si>
    <t>Podružný elektroinstalační materiál (konektory, wago svorky, rozbočovací krabičky)</t>
  </si>
  <si>
    <t>Rozvaděče</t>
  </si>
  <si>
    <t>Ostatní náplň rozvaděčů dle zvyklostí výrobce (lanka, hřebeny, popisky atd..)</t>
  </si>
  <si>
    <t xml:space="preserve">Jednotlačítkový ovladač v plastové skříni s rudým hřibovým knoflíkem s aretací (pro odblokování otočit), montáž na zeď.                                                         </t>
  </si>
  <si>
    <t>Pozice</t>
  </si>
  <si>
    <t>01/BL1</t>
  </si>
  <si>
    <t xml:space="preserve">Snímač zaplavení včetně vyhodnocovacího relé, včetně veškerého montážního příslušenství.
</t>
  </si>
  <si>
    <t>Celková cena bez DPH (dodávka+montáž)</t>
  </si>
  <si>
    <t>01/BQ1</t>
  </si>
  <si>
    <t>El. připojení a ovládání čerpadla 230V do 0,5kW, včetně funkční zkoužky a zpětné signalizace provozních a poruchových stavů.</t>
  </si>
  <si>
    <t>CYKY-J 3x1,5</t>
  </si>
  <si>
    <t>CYKY-J 5x1,5</t>
  </si>
  <si>
    <t xml:space="preserve">Ohebná elektroinstalační trubka - D20, střední mechanická odolnost, UV odolná, včetně spojek a příchytek                        </t>
  </si>
  <si>
    <t xml:space="preserve">Ohebná elektroinstalační trubka - D16, střední mechanická odolnost, UV odolná, včetně spojek a příchytek                        </t>
  </si>
  <si>
    <t xml:space="preserve">kabelový žlab         100/50         </t>
  </si>
  <si>
    <t xml:space="preserve">Drátěný kabelový žlab kovový,  zinkovaný 100x50, včetně  podpěr a montážního příslušenství!  </t>
  </si>
  <si>
    <t xml:space="preserve">kabelový žlab         50/50         </t>
  </si>
  <si>
    <t xml:space="preserve">Drátěný kabelový žlab kovový,  zinkovaný 50x50, včetně  podpěr a montážního příslušenství!  </t>
  </si>
  <si>
    <t>Softwarové vybavení operátorského panelu</t>
  </si>
  <si>
    <t xml:space="preserve">Celkový počet </t>
  </si>
  <si>
    <t xml:space="preserve">Snímač výskytu CO, včetně kompletího příslušenství.                     </t>
  </si>
  <si>
    <t xml:space="preserve">Dvoustavový detektor výskytu ZP, kalibrovat na zemní plyn.                                                                            </t>
  </si>
  <si>
    <t xml:space="preserve">Napájecí zdroj pro detektor plynu, provedení na DIN lištu, napájecí napětí 230V/16VA, výstup 12V.                              </t>
  </si>
  <si>
    <t>BQKA1, BQKA2</t>
  </si>
  <si>
    <t xml:space="preserve">kabelový žlab         150/50         </t>
  </si>
  <si>
    <t>01/BQ2</t>
  </si>
  <si>
    <t>02/K1</t>
  </si>
  <si>
    <t>FTP Cat. 5e</t>
  </si>
  <si>
    <t xml:space="preserve">Kabel FTP Cat.5e PVC drát šedá          </t>
  </si>
  <si>
    <t>CYKY-J 3x2,5</t>
  </si>
  <si>
    <t xml:space="preserve">Výchozí revize elektrických zařízení MaR </t>
  </si>
  <si>
    <t>GSM</t>
  </si>
  <si>
    <t xml:space="preserve">Vodič CYA 6 H07V-K zeleno-žlutá      </t>
  </si>
  <si>
    <t>CYA 6</t>
  </si>
  <si>
    <t>Univerzální modul, 8x UIO</t>
  </si>
  <si>
    <t>Modul digitálních výstupů, 6x DO</t>
  </si>
  <si>
    <t>Napájecí modul, 1200 mA pro periferní moduly</t>
  </si>
  <si>
    <t>Sběrnicový modul</t>
  </si>
  <si>
    <t>Dotykový panel 10", vestavěný BACnet/IP klient a webový server</t>
  </si>
  <si>
    <t>GSM modul pro odesílání alarmů, RS485 + externí anténa.</t>
  </si>
  <si>
    <t>01/SF1</t>
  </si>
  <si>
    <t>01/PJ1</t>
  </si>
  <si>
    <t xml:space="preserve">Optická signalizace "PORUCHA KOTELNY" (výstražná tabule jednostranná), včetně kompletního montážního příslušenství.                                          </t>
  </si>
  <si>
    <t>01/PF1</t>
  </si>
  <si>
    <t>01/BT0</t>
  </si>
  <si>
    <t>03/BP1</t>
  </si>
  <si>
    <t>05/BT1</t>
  </si>
  <si>
    <t>05/TA1</t>
  </si>
  <si>
    <t>V1/BT1, V1/BT3, V2/BT1, V2/BT4, 
V4/BT1, V4/BT3</t>
  </si>
  <si>
    <t>Teploměr s výstupem Ethernet, -30 až 80 °C, napájení POE, Modbus TCP, IP30</t>
  </si>
  <si>
    <t>TCP/BT1, TCP/BT2,
TCP/BT3, TCP/BT4,
TCP/BT5, TCP/BT6</t>
  </si>
  <si>
    <t>02/BT1, 02/BT2, 03/BT1, 03/BT2, 04/BT1, 04/BT2, 04/BT3, 04/BT4, 06/BT1, 06/BT2, 07/BT1, 07/BT2,
V1/BT2, V2/BT2, 
V4/BT2</t>
  </si>
  <si>
    <t>V1/BP2, V1/BP3, V1/BP4, V2/BP3, V2/BP4, V2/BP5, 
V4/BP2, V4/BP3,
V4/BP4</t>
  </si>
  <si>
    <t>V1/BP1, V2/BP1,
V4/BP1</t>
  </si>
  <si>
    <t>V1/TA1, V2/TA1,
V4/TA1</t>
  </si>
  <si>
    <t>V1/MY1, V2/MY1, V4/MY1</t>
  </si>
  <si>
    <t>V1/MY2, V1/MY3, 
V1/MY5, V1/MY6, V1/MY7, V1/MY8,
V2/MY2, V2/MY3, 
V2/MY5, V2/MY6, V2/MY7, V2/MY8,
V4/MY3,V4/MY5,
V4/MY6</t>
  </si>
  <si>
    <t>V1/MY4, V2/MY4, V4/MY4</t>
  </si>
  <si>
    <t>01/BT1, V1/BT4,
V2/BT5</t>
  </si>
  <si>
    <t>El. napájení plynového kotle Hoval Ultra Gas (250).</t>
  </si>
  <si>
    <t xml:space="preserve">El. ovládání kotlů Hoval Ultra Gas (250) pomocí kaskádního modulu TopTronic (0-10V, blokace, porucha), vč. funkční zkoužky a zpětné signalizace provozních a poruchových stavů.                          </t>
  </si>
  <si>
    <t>02/EM1</t>
  </si>
  <si>
    <t>02/A1</t>
  </si>
  <si>
    <t>El. napájení stanice dávkování chemie.</t>
  </si>
  <si>
    <t>El. napájení a ovládání ventilu dopouštění vody do topného systému, 230V.</t>
  </si>
  <si>
    <t>02/Y1</t>
  </si>
  <si>
    <t>03/MA1, 03/MA2, 04/MA1, 04/MA2, 04/MA3, 04/MA4, 05/MA2, 06/MA1, 06/MA2, V1/MA1, V2/MA1, V4/MA1,
07/MA1, 07/MA2</t>
  </si>
  <si>
    <t>05/MA1</t>
  </si>
  <si>
    <t>El. připojení nabíjecího čepadla akumulace TV do řídící jednotky TopTronic kotlů, čerpadlo 230V.</t>
  </si>
  <si>
    <t>07/MY1, 07/MY2</t>
  </si>
  <si>
    <t>V1/MY4, V2/MY4, V4/MY4, 07/MY1, 07/MY2</t>
  </si>
  <si>
    <t>VZT 3</t>
  </si>
  <si>
    <t xml:space="preserve">El. připojení komunikace MODBUS RTU do autonomní VZT jednotky. </t>
  </si>
  <si>
    <t>RA1</t>
  </si>
  <si>
    <t>RA2</t>
  </si>
  <si>
    <t>RA3</t>
  </si>
  <si>
    <t>Modul digitálních vstupů, 16xDI</t>
  </si>
  <si>
    <t xml:space="preserve">Řídící systém </t>
  </si>
  <si>
    <t>Ostatní náplň rozvaděčů</t>
  </si>
  <si>
    <t>JYTY  4x1</t>
  </si>
  <si>
    <t xml:space="preserve">Tuhá elektroinstalační trubka - D16, střední mechanická odolnost, UV odolná, včetně spojek a příchytek                        </t>
  </si>
  <si>
    <t>V1/MA2, V1/MA3, V1/MA4, V2/MA2, V2/MA3, V2/MA4,
V4/MA2, V4/MA3, V4/MA4</t>
  </si>
  <si>
    <t>CYKY-J 5x2,5</t>
  </si>
  <si>
    <t xml:space="preserve">Revize rozvaděče </t>
  </si>
  <si>
    <t>Integrace autonomní VZT jednotky- VZT Laboratoř chemie</t>
  </si>
  <si>
    <t>Modulární automatizační stanice, 200x I/O, Island bus, 2x Modbus RTU/BACnet MS/TP, Modbus TCP, KNX PL-Link; BACnet/IP</t>
  </si>
  <si>
    <t>Modulární automatizační stanice, 400x I/O, Island bus, 4x Modbus RTU/BACnet MS/TP, Modbus TCP, KNX PL-Link; BACnet/IP</t>
  </si>
  <si>
    <t>Kompaktní automatizační stanice, 24x (80x) I/O, Island bus, Modbus RTU/TCP, BACnet MS/TP, KNX PL-Link; BACnet/IP</t>
  </si>
  <si>
    <t>Prostorové čidlo teploty, Pt1000, 0...+ 50°C, včetně kompletního příslušenství pro montáž.</t>
  </si>
  <si>
    <t>Venkovní teplotní čidlo Pt1000, -50...+70°C</t>
  </si>
  <si>
    <t xml:space="preserve">Kanálové teplotní čidlo do VZT kanálu Pt1000 - 0,4 m, -50…+80°C                                                  </t>
  </si>
  <si>
    <t>Kabelové teplotní čidlo Pt1000, 1,5 m, -30…+130°C  vč. Návarku a mosazné jímky.</t>
  </si>
  <si>
    <t xml:space="preserve">Příložné teplotní čidlo Pt1000, -30…+130°C                                                </t>
  </si>
  <si>
    <t xml:space="preserve">Omezovací termostat (TW), 15 až 95 °C, nastavení žádané hodnoty pod krytem, včetně ochranné jímky a  veškerého příslušenství.
</t>
  </si>
  <si>
    <t xml:space="preserve">Čidlo tlaku, keramická membrána, 0…10 V, 0...10 bar, výstup 0-10V, vč. kulového kohoutu s odvzdušněním.   </t>
  </si>
  <si>
    <t>Klapkový pohon 24V, toč. 2-bod, 7 Nm, havar. Fce</t>
  </si>
  <si>
    <t>Diferenční tlakový spínač 20...300 Pa</t>
  </si>
  <si>
    <t>Diferenční tlakový spínač 50...500 Pa</t>
  </si>
  <si>
    <t>Přímý ventil- šroubení, PN16, DN20, Kvs=6,3m3/h, zdvih 5,5mm, teplota média -25…120°C, vč. šroubení.
Regulační uzel VZT.</t>
  </si>
  <si>
    <t>Přímý ventil, PN16, DN25, Kvs=10m3/h, zdvih 5,5mm, teplota média -25…120°C</t>
  </si>
  <si>
    <t>Pohon AC/DC 24V, 400N, DC 0…10V, 4…20mA, 30s, 5,5mm, teplota média 1 až 130 °C, ruční ovládání, certifikát CE.
Regulační uzel VZT.</t>
  </si>
  <si>
    <t>El. připojení a ovládání ventilátoru 400V do 3kW, včetně funkční zkoužky a zpětné signalizace provozních a poruchových stavů.</t>
  </si>
  <si>
    <t>Licence dispečérského pracoviště 
BMS/SCADA (500 DB)</t>
  </si>
  <si>
    <t>Tvorba SCADA vizualizace ve shodě s investorem</t>
  </si>
  <si>
    <t>Zednické práce, frézování drážek, tvorba prostupů prostoru do průměru 150mm</t>
  </si>
  <si>
    <t xml:space="preserve"> Klapkový pohon AC/DC 24V, toč., 6Nm, 0..10V</t>
  </si>
  <si>
    <t>CYKY-J 5x16</t>
  </si>
  <si>
    <t>Doplnění jištěných vývodů do rozvaděčů ELE pro:
- Napájení rozvaděče RA2 (C63/3)
-Napájení rozvaděče RA3 (C16/1)
-Napájení autonomní VZT 3 (C16/3)</t>
  </si>
  <si>
    <t>1.01</t>
  </si>
  <si>
    <t>1.02</t>
  </si>
  <si>
    <t>1.03</t>
  </si>
  <si>
    <t>ka</t>
  </si>
  <si>
    <t>1.04</t>
  </si>
  <si>
    <t>1.05</t>
  </si>
  <si>
    <t>1.06</t>
  </si>
  <si>
    <t>Vyčištění a repase stávajícího odsávacího potrubí z pozink. plechu sk. I, včetně případné úpravy, včetně tvarovek a příslušenství do obvodu 2630</t>
  </si>
  <si>
    <t>bm</t>
  </si>
  <si>
    <t>Pomocný hutní materiál na výrobu podpěr, závěsů, konzol při montáži podle místních poměrů</t>
  </si>
  <si>
    <t>kg</t>
  </si>
  <si>
    <t xml:space="preserve">Čtyřhranné potrubí z pozink. plechu sk. I, včetně tvarovek a příslušenství, závěsového, spojovacího a těsnícího materiálu: sací a přívodní trasa 
do obvodu 2630 / 30 % tvar
</t>
  </si>
  <si>
    <t>Čtyřhranné potrubí z pozink. plechu sk. I, včetně tvarovek a příslušenství, závěsového, spojovacího a těsnícího materiálu: sací a přívodní trasa do obvodu 3500 / 30 % tvar</t>
  </si>
  <si>
    <t xml:space="preserve">Čtyřhranné potrubí z pozink. plechu sk. I, včetně tvarovek a příslušenství, závěsového, spojovacího a těsnícího materiálu: odsávací a výfuková trasa   
do obvodu 1890 / 20 % tvar 
</t>
  </si>
  <si>
    <t>Čtyřhranné potrubí z pozink. plechu sk. I, včetně tvarovek a příslušenství, závěsového, spojovacího a těsnícího materiálu: odsávací a výfuková trasa   do obvodu 2630 / 30 % tvar</t>
  </si>
  <si>
    <t>Čtyřhranné potrubí z pozink. plechu sk. I, včetně tvarovek a příslušenství, závěsového, spojovacího a těsnícího materiálu: odsávací a výfuková trasa   do obvodu 3500 / 100 % tvar</t>
  </si>
  <si>
    <t>Oběhové čerpadlo, 8 ..175 W, 230V, vzdálený start/stop a poruchové hlášení</t>
  </si>
  <si>
    <t>Kulový kohout DN50</t>
  </si>
  <si>
    <t>Filtr ms 6/4"</t>
  </si>
  <si>
    <t>intalační materiál, šroubení, t-kus, trubka, příchytky</t>
  </si>
  <si>
    <t>montáž</t>
  </si>
  <si>
    <t>svářečské práce</t>
  </si>
  <si>
    <t>izolace</t>
  </si>
  <si>
    <t>Koordinace ÚT a ostatní technologie, řízení zakázky</t>
  </si>
  <si>
    <t xml:space="preserve">Protimrazový termostat -5..+15°C, kapilára 3 m
</t>
  </si>
  <si>
    <t>Připojení zařízení technologie- zařízení dodávkou technologie</t>
  </si>
  <si>
    <t>Rozvaděč RA1
Skříňový oceloplechový rozvaděč rozměry 2000x800x400mm (VxŠxH), IP 54, ochrana dle ČSN 33 2000-4-41 automatickým odpojením vadné části v síti TN-S, vč. postavce 100mm
montáž na stavbě</t>
  </si>
  <si>
    <t xml:space="preserve">Rozvaděč RA1
Další příslušenství rozvaděče: zdroj 230V/24VDC-5A, 230V/24VAC-5A, 2x  zásuvka na DIN lištu 230V/16A, 1x hlavní vypínač, 2x 1f proud. chránič 30mA,  18x1f jistič, 12 x 1 f pojistkový odpojovač, 1x SPD ochrana 2. st., 2x tlumivka, 1x SPD ochrana 3. st. s VF filtrem pro ŘS, 12x stykač, 5x pomocné relé, osvětlení rozváděče, koncový snímač dveří, řadové svorky, 2x signálka 24VDC, 1x tlačítko na rozvaděč (kvitace), HOP v rozvaděči </t>
  </si>
  <si>
    <t>Rozvaděč RA1
Výroba rozvaděče</t>
  </si>
  <si>
    <t>Rozvaděč RA2
Skříňový oceloplechový rozvaděč rozměry 2000x1000x400mm (VxŠxH), IP 54, ochrana dle ČSN 33 2000-4-41 automatickým odpojením vadné části v síti TN-S, vč. postavce 100mm
montáž na stavbě</t>
  </si>
  <si>
    <t xml:space="preserve">Rozvaděč RA2
Další příslušenství rozvaděče: zdroj 230V/24VDC-5A, 230V/24VAC-5A, 2x  zásuvka na DIN lištu 230V/16A, 1x hlavní vypínač, 1x 1f proud. chránič 30mA,  8x1f jistič, 9x 3f motorový spouštěč,  18 x 1 f pojistkový odpojovač, 1x SPD ochrana 2. st., 2x tlumivka, 1x SPD ochrana 3. st. s VF filtrem pro ŘS, 12x stykač, 5x pomocné relé, osvětlení rozváděče, koncový snímač dveří, řadové svorky, 2x signálka 24VDC, 1x tlačítko na rozvaděč (kvitace), HOP v rozvaděči </t>
  </si>
  <si>
    <t>Rozvaděč RA2
Výroba rozvaděče</t>
  </si>
  <si>
    <t>Rozvaděč RA3
Nástěnný oceloplechový rozvaděč rozměry 800x600x260mm (VxŠxH), IP 54, ochrana dle ČSN 33 2000-4-41 automatickým odpojením vadné části v síti TN-S, montáž na stavbě</t>
  </si>
  <si>
    <t xml:space="preserve">Rozvaděč RA3
Další příslušenství rozvaděče: zdroj 230V/24VAC-5A, 1x  zásuvka na DIN lištu 230V/16A, 1x hlavní vypínač, 1x 1f proud. chránič 30mA,  4x1f jistič, 5x 1 f pojistkový odpojovač, 1x SPD ochrana 2. st., 2x tlumivka, 1x SPD ochrana 3. st. s VF filtrem pro ŘS, 2x stykač, osvětlení rozváděče, koncový snímač dveří, řadové svorky, 2x signálka 24VDC, 1x tlačítko na rozvaděč (kvitace), HOP v rozvaděči </t>
  </si>
  <si>
    <t>Rozvaděč RA3
Výroba rozvaděče</t>
  </si>
  <si>
    <t>JYTY 4x1
Kabel s PVC izolací, pevně mezi říd./aut. systémy, stíněný</t>
  </si>
  <si>
    <t>CYKY-J 3x1,5
Kabel s PVC izolací, pevně zem/vzduch, odol. UV</t>
  </si>
  <si>
    <t>CYKY-J 3x2,5
Kabel s PVC izolací, pevně zem/vzduch, odol. UV</t>
  </si>
  <si>
    <t>CYKY-J 5x1,5
Kabel s PVC izolací, pevně zem/vzduch, odol. UV</t>
  </si>
  <si>
    <t>CYKY-J 5x2,5
Kabel s PVC izolací, pevně zem/vzduch, odol. UV</t>
  </si>
  <si>
    <t>CYKY-J 5x16
Kabel s PVC izolací, pevně zem/vzduch, odol. UV</t>
  </si>
  <si>
    <t>Zapojení rozvaděčů MaR na stavbě</t>
  </si>
  <si>
    <t>Celková  cena bez DPH</t>
  </si>
  <si>
    <t>1.07</t>
  </si>
  <si>
    <t>1.08</t>
  </si>
  <si>
    <t>1.09</t>
  </si>
  <si>
    <t>1.10</t>
  </si>
  <si>
    <t>1.11</t>
  </si>
  <si>
    <t>1.12</t>
  </si>
  <si>
    <t>1.13</t>
  </si>
  <si>
    <t>MaR</t>
  </si>
  <si>
    <t>ÚT</t>
  </si>
  <si>
    <t>VZT</t>
  </si>
  <si>
    <t>Tlumič hluku  -  GE 200 x 500 x 1000 ( l = 1 m )</t>
  </si>
  <si>
    <t>Vyústka obdélníková odvodní s upevňovacím rámečkem    - 560 x 280 S/UR/R1,  TPM 015/01</t>
  </si>
  <si>
    <t xml:space="preserve">Požární klapka  900x315 – xx, TPM 018/01
Typ provedení bude upřesněn podle stávajícího zařízení, nebo podle nového požárního řešení stavby 
</t>
  </si>
  <si>
    <t xml:space="preserve">Požární klapka  1200x315 – xx, TPM 018/01
Typ provedení bude upřesněn podle stávajícího zařízení, nebo podle nového požárního řešení stavby
</t>
  </si>
  <si>
    <t>Textilní přívodní vyústka, včetně uchycovacího AL profilu, pro 4235 m3/h, dle nab. č. NA242183 – pozice 1 – H600/5500 F(PS/STA)B/PMS-8AL/LGO+DSH600x315-600/450</t>
  </si>
  <si>
    <t>Textilní přívodní vyústka, včetně uchycovacího AL profilu, pro 2965 m3/h, dle nab. č. NA242183 – pozice 2 – H600/4000 F(PS/STA)B/PMS-8AL/LGO+DSH600x315-600/450</t>
  </si>
  <si>
    <t xml:space="preserve">přívodní a odsávací potrubí z pozink. plechu sk. I :
</t>
  </si>
  <si>
    <t xml:space="preserve">(zvětšení stavebního prostupu pro vent. na rozměr 500x500) (případná repase a úprava zařízení) </t>
  </si>
  <si>
    <t>sací potrubí z pozink. plechu sk. I s regulační klapkou 630x400 do obvodu 2630 mm (1 bm)</t>
  </si>
  <si>
    <t>do obvodu 1050 mm (5 bm)</t>
  </si>
  <si>
    <t>do obvodu 1500 mm (15 bm)</t>
  </si>
  <si>
    <t>do obvodu 2630 mm (2 bm)</t>
  </si>
  <si>
    <t>do obvodu 3500 mm (4 bm)</t>
  </si>
  <si>
    <t>průmyslová vyústka přívodní 280x140 (8 ks)</t>
  </si>
  <si>
    <t>průmyslová vyústka odsávací 400x200 (6 ks)</t>
  </si>
  <si>
    <t>požární klapka PKK 90 – 500x315 (1 ks)</t>
  </si>
  <si>
    <t>vložka tlumiče hluku 200x310/10000 (6 ks)</t>
  </si>
  <si>
    <t>axiální ventilátor do potrubí APP 315 (2 ks)</t>
  </si>
  <si>
    <r>
      <rPr>
        <u/>
        <sz val="10"/>
        <rFont val="Arial CE"/>
        <charset val="238"/>
      </rPr>
      <t>Zařízení č. 2 - Demontáže stávajícího zařízení:</t>
    </r>
    <r>
      <rPr>
        <sz val="10"/>
        <rFont val="Arial CE"/>
        <charset val="238"/>
      </rPr>
      <t xml:space="preserve">
bloková klimatizační jednotka BDK 2-020 včetně příslušenství:</t>
    </r>
  </si>
  <si>
    <r>
      <rPr>
        <b/>
        <u/>
        <sz val="10"/>
        <rFont val="Arial CE"/>
        <charset val="238"/>
      </rPr>
      <t>Zařízení č. 1 – Větrání centrálních šaten</t>
    </r>
    <r>
      <rPr>
        <sz val="10"/>
        <rFont val="Arial CE"/>
        <family val="2"/>
        <charset val="238"/>
      </rPr>
      <t xml:space="preserve">
Klimatizační jednotka  s rotačním rekuperátorem 
provedení vnitřní podlahové – přívod + odvod  
Napojovací hrdla čtvercová 1200 x 500
sání – filtrace F7 + odvod - filtrace M5
rotační výměník – účinnost teplotní 81,6 %, celkový výkon zimní 69,45 kW
odvodní EC vent. – průtok vzduchu 7200 m3/h
tlakový výkon externí cca 250 Pa
el. příkon 1,79 kW,  400 V, 50 Hz
přívodní EC vent. – průtok vzduchu 7200 m3/h
tlakový výkon externí cca 480 Pa
el. příkon 2,41 kW,  400 V, 50 Hz
vodní ohřívač, výkon 10,89 kW, průtok vody 80/60°C - 0,468 m3/h se směšovacím uzlem SUV
včetně 2 ks klapek se servopohony (rozměry klapek 1200x500), včetně 4 ks pružných manžet a nutného příslušenství
včetně regulátoru jednotky s rozvaděčem, ovladače, externí komunikace </t>
    </r>
    <r>
      <rPr>
        <b/>
        <sz val="10"/>
        <rFont val="Arial CE"/>
        <charset val="238"/>
      </rPr>
      <t>MODBUS pro ovládání z MaR</t>
    </r>
    <r>
      <rPr>
        <sz val="10"/>
        <rFont val="Arial CE"/>
        <family val="2"/>
        <charset val="238"/>
      </rPr>
      <t xml:space="preserve">, nominální příkon 3,1 kW, napájecí napětí 3x400V+N+PE, 50/60Hz, 3x16A, 5,198 kW
včetně čidel, montáže, případného odvodnění, dopravy, uvedení do provozu (dodávka jednotky je navržena ve dvou kusech)
</t>
    </r>
  </si>
  <si>
    <t xml:space="preserve">Zařízení č. 3 - Požární izolace vzt. potrubí s odolností EI 30 minut (bude upřesněno požárním specialistou) 
(potrubí odsávací, výfukové, přívodní - pol.  1.16 a 1.17) Vnitřní prostor.
Montáž jednovrstvé izolace včetně případné mont. výztuh a příchytek deskami a rohožemi teplota cca 10 až 30 °C
Plochy rovné :
</t>
  </si>
  <si>
    <t xml:space="preserve">Miner. čedičová plsť 75 kg/m3 – desky Technorock 75 ALS
s AL polepem tl. 4 cm (3 m2)
</t>
  </si>
  <si>
    <t>Přesun hmot (0,009 t)</t>
  </si>
  <si>
    <t>Koordinace VZT a ostatní technologie, řízení zakázky</t>
  </si>
  <si>
    <t>Doplnění modulu 0-10V do kaskádního regulátoru kotlů, pro ovládání z MaR</t>
  </si>
  <si>
    <t>2.01</t>
  </si>
  <si>
    <t>3.01</t>
  </si>
  <si>
    <t>V4/BT+BM1,
V4/BT+BM2</t>
  </si>
  <si>
    <t xml:space="preserve">Prostorový přístroj KNX, teplota, relativní vlhkost                                              </t>
  </si>
  <si>
    <t>V1/SF1+HL1
V2/SF1+HL1</t>
  </si>
  <si>
    <t>Tlačítko stiskací podsvícené v krabici IP54, 1x kontakt spínací, signalizační LED zelená 24VDC, včetně
příslušenství. Dodávka a montáž do provozuschopného stavu.</t>
  </si>
  <si>
    <t>PK11, PK15, PK16</t>
  </si>
  <si>
    <t>PK1, PK2, PK3, PK4, PK5, PK6, PK7, PK8, PK9, PK10, PK12, PK13, PK14</t>
  </si>
  <si>
    <t>SF</t>
  </si>
  <si>
    <t>Integrace tlačítka pro spuštění odtahu VZT CHEMIE na 100%, tlačítko je umístěno ve dveřích silového rozvaděče v prostoru učebny CHEMIE.</t>
  </si>
  <si>
    <t>Celková nabízená cena bez DPH</t>
  </si>
  <si>
    <t>El. připojení signalizace stavu otevření požární klapky, nové požární klapky.</t>
  </si>
  <si>
    <t>El. připojení signalizace stavu otevření požární klapky, stávající požární klapky.</t>
  </si>
  <si>
    <t>Celková cena bez DPH (dodávka)</t>
  </si>
  <si>
    <t>m2</t>
  </si>
  <si>
    <t>Zednické práce</t>
  </si>
  <si>
    <t>PC sestava dispečerského pracoviště + monitor 27"</t>
  </si>
  <si>
    <t>Počet</t>
  </si>
  <si>
    <t>REKAPITULACE STAVBY</t>
  </si>
  <si>
    <t>Stavba:</t>
  </si>
  <si>
    <t>Místo:</t>
  </si>
  <si>
    <t>IČ:</t>
  </si>
  <si>
    <t>Kraj Vysočina</t>
  </si>
  <si>
    <t>DIČ:</t>
  </si>
  <si>
    <t>CZ70890749</t>
  </si>
  <si>
    <t>Uchazeč:</t>
  </si>
  <si>
    <t>Gymnazium Jihlava- rekonstrukce vytápění a vzduchotechniky</t>
  </si>
  <si>
    <t>J. Masaryka 1560, 586 01 Jihlava 1</t>
  </si>
  <si>
    <t xml:space="preserve">Zadavatek: </t>
  </si>
  <si>
    <t xml:space="preserve">Projektant: </t>
  </si>
  <si>
    <t>OK CONTROL s.r.o.</t>
  </si>
  <si>
    <t>Měření a regulace</t>
  </si>
  <si>
    <t>Vytápění</t>
  </si>
  <si>
    <t>Vzduchotechnika</t>
  </si>
  <si>
    <t>komplet</t>
  </si>
  <si>
    <t>CZ28788001</t>
  </si>
  <si>
    <t>(název, adresa)</t>
  </si>
  <si>
    <t>Nerudova 960, 39601 Humpolec</t>
  </si>
  <si>
    <t>Pro odevzdání ON vypňovat pouze žlutě vyznačená pole!</t>
  </si>
  <si>
    <t xml:space="preserve">Akustická výstražná signalizace.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</si>
</sst>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\$#,##0.00_);[Red]&quot;($&quot;#,##0.00\)"/>
    <numFmt numFmtId="168" formatCode="_(\$* #,##0_);_(\$* \(#,##0\);_(\$* \-_);_(@_)"/>
    <numFmt numFmtId="169" formatCode="_(\$* #,##0.00_);_(\$* \(#,##0.00\);_(\$* \-??_);_(@_)"/>
    <numFmt numFmtId="170" formatCode="d/\ mmm/\ yy"/>
    <numFmt numFmtId="171" formatCode="d\-mmm\-yy&quot;   &quot;h:mm"/>
    <numFmt numFmtId="172" formatCode="#,##0.0_);\(#,##0.0\)"/>
    <numFmt numFmtId="173" formatCode="#,##0.000_);\(#,##0.000\)"/>
    <numFmt numFmtId="174" formatCode="0.0%"/>
    <numFmt numFmtId="175" formatCode="mmm\-yy_)"/>
    <numFmt numFmtId="176" formatCode="#,##0.0_);[Red]\(#,##0.0\)"/>
    <numFmt numFmtId="177" formatCode="0.0%;\(0.0%\)"/>
    <numFmt numFmtId="178" formatCode="0%_);[Red]\(0%\)"/>
    <numFmt numFmtId="179" formatCode="0.0%_);[Red]\(0.0%\)"/>
    <numFmt numFmtId="180" formatCode="0.0%;[Red]\-0.0%"/>
    <numFmt numFmtId="181" formatCode="0.00%;[Red]\-0.00%"/>
    <numFmt numFmtId="182" formatCode="###,###,_);[Red]\(###,###,\)"/>
    <numFmt numFmtId="183" formatCode="###,###.0,_);[Red]\(###,###.0,\)"/>
    <numFmt numFmtId="184" formatCode="hh:mm\ AM/PM"/>
    <numFmt numFmtId="185" formatCode="###0_)"/>
    <numFmt numFmtId="186" formatCode="#,##0.00&quot; Kč&quot;"/>
    <numFmt numFmtId="187" formatCode="0.000E+00"/>
  </numFmts>
  <fonts count="28">
    <font>
      <sz val="10"/>
      <name val="Arial"/>
      <family val="2"/>
      <charset val="238"/>
    </font>
    <font>
      <b/>
      <sz val="11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name val="Arial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b/>
      <sz val="12"/>
      <name val="Univers (WN)"/>
      <family val="2"/>
      <charset val="238"/>
    </font>
    <font>
      <b/>
      <sz val="10"/>
      <name val="Univers (WN)"/>
      <family val="2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48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u/>
      <sz val="10"/>
      <name val="Arial CE"/>
      <charset val="238"/>
    </font>
    <font>
      <b/>
      <u/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4" tint="0.39997558519241921"/>
        <bgColor indexed="48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5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 applyNumberFormat="0" applyFill="0" applyBorder="0" applyAlignment="0"/>
    <xf numFmtId="164" fontId="14" fillId="0" borderId="0" applyFill="0" applyBorder="0" applyAlignment="0" applyProtection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167" fontId="14" fillId="0" borderId="0" applyFill="0" applyBorder="0" applyAlignment="0" applyProtection="0"/>
    <xf numFmtId="168" fontId="14" fillId="0" borderId="0" applyFill="0" applyBorder="0" applyAlignment="0" applyProtection="0"/>
    <xf numFmtId="169" fontId="14" fillId="0" borderId="0" applyFill="0" applyBorder="0" applyAlignment="0" applyProtection="0"/>
    <xf numFmtId="170" fontId="14" fillId="0" borderId="0" applyFill="0" applyBorder="0" applyAlignment="0" applyProtection="0"/>
    <xf numFmtId="171" fontId="14" fillId="0" borderId="0" applyFill="0" applyBorder="0" applyProtection="0">
      <alignment horizontal="left"/>
    </xf>
    <xf numFmtId="172" fontId="14" fillId="0" borderId="0" applyFill="0" applyBorder="0" applyAlignment="0" applyProtection="0"/>
    <xf numFmtId="39" fontId="14" fillId="0" borderId="0" applyFill="0" applyBorder="0" applyAlignment="0" applyProtection="0"/>
    <xf numFmtId="173" fontId="14" fillId="0" borderId="0" applyFill="0" applyBorder="0" applyAlignment="0"/>
    <xf numFmtId="37" fontId="2" fillId="0" borderId="0" applyFill="0" applyBorder="0" applyAlignment="0">
      <protection locked="0"/>
    </xf>
    <xf numFmtId="174" fontId="2" fillId="0" borderId="0" applyFill="0" applyBorder="0" applyAlignment="0">
      <protection locked="0"/>
    </xf>
    <xf numFmtId="172" fontId="2" fillId="0" borderId="0" applyFill="0" applyBorder="0" applyAlignment="0">
      <protection locked="0"/>
    </xf>
    <xf numFmtId="173" fontId="2" fillId="0" borderId="0" applyFill="0" applyBorder="0" applyAlignment="0" applyProtection="0"/>
    <xf numFmtId="175" fontId="14" fillId="0" borderId="0" applyFill="0" applyBorder="0" applyAlignment="0" applyProtection="0"/>
    <xf numFmtId="176" fontId="3" fillId="0" borderId="0" applyFill="0" applyBorder="0" applyAlignment="0"/>
    <xf numFmtId="38" fontId="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 applyFill="0" applyBorder="0" applyAlignment="0" applyProtection="0"/>
    <xf numFmtId="178" fontId="14" fillId="0" borderId="0" applyFill="0" applyBorder="0" applyAlignment="0" applyProtection="0"/>
    <xf numFmtId="179" fontId="14" fillId="0" borderId="0" applyFill="0" applyBorder="0" applyAlignment="0" applyProtection="0"/>
    <xf numFmtId="180" fontId="14" fillId="0" borderId="0" applyFill="0" applyBorder="0" applyAlignment="0" applyProtection="0"/>
    <xf numFmtId="181" fontId="14" fillId="0" borderId="0" applyFill="0" applyBorder="0" applyAlignment="0" applyProtection="0"/>
    <xf numFmtId="10" fontId="14" fillId="0" borderId="0" applyFill="0" applyBorder="0" applyAlignment="0" applyProtection="0"/>
    <xf numFmtId="0" fontId="14" fillId="2" borderId="0" applyNumberFormat="0" applyBorder="0" applyAlignment="0" applyProtection="0"/>
    <xf numFmtId="38" fontId="6" fillId="0" borderId="0" applyFill="0" applyBorder="0" applyAlignment="0" applyProtection="0"/>
    <xf numFmtId="180" fontId="7" fillId="0" borderId="0" applyFill="0" applyBorder="0" applyAlignment="0" applyProtection="0"/>
    <xf numFmtId="182" fontId="14" fillId="0" borderId="0" applyFill="0" applyBorder="0" applyAlignment="0" applyProtection="0"/>
    <xf numFmtId="183" fontId="14" fillId="0" borderId="0" applyFill="0" applyBorder="0" applyAlignment="0" applyProtection="0"/>
    <xf numFmtId="184" fontId="14" fillId="0" borderId="0" applyFill="0" applyBorder="0" applyAlignment="0" applyProtection="0"/>
    <xf numFmtId="0" fontId="14" fillId="0" borderId="1" applyNumberFormat="0" applyFill="0" applyAlignment="0" applyProtection="0"/>
    <xf numFmtId="0" fontId="14" fillId="0" borderId="2" applyNumberFormat="0" applyFill="0" applyAlignment="0" applyProtection="0"/>
    <xf numFmtId="185" fontId="14" fillId="0" borderId="0" applyFill="0" applyBorder="0" applyAlignment="0" applyProtection="0"/>
    <xf numFmtId="0" fontId="14" fillId="0" borderId="0"/>
    <xf numFmtId="0" fontId="14" fillId="0" borderId="0"/>
    <xf numFmtId="0" fontId="26" fillId="0" borderId="0" applyNumberFormat="0" applyFill="0" applyBorder="0" applyAlignment="0" applyProtection="0"/>
  </cellStyleXfs>
  <cellXfs count="182">
    <xf numFmtId="0" fontId="0" fillId="0" borderId="0" xfId="0"/>
    <xf numFmtId="0" fontId="5" fillId="0" borderId="0" xfId="26" applyFont="1"/>
    <xf numFmtId="186" fontId="5" fillId="0" borderId="0" xfId="26" applyNumberFormat="1" applyFont="1" applyAlignment="1">
      <alignment horizontal="right"/>
    </xf>
    <xf numFmtId="186" fontId="5" fillId="0" borderId="0" xfId="26" applyNumberFormat="1" applyFont="1"/>
    <xf numFmtId="186" fontId="5" fillId="0" borderId="0" xfId="27" applyNumberFormat="1" applyFont="1"/>
    <xf numFmtId="0" fontId="5" fillId="0" borderId="0" xfId="27" applyFont="1"/>
    <xf numFmtId="186" fontId="0" fillId="0" borderId="0" xfId="26" applyNumberFormat="1" applyFont="1" applyAlignment="1">
      <alignment horizontal="right"/>
    </xf>
    <xf numFmtId="0" fontId="9" fillId="0" borderId="0" xfId="29" applyFont="1" applyAlignment="1" applyProtection="1">
      <alignment horizontal="center"/>
      <protection locked="0"/>
    </xf>
    <xf numFmtId="186" fontId="5" fillId="0" borderId="9" xfId="26" applyNumberFormat="1" applyFont="1" applyBorder="1" applyAlignment="1">
      <alignment horizontal="right"/>
    </xf>
    <xf numFmtId="186" fontId="5" fillId="0" borderId="10" xfId="26" applyNumberFormat="1" applyFont="1" applyBorder="1"/>
    <xf numFmtId="186" fontId="5" fillId="0" borderId="11" xfId="26" applyNumberFormat="1" applyFont="1" applyBorder="1" applyAlignment="1">
      <alignment horizontal="right"/>
    </xf>
    <xf numFmtId="186" fontId="5" fillId="0" borderId="12" xfId="26" applyNumberFormat="1" applyFont="1" applyBorder="1"/>
    <xf numFmtId="186" fontId="5" fillId="0" borderId="13" xfId="26" applyNumberFormat="1" applyFont="1" applyBorder="1" applyAlignment="1">
      <alignment horizontal="right"/>
    </xf>
    <xf numFmtId="186" fontId="8" fillId="0" borderId="6" xfId="26" applyNumberFormat="1" applyFont="1" applyBorder="1"/>
    <xf numFmtId="0" fontId="5" fillId="0" borderId="0" xfId="28" applyFont="1"/>
    <xf numFmtId="186" fontId="5" fillId="0" borderId="0" xfId="28" applyNumberFormat="1" applyFont="1" applyAlignment="1">
      <alignment horizontal="right"/>
    </xf>
    <xf numFmtId="186" fontId="5" fillId="0" borderId="0" xfId="28" applyNumberFormat="1" applyFont="1"/>
    <xf numFmtId="0" fontId="13" fillId="0" borderId="0" xfId="27" applyFont="1"/>
    <xf numFmtId="186" fontId="13" fillId="0" borderId="0" xfId="27" applyNumberFormat="1" applyFont="1" applyAlignment="1">
      <alignment horizontal="right"/>
    </xf>
    <xf numFmtId="186" fontId="13" fillId="0" borderId="0" xfId="27" applyNumberFormat="1" applyFont="1"/>
    <xf numFmtId="0" fontId="5" fillId="0" borderId="0" xfId="25" applyAlignment="1">
      <alignment horizontal="left" vertical="top"/>
    </xf>
    <xf numFmtId="186" fontId="8" fillId="0" borderId="0" xfId="26" applyNumberFormat="1" applyFont="1" applyAlignment="1">
      <alignment horizontal="right"/>
    </xf>
    <xf numFmtId="186" fontId="5" fillId="3" borderId="3" xfId="26" applyNumberFormat="1" applyFont="1" applyFill="1" applyBorder="1" applyAlignment="1">
      <alignment horizontal="center" wrapText="1"/>
    </xf>
    <xf numFmtId="186" fontId="5" fillId="3" borderId="4" xfId="26" applyNumberFormat="1" applyFont="1" applyFill="1" applyBorder="1" applyAlignment="1">
      <alignment horizontal="center" wrapText="1"/>
    </xf>
    <xf numFmtId="186" fontId="5" fillId="4" borderId="7" xfId="26" applyNumberFormat="1" applyFont="1" applyFill="1" applyBorder="1" applyAlignment="1">
      <alignment horizontal="center" wrapText="1"/>
    </xf>
    <xf numFmtId="186" fontId="5" fillId="4" borderId="8" xfId="26" applyNumberFormat="1" applyFont="1" applyFill="1" applyBorder="1" applyAlignment="1">
      <alignment horizontal="right" wrapText="1"/>
    </xf>
    <xf numFmtId="186" fontId="15" fillId="0" borderId="15" xfId="26" applyNumberFormat="1" applyFont="1" applyBorder="1"/>
    <xf numFmtId="186" fontId="8" fillId="5" borderId="6" xfId="26" applyNumberFormat="1" applyFont="1" applyFill="1" applyBorder="1"/>
    <xf numFmtId="186" fontId="8" fillId="5" borderId="15" xfId="26" applyNumberFormat="1" applyFont="1" applyFill="1" applyBorder="1"/>
    <xf numFmtId="186" fontId="12" fillId="6" borderId="6" xfId="26" applyNumberFormat="1" applyFont="1" applyFill="1" applyBorder="1" applyAlignment="1">
      <alignment horizontal="right"/>
    </xf>
    <xf numFmtId="186" fontId="12" fillId="6" borderId="15" xfId="26" applyNumberFormat="1" applyFont="1" applyFill="1" applyBorder="1" applyAlignment="1">
      <alignment horizontal="right"/>
    </xf>
    <xf numFmtId="0" fontId="5" fillId="0" borderId="0" xfId="29" applyFont="1" applyAlignment="1" applyProtection="1">
      <alignment horizontal="right"/>
      <protection locked="0"/>
    </xf>
    <xf numFmtId="186" fontId="17" fillId="7" borderId="11" xfId="26" applyNumberFormat="1" applyFont="1" applyFill="1" applyBorder="1" applyAlignment="1">
      <alignment horizontal="right"/>
    </xf>
    <xf numFmtId="186" fontId="17" fillId="7" borderId="12" xfId="26" applyNumberFormat="1" applyFont="1" applyFill="1" applyBorder="1"/>
    <xf numFmtId="0" fontId="15" fillId="0" borderId="0" xfId="27" applyFont="1"/>
    <xf numFmtId="186" fontId="5" fillId="0" borderId="14" xfId="26" applyNumberFormat="1" applyFont="1" applyBorder="1"/>
    <xf numFmtId="0" fontId="8" fillId="0" borderId="0" xfId="29" applyFont="1" applyAlignment="1" applyProtection="1">
      <alignment horizontal="center"/>
      <protection locked="0"/>
    </xf>
    <xf numFmtId="0" fontId="27" fillId="0" borderId="0" xfId="28" applyFont="1"/>
    <xf numFmtId="0" fontId="26" fillId="0" borderId="0" xfId="47" applyNumberFormat="1" applyFill="1" applyBorder="1" applyAlignment="1" applyProtection="1">
      <alignment horizontal="left" vertical="top"/>
    </xf>
    <xf numFmtId="186" fontId="5" fillId="8" borderId="11" xfId="26" applyNumberFormat="1" applyFont="1" applyFill="1" applyBorder="1" applyAlignment="1">
      <alignment horizontal="right"/>
    </xf>
    <xf numFmtId="0" fontId="10" fillId="0" borderId="0" xfId="26" applyFont="1"/>
    <xf numFmtId="0" fontId="20" fillId="0" borderId="0" xfId="26" applyFont="1" applyAlignment="1">
      <alignment horizontal="center" vertical="center" wrapText="1"/>
    </xf>
    <xf numFmtId="186" fontId="8" fillId="0" borderId="0" xfId="26" applyNumberFormat="1" applyFont="1" applyAlignment="1">
      <alignment vertical="center"/>
    </xf>
    <xf numFmtId="186" fontId="8" fillId="0" borderId="0" xfId="26" applyNumberFormat="1" applyFont="1" applyAlignment="1">
      <alignment horizontal="center"/>
    </xf>
    <xf numFmtId="0" fontId="5" fillId="3" borderId="26" xfId="26" applyFont="1" applyFill="1" applyBorder="1" applyAlignment="1">
      <alignment horizontal="center"/>
    </xf>
    <xf numFmtId="0" fontId="5" fillId="3" borderId="16" xfId="26" applyFont="1" applyFill="1" applyBorder="1" applyAlignment="1">
      <alignment horizontal="center"/>
    </xf>
    <xf numFmtId="186" fontId="5" fillId="3" borderId="3" xfId="26" applyNumberFormat="1" applyFont="1" applyFill="1" applyBorder="1" applyAlignment="1">
      <alignment horizontal="center"/>
    </xf>
    <xf numFmtId="0" fontId="5" fillId="4" borderId="27" xfId="26" applyFont="1" applyFill="1" applyBorder="1" applyAlignment="1">
      <alignment horizontal="center"/>
    </xf>
    <xf numFmtId="0" fontId="5" fillId="4" borderId="6" xfId="26" applyFont="1" applyFill="1" applyBorder="1" applyAlignment="1">
      <alignment horizontal="center"/>
    </xf>
    <xf numFmtId="186" fontId="5" fillId="4" borderId="7" xfId="26" applyNumberFormat="1" applyFont="1" applyFill="1" applyBorder="1" applyAlignment="1">
      <alignment horizontal="center"/>
    </xf>
    <xf numFmtId="0" fontId="11" fillId="0" borderId="28" xfId="26" applyFont="1" applyBorder="1"/>
    <xf numFmtId="0" fontId="11" fillId="0" borderId="17" xfId="26" applyFont="1" applyBorder="1"/>
    <xf numFmtId="3" fontId="5" fillId="0" borderId="9" xfId="26" applyNumberFormat="1" applyFont="1" applyBorder="1" applyAlignment="1">
      <alignment horizontal="center"/>
    </xf>
    <xf numFmtId="0" fontId="17" fillId="7" borderId="29" xfId="26" applyFont="1" applyFill="1" applyBorder="1"/>
    <xf numFmtId="0" fontId="17" fillId="7" borderId="18" xfId="26" applyFont="1" applyFill="1" applyBorder="1" applyAlignment="1">
      <alignment wrapText="1"/>
    </xf>
    <xf numFmtId="3" fontId="17" fillId="7" borderId="11" xfId="26" applyNumberFormat="1" applyFont="1" applyFill="1" applyBorder="1" applyAlignment="1">
      <alignment horizontal="center"/>
    </xf>
    <xf numFmtId="0" fontId="18" fillId="0" borderId="21" xfId="26" applyFont="1" applyBorder="1" applyAlignment="1">
      <alignment vertical="top" wrapText="1"/>
    </xf>
    <xf numFmtId="2" fontId="5" fillId="0" borderId="35" xfId="26" applyNumberFormat="1" applyFont="1" applyBorder="1" applyAlignment="1">
      <alignment vertical="top" wrapText="1"/>
    </xf>
    <xf numFmtId="3" fontId="5" fillId="0" borderId="11" xfId="26" applyNumberFormat="1" applyFont="1" applyBorder="1" applyAlignment="1">
      <alignment horizontal="center"/>
    </xf>
    <xf numFmtId="2" fontId="5" fillId="0" borderId="34" xfId="26" applyNumberFormat="1" applyFont="1" applyBorder="1" applyAlignment="1">
      <alignment vertical="top" wrapText="1"/>
    </xf>
    <xf numFmtId="2" fontId="5" fillId="0" borderId="20" xfId="26" applyNumberFormat="1" applyFont="1" applyBorder="1" applyAlignment="1">
      <alignment vertical="top" wrapText="1"/>
    </xf>
    <xf numFmtId="0" fontId="15" fillId="0" borderId="36" xfId="46" applyFont="1" applyBorder="1" applyAlignment="1">
      <alignment horizontal="left" vertical="top" wrapText="1"/>
    </xf>
    <xf numFmtId="0" fontId="5" fillId="0" borderId="31" xfId="46" applyFont="1" applyBorder="1" applyAlignment="1">
      <alignment horizontal="left" vertical="top" wrapText="1"/>
    </xf>
    <xf numFmtId="0" fontId="15" fillId="0" borderId="31" xfId="46" applyFont="1" applyBorder="1" applyAlignment="1">
      <alignment horizontal="left" vertical="top" wrapText="1"/>
    </xf>
    <xf numFmtId="0" fontId="19" fillId="0" borderId="31" xfId="46" applyFont="1" applyBorder="1" applyAlignment="1">
      <alignment horizontal="left" vertical="top" wrapText="1"/>
    </xf>
    <xf numFmtId="0" fontId="5" fillId="0" borderId="29" xfId="26" applyFont="1" applyBorder="1"/>
    <xf numFmtId="0" fontId="5" fillId="0" borderId="18" xfId="26" applyFont="1" applyBorder="1" applyAlignment="1">
      <alignment wrapText="1"/>
    </xf>
    <xf numFmtId="0" fontId="18" fillId="0" borderId="23" xfId="26" applyFont="1" applyBorder="1" applyAlignment="1">
      <alignment vertical="top"/>
    </xf>
    <xf numFmtId="2" fontId="5" fillId="0" borderId="25" xfId="26" applyNumberFormat="1" applyFont="1" applyBorder="1" applyAlignment="1">
      <alignment vertical="top" wrapText="1"/>
    </xf>
    <xf numFmtId="0" fontId="18" fillId="0" borderId="23" xfId="26" applyFont="1" applyBorder="1" applyAlignment="1">
      <alignment vertical="top" wrapText="1"/>
    </xf>
    <xf numFmtId="0" fontId="19" fillId="0" borderId="29" xfId="26" applyFont="1" applyBorder="1"/>
    <xf numFmtId="0" fontId="19" fillId="0" borderId="24" xfId="26" applyFont="1" applyBorder="1" applyAlignment="1">
      <alignment vertical="top" wrapText="1"/>
    </xf>
    <xf numFmtId="0" fontId="15" fillId="0" borderId="18" xfId="26" applyFont="1" applyBorder="1" applyAlignment="1">
      <alignment vertical="top" wrapText="1"/>
    </xf>
    <xf numFmtId="0" fontId="15" fillId="0" borderId="22" xfId="45" applyFont="1" applyBorder="1" applyAlignment="1">
      <alignment horizontal="left" vertical="top" wrapText="1"/>
    </xf>
    <xf numFmtId="0" fontId="5" fillId="0" borderId="18" xfId="26" applyFont="1" applyBorder="1" applyAlignment="1">
      <alignment vertical="top" wrapText="1"/>
    </xf>
    <xf numFmtId="0" fontId="15" fillId="0" borderId="18" xfId="26" applyFont="1" applyBorder="1" applyAlignment="1">
      <alignment wrapText="1"/>
    </xf>
    <xf numFmtId="0" fontId="19" fillId="0" borderId="37" xfId="26" applyFont="1" applyBorder="1" applyAlignment="1">
      <alignment horizontal="left" vertical="top" wrapText="1"/>
    </xf>
    <xf numFmtId="0" fontId="19" fillId="0" borderId="32" xfId="26" applyFont="1" applyBorder="1" applyAlignment="1">
      <alignment horizontal="left" vertical="top" wrapText="1"/>
    </xf>
    <xf numFmtId="0" fontId="19" fillId="0" borderId="33" xfId="26" applyFont="1" applyBorder="1" applyAlignment="1">
      <alignment horizontal="left" vertical="top" wrapText="1"/>
    </xf>
    <xf numFmtId="0" fontId="5" fillId="0" borderId="18" xfId="26" applyFont="1" applyBorder="1" applyAlignment="1">
      <alignment horizontal="left" vertical="top" wrapText="1"/>
    </xf>
    <xf numFmtId="0" fontId="5" fillId="0" borderId="30" xfId="26" applyFont="1" applyBorder="1"/>
    <xf numFmtId="0" fontId="5" fillId="0" borderId="19" xfId="26" applyFont="1" applyBorder="1"/>
    <xf numFmtId="3" fontId="5" fillId="0" borderId="13" xfId="26" applyNumberFormat="1" applyFont="1" applyBorder="1" applyAlignment="1">
      <alignment horizontal="center"/>
    </xf>
    <xf numFmtId="0" fontId="16" fillId="6" borderId="5" xfId="26" applyFont="1" applyFill="1" applyBorder="1"/>
    <xf numFmtId="0" fontId="16" fillId="6" borderId="6" xfId="26" applyFont="1" applyFill="1" applyBorder="1"/>
    <xf numFmtId="0" fontId="15" fillId="0" borderId="5" xfId="26" applyFont="1" applyBorder="1"/>
    <xf numFmtId="0" fontId="15" fillId="0" borderId="6" xfId="26" applyFont="1" applyBorder="1"/>
    <xf numFmtId="186" fontId="8" fillId="0" borderId="6" xfId="26" applyNumberFormat="1" applyFont="1" applyBorder="1" applyAlignment="1">
      <alignment horizontal="right"/>
    </xf>
    <xf numFmtId="0" fontId="15" fillId="5" borderId="5" xfId="26" applyFont="1" applyFill="1" applyBorder="1"/>
    <xf numFmtId="0" fontId="15" fillId="5" borderId="6" xfId="26" applyFont="1" applyFill="1" applyBorder="1"/>
    <xf numFmtId="186" fontId="8" fillId="5" borderId="6" xfId="26" applyNumberFormat="1" applyFont="1" applyFill="1" applyBorder="1" applyAlignment="1">
      <alignment horizontal="right"/>
    </xf>
    <xf numFmtId="0" fontId="8" fillId="0" borderId="0" xfId="26" applyFont="1" applyAlignment="1">
      <alignment horizontal="right"/>
    </xf>
    <xf numFmtId="0" fontId="8" fillId="0" borderId="0" xfId="26" applyFont="1" applyAlignment="1">
      <alignment horizontal="center" vertical="center"/>
    </xf>
    <xf numFmtId="0" fontId="9" fillId="0" borderId="0" xfId="29" applyFont="1" applyAlignment="1">
      <alignment horizontal="center"/>
    </xf>
    <xf numFmtId="0" fontId="18" fillId="0" borderId="42" xfId="26" applyFont="1" applyBorder="1" applyAlignment="1">
      <alignment vertical="top" wrapText="1"/>
    </xf>
    <xf numFmtId="0" fontId="5" fillId="0" borderId="38" xfId="46" applyFont="1" applyBorder="1" applyAlignment="1">
      <alignment horizontal="left" vertical="top" wrapText="1"/>
    </xf>
    <xf numFmtId="3" fontId="5" fillId="0" borderId="39" xfId="26" applyNumberFormat="1" applyFont="1" applyBorder="1" applyAlignment="1">
      <alignment horizontal="center"/>
    </xf>
    <xf numFmtId="3" fontId="5" fillId="0" borderId="41" xfId="26" applyNumberFormat="1" applyFont="1" applyBorder="1" applyAlignment="1">
      <alignment horizontal="center"/>
    </xf>
    <xf numFmtId="0" fontId="5" fillId="0" borderId="40" xfId="26" applyFont="1" applyBorder="1"/>
    <xf numFmtId="186" fontId="5" fillId="0" borderId="40" xfId="26" applyNumberFormat="1" applyFont="1" applyBorder="1" applyAlignment="1">
      <alignment horizontal="right"/>
    </xf>
    <xf numFmtId="186" fontId="5" fillId="0" borderId="40" xfId="26" applyNumberFormat="1" applyFont="1" applyBorder="1"/>
    <xf numFmtId="0" fontId="5" fillId="3" borderId="52" xfId="26" applyFont="1" applyFill="1" applyBorder="1" applyAlignment="1">
      <alignment horizontal="center"/>
    </xf>
    <xf numFmtId="0" fontId="5" fillId="4" borderId="53" xfId="26" applyFont="1" applyFill="1" applyBorder="1" applyAlignment="1">
      <alignment horizontal="center"/>
    </xf>
    <xf numFmtId="0" fontId="11" fillId="0" borderId="21" xfId="26" applyFont="1" applyBorder="1"/>
    <xf numFmtId="49" fontId="18" fillId="0" borderId="21" xfId="26" applyNumberFormat="1" applyFont="1" applyBorder="1" applyAlignment="1">
      <alignment vertical="top" wrapText="1"/>
    </xf>
    <xf numFmtId="2" fontId="15" fillId="0" borderId="35" xfId="26" applyNumberFormat="1" applyFont="1" applyBorder="1" applyAlignment="1">
      <alignment vertical="top" wrapText="1"/>
    </xf>
    <xf numFmtId="186" fontId="5" fillId="8" borderId="39" xfId="26" applyNumberFormat="1" applyFont="1" applyFill="1" applyBorder="1" applyAlignment="1">
      <alignment horizontal="right"/>
    </xf>
    <xf numFmtId="49" fontId="18" fillId="0" borderId="54" xfId="26" applyNumberFormat="1" applyFont="1" applyBorder="1" applyAlignment="1">
      <alignment vertical="top" wrapText="1"/>
    </xf>
    <xf numFmtId="3" fontId="5" fillId="0" borderId="55" xfId="26" applyNumberFormat="1" applyFont="1" applyBorder="1" applyAlignment="1">
      <alignment horizontal="center"/>
    </xf>
    <xf numFmtId="0" fontId="5" fillId="0" borderId="44" xfId="46" applyFont="1" applyBorder="1" applyAlignment="1">
      <alignment horizontal="left" vertical="top" wrapText="1"/>
    </xf>
    <xf numFmtId="0" fontId="5" fillId="0" borderId="56" xfId="26" applyFont="1" applyBorder="1"/>
    <xf numFmtId="0" fontId="5" fillId="0" borderId="57" xfId="26" applyFont="1" applyBorder="1"/>
    <xf numFmtId="186" fontId="5" fillId="0" borderId="56" xfId="26" applyNumberFormat="1" applyFont="1" applyBorder="1" applyAlignment="1">
      <alignment horizontal="right"/>
    </xf>
    <xf numFmtId="186" fontId="5" fillId="0" borderId="57" xfId="26" applyNumberFormat="1" applyFont="1" applyBorder="1" applyAlignment="1">
      <alignment horizontal="right"/>
    </xf>
    <xf numFmtId="186" fontId="5" fillId="0" borderId="58" xfId="26" applyNumberFormat="1" applyFont="1" applyBorder="1"/>
    <xf numFmtId="186" fontId="5" fillId="0" borderId="59" xfId="26" applyNumberFormat="1" applyFont="1" applyBorder="1"/>
    <xf numFmtId="0" fontId="15" fillId="0" borderId="60" xfId="46" applyFont="1" applyBorder="1" applyAlignment="1">
      <alignment horizontal="left" vertical="top" wrapText="1"/>
    </xf>
    <xf numFmtId="0" fontId="5" fillId="0" borderId="62" xfId="26" applyFont="1" applyBorder="1"/>
    <xf numFmtId="0" fontId="22" fillId="0" borderId="47" xfId="46" applyFont="1" applyBorder="1" applyAlignment="1">
      <alignment horizontal="left" vertical="top" wrapText="1"/>
    </xf>
    <xf numFmtId="0" fontId="15" fillId="0" borderId="44" xfId="46" applyFont="1" applyBorder="1" applyAlignment="1">
      <alignment horizontal="left" vertical="top" wrapText="1"/>
    </xf>
    <xf numFmtId="49" fontId="18" fillId="0" borderId="43" xfId="26" applyNumberFormat="1" applyFont="1" applyBorder="1" applyAlignment="1">
      <alignment vertical="top" wrapText="1"/>
    </xf>
    <xf numFmtId="0" fontId="22" fillId="0" borderId="48" xfId="46" applyFont="1" applyBorder="1" applyAlignment="1">
      <alignment horizontal="left" vertical="top" wrapText="1"/>
    </xf>
    <xf numFmtId="0" fontId="5" fillId="0" borderId="54" xfId="26" applyFont="1" applyBorder="1"/>
    <xf numFmtId="0" fontId="22" fillId="0" borderId="50" xfId="46" applyFont="1" applyBorder="1" applyAlignment="1">
      <alignment horizontal="left" vertical="top" wrapText="1"/>
    </xf>
    <xf numFmtId="0" fontId="5" fillId="0" borderId="63" xfId="26" applyFont="1" applyBorder="1"/>
    <xf numFmtId="0" fontId="5" fillId="0" borderId="64" xfId="26" applyFont="1" applyBorder="1"/>
    <xf numFmtId="186" fontId="5" fillId="0" borderId="63" xfId="26" applyNumberFormat="1" applyFont="1" applyBorder="1" applyAlignment="1">
      <alignment horizontal="right"/>
    </xf>
    <xf numFmtId="186" fontId="5" fillId="0" borderId="64" xfId="26" applyNumberFormat="1" applyFont="1" applyBorder="1" applyAlignment="1">
      <alignment horizontal="right"/>
    </xf>
    <xf numFmtId="186" fontId="5" fillId="0" borderId="65" xfId="26" applyNumberFormat="1" applyFont="1" applyBorder="1"/>
    <xf numFmtId="186" fontId="5" fillId="0" borderId="66" xfId="26" applyNumberFormat="1" applyFont="1" applyBorder="1"/>
    <xf numFmtId="186" fontId="5" fillId="8" borderId="9" xfId="26" applyNumberFormat="1" applyFont="1" applyFill="1" applyBorder="1" applyAlignment="1">
      <alignment horizontal="right"/>
    </xf>
    <xf numFmtId="0" fontId="5" fillId="0" borderId="24" xfId="26" applyFont="1" applyBorder="1"/>
    <xf numFmtId="0" fontId="5" fillId="0" borderId="36" xfId="46" applyFont="1" applyBorder="1" applyAlignment="1">
      <alignment horizontal="left" vertical="top" wrapText="1"/>
    </xf>
    <xf numFmtId="186" fontId="5" fillId="0" borderId="69" xfId="26" applyNumberFormat="1" applyFont="1" applyBorder="1" applyAlignment="1">
      <alignment horizontal="right"/>
    </xf>
    <xf numFmtId="0" fontId="25" fillId="0" borderId="0" xfId="25" applyFont="1" applyAlignment="1">
      <alignment horizontal="right"/>
    </xf>
    <xf numFmtId="0" fontId="8" fillId="0" borderId="0" xfId="25" applyFont="1" applyAlignment="1">
      <alignment vertical="top"/>
    </xf>
    <xf numFmtId="0" fontId="8" fillId="0" borderId="0" xfId="25" applyFont="1" applyAlignment="1">
      <alignment horizontal="left" vertical="top"/>
    </xf>
    <xf numFmtId="0" fontId="5" fillId="0" borderId="0" xfId="25" applyAlignment="1">
      <alignment vertical="top"/>
    </xf>
    <xf numFmtId="3" fontId="5" fillId="0" borderId="0" xfId="25" applyNumberFormat="1" applyAlignment="1">
      <alignment horizontal="left" vertical="top"/>
    </xf>
    <xf numFmtId="14" fontId="5" fillId="0" borderId="0" xfId="25" applyNumberFormat="1" applyAlignment="1">
      <alignment horizontal="left" vertical="top"/>
    </xf>
    <xf numFmtId="186" fontId="5" fillId="0" borderId="0" xfId="26" applyNumberFormat="1" applyFont="1" applyAlignment="1">
      <alignment horizontal="left"/>
    </xf>
    <xf numFmtId="0" fontId="5" fillId="0" borderId="0" xfId="29" applyFont="1" applyAlignment="1">
      <alignment horizontal="right"/>
    </xf>
    <xf numFmtId="0" fontId="8" fillId="0" borderId="0" xfId="29" applyFont="1" applyAlignment="1">
      <alignment horizontal="right"/>
    </xf>
    <xf numFmtId="0" fontId="5" fillId="8" borderId="0" xfId="26" applyFont="1" applyFill="1"/>
    <xf numFmtId="186" fontId="14" fillId="8" borderId="0" xfId="26" applyNumberFormat="1" applyFill="1" applyAlignment="1">
      <alignment horizontal="right"/>
    </xf>
    <xf numFmtId="0" fontId="15" fillId="0" borderId="0" xfId="29" applyFont="1" applyAlignment="1">
      <alignment horizontal="left"/>
    </xf>
    <xf numFmtId="0" fontId="5" fillId="8" borderId="0" xfId="29" applyFont="1" applyFill="1" applyAlignment="1">
      <alignment horizontal="left"/>
    </xf>
    <xf numFmtId="0" fontId="5" fillId="3" borderId="70" xfId="26" applyFont="1" applyFill="1" applyBorder="1" applyAlignment="1">
      <alignment horizontal="center"/>
    </xf>
    <xf numFmtId="0" fontId="5" fillId="3" borderId="71" xfId="26" applyFont="1" applyFill="1" applyBorder="1" applyAlignment="1">
      <alignment horizontal="center"/>
    </xf>
    <xf numFmtId="186" fontId="5" fillId="3" borderId="71" xfId="26" applyNumberFormat="1" applyFont="1" applyFill="1" applyBorder="1" applyAlignment="1">
      <alignment horizontal="center"/>
    </xf>
    <xf numFmtId="186" fontId="5" fillId="3" borderId="72" xfId="26" applyNumberFormat="1" applyFont="1" applyFill="1" applyBorder="1" applyAlignment="1">
      <alignment horizontal="center" wrapText="1"/>
    </xf>
    <xf numFmtId="0" fontId="19" fillId="0" borderId="73" xfId="26" applyFont="1" applyBorder="1"/>
    <xf numFmtId="0" fontId="5" fillId="0" borderId="74" xfId="26" applyFont="1" applyBorder="1"/>
    <xf numFmtId="3" fontId="5" fillId="0" borderId="74" xfId="26" applyNumberFormat="1" applyFont="1" applyBorder="1" applyAlignment="1">
      <alignment horizontal="center"/>
    </xf>
    <xf numFmtId="186" fontId="5" fillId="0" borderId="75" xfId="26" applyNumberFormat="1" applyFont="1" applyBorder="1" applyAlignment="1">
      <alignment horizontal="right"/>
    </xf>
    <xf numFmtId="0" fontId="5" fillId="0" borderId="73" xfId="26" applyFont="1" applyBorder="1"/>
    <xf numFmtId="0" fontId="16" fillId="6" borderId="73" xfId="26" applyFont="1" applyFill="1" applyBorder="1"/>
    <xf numFmtId="0" fontId="16" fillId="6" borderId="74" xfId="26" applyFont="1" applyFill="1" applyBorder="1"/>
    <xf numFmtId="186" fontId="12" fillId="6" borderId="74" xfId="26" applyNumberFormat="1" applyFont="1" applyFill="1" applyBorder="1" applyAlignment="1">
      <alignment horizontal="right"/>
    </xf>
    <xf numFmtId="186" fontId="12" fillId="6" borderId="75" xfId="26" applyNumberFormat="1" applyFont="1" applyFill="1" applyBorder="1" applyAlignment="1">
      <alignment horizontal="right"/>
    </xf>
    <xf numFmtId="0" fontId="15" fillId="0" borderId="73" xfId="26" applyFont="1" applyBorder="1"/>
    <xf numFmtId="0" fontId="15" fillId="0" borderId="74" xfId="26" applyFont="1" applyBorder="1"/>
    <xf numFmtId="186" fontId="8" fillId="0" borderId="74" xfId="26" applyNumberFormat="1" applyFont="1" applyBorder="1" applyAlignment="1">
      <alignment horizontal="right"/>
    </xf>
    <xf numFmtId="186" fontId="15" fillId="0" borderId="75" xfId="26" applyNumberFormat="1" applyFont="1" applyBorder="1"/>
    <xf numFmtId="0" fontId="15" fillId="5" borderId="76" xfId="26" applyFont="1" applyFill="1" applyBorder="1"/>
    <xf numFmtId="0" fontId="15" fillId="5" borderId="77" xfId="26" applyFont="1" applyFill="1" applyBorder="1"/>
    <xf numFmtId="186" fontId="8" fillId="5" borderId="77" xfId="26" applyNumberFormat="1" applyFont="1" applyFill="1" applyBorder="1" applyAlignment="1">
      <alignment horizontal="right"/>
    </xf>
    <xf numFmtId="186" fontId="8" fillId="5" borderId="78" xfId="26" applyNumberFormat="1" applyFont="1" applyFill="1" applyBorder="1"/>
    <xf numFmtId="0" fontId="27" fillId="0" borderId="0" xfId="26" applyFont="1"/>
    <xf numFmtId="3" fontId="5" fillId="0" borderId="61" xfId="26" applyNumberFormat="1" applyFont="1" applyBorder="1" applyAlignment="1">
      <alignment horizontal="center"/>
    </xf>
    <xf numFmtId="3" fontId="5" fillId="0" borderId="45" xfId="26" applyNumberFormat="1" applyFont="1" applyBorder="1" applyAlignment="1">
      <alignment horizontal="center"/>
    </xf>
    <xf numFmtId="3" fontId="5" fillId="0" borderId="50" xfId="26" applyNumberFormat="1" applyFont="1" applyBorder="1" applyAlignment="1">
      <alignment horizontal="center"/>
    </xf>
    <xf numFmtId="3" fontId="5" fillId="0" borderId="46" xfId="26" applyNumberFormat="1" applyFont="1" applyBorder="1" applyAlignment="1">
      <alignment horizontal="center"/>
    </xf>
    <xf numFmtId="186" fontId="5" fillId="8" borderId="68" xfId="26" applyNumberFormat="1" applyFont="1" applyFill="1" applyBorder="1"/>
    <xf numFmtId="186" fontId="5" fillId="8" borderId="32" xfId="26" applyNumberFormat="1" applyFont="1" applyFill="1" applyBorder="1"/>
    <xf numFmtId="186" fontId="5" fillId="8" borderId="50" xfId="26" applyNumberFormat="1" applyFont="1" applyFill="1" applyBorder="1"/>
    <xf numFmtId="186" fontId="5" fillId="0" borderId="67" xfId="26" applyNumberFormat="1" applyFont="1" applyBorder="1"/>
    <xf numFmtId="186" fontId="5" fillId="0" borderId="49" xfId="26" applyNumberFormat="1" applyFont="1" applyBorder="1"/>
    <xf numFmtId="186" fontId="5" fillId="0" borderId="51" xfId="26" applyNumberFormat="1" applyFont="1" applyBorder="1"/>
    <xf numFmtId="3" fontId="5" fillId="0" borderId="0" xfId="26" applyNumberFormat="1" applyFont="1" applyAlignment="1">
      <alignment horizontal="center"/>
    </xf>
    <xf numFmtId="187" fontId="5" fillId="0" borderId="32" xfId="26" applyNumberFormat="1" applyFont="1" applyBorder="1" applyAlignment="1">
      <alignment horizontal="center"/>
    </xf>
    <xf numFmtId="187" fontId="5" fillId="0" borderId="50" xfId="26" applyNumberFormat="1" applyFont="1" applyBorder="1" applyAlignment="1">
      <alignment horizontal="center"/>
    </xf>
  </cellXfs>
  <cellStyles count="48">
    <cellStyle name="_CN_vzor_ROK 2002" xfId="1" xr:uid="{00000000-0005-0000-0000-000000000000}"/>
    <cellStyle name="_NKC_200_07_V3_MaR_080107 PPF" xfId="2" xr:uid="{00000000-0005-0000-0000-000001000000}"/>
    <cellStyle name="_ON_200_07_V3_MaR_080108 PPF" xfId="3" xr:uid="{00000000-0005-0000-0000-000002000000}"/>
    <cellStyle name="_Vzor ON  060101" xfId="4" xr:uid="{00000000-0005-0000-0000-000003000000}"/>
    <cellStyle name="_Vzor_JN_maloobjemové_ NKC xxx_06_V1 MaR 060206" xfId="5" xr:uid="{00000000-0005-0000-0000-000004000000}"/>
    <cellStyle name="Bold 11" xfId="6" xr:uid="{00000000-0005-0000-0000-000005000000}"/>
    <cellStyle name="Comma [0]_9eu2xkjwWrYu0YNRaLvhySkeD" xfId="7" xr:uid="{00000000-0005-0000-0000-000006000000}"/>
    <cellStyle name="Comma_9eu2xkjwWrYu0YNRaLvhySkeD" xfId="8" xr:uid="{00000000-0005-0000-0000-000007000000}"/>
    <cellStyle name="Currency (0)" xfId="9" xr:uid="{00000000-0005-0000-0000-000008000000}"/>
    <cellStyle name="Currency (2)" xfId="10" xr:uid="{00000000-0005-0000-0000-000009000000}"/>
    <cellStyle name="Currency [0]_3LU9hSJnLyQkkffIimuyOsjVm" xfId="11" xr:uid="{00000000-0005-0000-0000-00000A000000}"/>
    <cellStyle name="Currency_3LU9hSJnLyQkkffIimuyOsjVm" xfId="12" xr:uid="{00000000-0005-0000-0000-00000B000000}"/>
    <cellStyle name="Date" xfId="13" xr:uid="{00000000-0005-0000-0000-00000C000000}"/>
    <cellStyle name="Date-Time" xfId="14" xr:uid="{00000000-0005-0000-0000-00000D000000}"/>
    <cellStyle name="Decimal 1" xfId="15" xr:uid="{00000000-0005-0000-0000-00000E000000}"/>
    <cellStyle name="Decimal 2" xfId="16" xr:uid="{00000000-0005-0000-0000-00000F000000}"/>
    <cellStyle name="Decimal 3" xfId="17" xr:uid="{00000000-0005-0000-0000-000010000000}"/>
    <cellStyle name="Hypertextový odkaz 2" xfId="47" xr:uid="{9DE99D9C-745A-4907-A38F-94DC619C3171}"/>
    <cellStyle name="Input" xfId="18" xr:uid="{00000000-0005-0000-0000-000011000000}"/>
    <cellStyle name="Input %" xfId="19" xr:uid="{00000000-0005-0000-0000-000012000000}"/>
    <cellStyle name="Input 1" xfId="20" xr:uid="{00000000-0005-0000-0000-000013000000}"/>
    <cellStyle name="Input 3" xfId="21" xr:uid="{00000000-0005-0000-0000-000014000000}"/>
    <cellStyle name="Month" xfId="22" xr:uid="{00000000-0005-0000-0000-000015000000}"/>
    <cellStyle name="Normal 11" xfId="23" xr:uid="{00000000-0005-0000-0000-000016000000}"/>
    <cellStyle name="Normal_3LU9hSJnLyQkkffIimuyOsjVm" xfId="24" xr:uid="{00000000-0005-0000-0000-000017000000}"/>
    <cellStyle name="Normální" xfId="0" builtinId="0"/>
    <cellStyle name="normální_ON_200_07_MaR_080418_PPF_4np-8np" xfId="25" xr:uid="{00000000-0005-0000-0000-000019000000}"/>
    <cellStyle name="normální_Rekapitulace" xfId="26" xr:uid="{00000000-0005-0000-0000-00001A000000}"/>
    <cellStyle name="normální_Rekapitulace_CN_MaR_zákl_verze" xfId="27" xr:uid="{00000000-0005-0000-0000-00001B000000}"/>
    <cellStyle name="normální_Rekapitulace_ON 245_06_V1 MaR 060518" xfId="28" xr:uid="{00000000-0005-0000-0000-00001C000000}"/>
    <cellStyle name="normální_Specifikace-Bj055a-PP 2 2 2" xfId="46" xr:uid="{00000000-0005-0000-0000-00001D000000}"/>
    <cellStyle name="normální_Specifikace-Bj055a-PP 2 3" xfId="45" xr:uid="{00000000-0005-0000-0000-00001E000000}"/>
    <cellStyle name="normální_Zásuvky" xfId="29" xr:uid="{00000000-0005-0000-0000-00001F000000}"/>
    <cellStyle name="Percent ()" xfId="30" xr:uid="{00000000-0005-0000-0000-000020000000}"/>
    <cellStyle name="Percent (0)" xfId="31" xr:uid="{00000000-0005-0000-0000-000021000000}"/>
    <cellStyle name="Percent (1)" xfId="32" xr:uid="{00000000-0005-0000-0000-000022000000}"/>
    <cellStyle name="Percent 1" xfId="33" xr:uid="{00000000-0005-0000-0000-000023000000}"/>
    <cellStyle name="Percent 2" xfId="34" xr:uid="{00000000-0005-0000-0000-000024000000}"/>
    <cellStyle name="Percent_Account Detail" xfId="35" xr:uid="{00000000-0005-0000-0000-000025000000}"/>
    <cellStyle name="Shaded" xfId="36" xr:uid="{00000000-0005-0000-0000-000026000000}"/>
    <cellStyle name="Sum" xfId="37" xr:uid="{00000000-0005-0000-0000-000027000000}"/>
    <cellStyle name="Sum %of HV" xfId="38" xr:uid="{00000000-0005-0000-0000-000028000000}"/>
    <cellStyle name="Thousands (0)" xfId="39" xr:uid="{00000000-0005-0000-0000-000029000000}"/>
    <cellStyle name="Thousands (1)" xfId="40" xr:uid="{00000000-0005-0000-0000-00002A000000}"/>
    <cellStyle name="time" xfId="41" xr:uid="{00000000-0005-0000-0000-00002B000000}"/>
    <cellStyle name="Total" xfId="42" xr:uid="{00000000-0005-0000-0000-00002C000000}"/>
    <cellStyle name="Underline 2" xfId="43" xr:uid="{00000000-0005-0000-0000-00002D000000}"/>
    <cellStyle name="Year" xfId="44" xr:uid="{00000000-0005-0000-0000-00002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CC"/>
      <rgbColor rgb="00FF99CC"/>
      <rgbColor rgb="00CC99FF"/>
      <rgbColor rgb="00FFCC99"/>
      <rgbColor rgb="003366FF"/>
      <rgbColor rgb="003399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399B-BCDD-4CBC-BABA-0C4B945A1BF8}">
  <sheetPr>
    <pageSetUpPr fitToPage="1"/>
  </sheetPr>
  <dimension ref="A1:E47"/>
  <sheetViews>
    <sheetView tabSelected="1" zoomScale="85" zoomScaleNormal="85" zoomScaleSheetLayoutView="85" workbookViewId="0">
      <selection activeCell="B14" sqref="B14"/>
    </sheetView>
  </sheetViews>
  <sheetFormatPr defaultColWidth="9.33203125" defaultRowHeight="13.2"/>
  <cols>
    <col min="1" max="1" width="15.6640625" style="1" customWidth="1"/>
    <col min="2" max="2" width="36.21875" style="1" customWidth="1"/>
    <col min="3" max="4" width="12.6640625" style="2" customWidth="1"/>
    <col min="5" max="5" width="22.5546875" style="3" customWidth="1"/>
    <col min="6" max="16384" width="9.33203125" style="1"/>
  </cols>
  <sheetData>
    <row r="1" spans="1:5" ht="12.75" customHeight="1">
      <c r="A1" s="134"/>
      <c r="B1" s="134"/>
    </row>
    <row r="2" spans="1:5" s="5" customFormat="1">
      <c r="A2" s="135" t="s">
        <v>227</v>
      </c>
      <c r="B2" s="135"/>
      <c r="C2" s="135"/>
      <c r="D2" s="136"/>
      <c r="E2" s="136"/>
    </row>
    <row r="3" spans="1:5" s="5" customFormat="1">
      <c r="A3" s="137"/>
      <c r="B3" s="137"/>
      <c r="C3" s="137"/>
      <c r="D3" s="20"/>
      <c r="E3" s="20"/>
    </row>
    <row r="4" spans="1:5" s="5" customFormat="1">
      <c r="A4" s="137" t="s">
        <v>228</v>
      </c>
      <c r="B4" s="137" t="s">
        <v>235</v>
      </c>
      <c r="C4" s="137"/>
      <c r="D4" s="20"/>
      <c r="E4" s="20"/>
    </row>
    <row r="5" spans="1:5" s="5" customFormat="1">
      <c r="A5" s="137"/>
      <c r="B5" s="138"/>
      <c r="C5" s="137"/>
      <c r="D5" s="138"/>
      <c r="E5" s="138"/>
    </row>
    <row r="6" spans="1:5" s="5" customFormat="1">
      <c r="A6" s="137" t="s">
        <v>229</v>
      </c>
      <c r="B6" s="137" t="s">
        <v>236</v>
      </c>
      <c r="C6" s="137"/>
      <c r="D6" s="38"/>
      <c r="E6" s="38"/>
    </row>
    <row r="7" spans="1:5" s="5" customFormat="1">
      <c r="A7" s="137"/>
      <c r="B7" s="137"/>
      <c r="C7" s="137"/>
      <c r="D7" s="139"/>
      <c r="E7" s="139"/>
    </row>
    <row r="8" spans="1:5" s="5" customFormat="1">
      <c r="A8" s="137" t="s">
        <v>237</v>
      </c>
      <c r="B8" s="137" t="s">
        <v>231</v>
      </c>
      <c r="C8" s="137"/>
      <c r="D8" s="137" t="s">
        <v>230</v>
      </c>
      <c r="E8" s="20">
        <v>70890749</v>
      </c>
    </row>
    <row r="9" spans="1:5">
      <c r="D9" s="140" t="s">
        <v>232</v>
      </c>
      <c r="E9" s="3" t="s">
        <v>233</v>
      </c>
    </row>
    <row r="10" spans="1:5" ht="7.2" customHeight="1">
      <c r="A10" s="141"/>
      <c r="B10" s="142"/>
      <c r="C10" s="140"/>
      <c r="D10" s="140"/>
    </row>
    <row r="11" spans="1:5" ht="13.5" customHeight="1">
      <c r="A11" s="1" t="s">
        <v>234</v>
      </c>
      <c r="B11" s="143"/>
      <c r="D11" s="137" t="s">
        <v>230</v>
      </c>
      <c r="E11" s="144"/>
    </row>
    <row r="12" spans="1:5">
      <c r="A12" s="145" t="s">
        <v>245</v>
      </c>
      <c r="B12" s="146"/>
      <c r="D12" s="140" t="s">
        <v>232</v>
      </c>
      <c r="E12" s="144"/>
    </row>
    <row r="13" spans="1:5" ht="7.2" customHeight="1">
      <c r="A13" s="141"/>
      <c r="B13" s="142"/>
      <c r="C13" s="140"/>
      <c r="D13" s="140"/>
    </row>
    <row r="14" spans="1:5" ht="13.5" customHeight="1">
      <c r="A14" s="1" t="s">
        <v>238</v>
      </c>
      <c r="B14" s="137" t="s">
        <v>239</v>
      </c>
      <c r="D14" s="137" t="s">
        <v>230</v>
      </c>
      <c r="E14" s="20">
        <v>28788001</v>
      </c>
    </row>
    <row r="15" spans="1:5">
      <c r="A15" s="141"/>
      <c r="B15" s="145" t="s">
        <v>246</v>
      </c>
      <c r="D15" s="140" t="s">
        <v>232</v>
      </c>
      <c r="E15" t="s">
        <v>244</v>
      </c>
    </row>
    <row r="16" spans="1:5">
      <c r="A16" s="141"/>
      <c r="B16" s="142"/>
      <c r="D16" s="140"/>
      <c r="E16" s="6"/>
    </row>
    <row r="17" spans="1:5" ht="13.8" thickBot="1">
      <c r="A17" s="141"/>
      <c r="B17" s="142"/>
      <c r="C17" s="140"/>
      <c r="D17" s="140"/>
    </row>
    <row r="18" spans="1:5" ht="38.4" customHeight="1">
      <c r="A18" s="147"/>
      <c r="B18" s="148" t="s">
        <v>0</v>
      </c>
      <c r="C18" s="149" t="s">
        <v>226</v>
      </c>
      <c r="D18" s="149" t="s">
        <v>4</v>
      </c>
      <c r="E18" s="150" t="s">
        <v>1</v>
      </c>
    </row>
    <row r="19" spans="1:5" ht="19.95" customHeight="1">
      <c r="A19" s="151" t="s">
        <v>181</v>
      </c>
      <c r="B19" s="152" t="s">
        <v>240</v>
      </c>
      <c r="C19" s="153">
        <v>1</v>
      </c>
      <c r="D19" s="153" t="s">
        <v>243</v>
      </c>
      <c r="E19" s="154">
        <f>MaR!F112</f>
        <v>0</v>
      </c>
    </row>
    <row r="20" spans="1:5" ht="19.95" customHeight="1">
      <c r="A20" s="151" t="s">
        <v>182</v>
      </c>
      <c r="B20" s="152" t="s">
        <v>241</v>
      </c>
      <c r="C20" s="153">
        <v>1</v>
      </c>
      <c r="D20" s="153" t="s">
        <v>243</v>
      </c>
      <c r="E20" s="154">
        <f>ÚT!F20</f>
        <v>0</v>
      </c>
    </row>
    <row r="21" spans="1:5" ht="19.95" customHeight="1">
      <c r="A21" s="151" t="s">
        <v>183</v>
      </c>
      <c r="B21" s="152" t="s">
        <v>242</v>
      </c>
      <c r="C21" s="153">
        <v>1</v>
      </c>
      <c r="D21" s="153" t="s">
        <v>243</v>
      </c>
      <c r="E21" s="154">
        <f>VZT!F46</f>
        <v>0</v>
      </c>
    </row>
    <row r="22" spans="1:5">
      <c r="A22" s="155"/>
      <c r="B22" s="152"/>
      <c r="C22" s="153"/>
      <c r="D22" s="153"/>
      <c r="E22" s="154"/>
    </row>
    <row r="23" spans="1:5" ht="19.95" customHeight="1">
      <c r="A23" s="156" t="s">
        <v>219</v>
      </c>
      <c r="B23" s="157"/>
      <c r="C23" s="158"/>
      <c r="D23" s="158"/>
      <c r="E23" s="159">
        <f>SUM(E19:E22)</f>
        <v>0</v>
      </c>
    </row>
    <row r="24" spans="1:5" ht="19.95" customHeight="1">
      <c r="A24" s="160" t="s">
        <v>2</v>
      </c>
      <c r="B24" s="161"/>
      <c r="C24" s="162"/>
      <c r="D24" s="162"/>
      <c r="E24" s="163">
        <f>E23*0.21</f>
        <v>0</v>
      </c>
    </row>
    <row r="25" spans="1:5" ht="19.95" customHeight="1" thickBot="1">
      <c r="A25" s="164" t="s">
        <v>3</v>
      </c>
      <c r="B25" s="165"/>
      <c r="C25" s="166"/>
      <c r="D25" s="166"/>
      <c r="E25" s="167">
        <f>E23+E24</f>
        <v>0</v>
      </c>
    </row>
    <row r="27" spans="1:5">
      <c r="A27" s="37" t="s">
        <v>247</v>
      </c>
    </row>
    <row r="28" spans="1:5">
      <c r="A28" s="168"/>
    </row>
    <row r="29" spans="1:5">
      <c r="A29" s="168"/>
    </row>
    <row r="30" spans="1:5">
      <c r="A30" s="168"/>
    </row>
    <row r="31" spans="1:5">
      <c r="A31" s="37"/>
    </row>
    <row r="32" spans="1:5">
      <c r="A32" s="37"/>
    </row>
    <row r="33" spans="1:5">
      <c r="A33" s="37"/>
    </row>
    <row r="34" spans="1:5">
      <c r="A34" s="37"/>
    </row>
    <row r="35" spans="1:5">
      <c r="A35" s="37"/>
    </row>
    <row r="36" spans="1:5" s="14" customFormat="1">
      <c r="A36" s="37"/>
      <c r="C36" s="15"/>
      <c r="D36" s="15"/>
      <c r="E36" s="16"/>
    </row>
    <row r="37" spans="1:5" s="14" customFormat="1">
      <c r="A37" s="37"/>
      <c r="C37" s="15"/>
      <c r="D37" s="15"/>
      <c r="E37" s="16"/>
    </row>
    <row r="38" spans="1:5" s="5" customFormat="1" ht="15">
      <c r="C38" s="18"/>
      <c r="D38" s="18"/>
      <c r="E38" s="17"/>
    </row>
    <row r="39" spans="1:5" s="5" customFormat="1" ht="15">
      <c r="C39" s="18"/>
      <c r="D39" s="18"/>
    </row>
    <row r="40" spans="1:5" s="5" customFormat="1" ht="15">
      <c r="C40" s="18"/>
      <c r="D40" s="18"/>
    </row>
    <row r="41" spans="1:5" s="17" customFormat="1" ht="15">
      <c r="A41" s="5"/>
      <c r="B41" s="5"/>
      <c r="C41" s="18"/>
      <c r="D41" s="18"/>
    </row>
    <row r="42" spans="1:5" s="17" customFormat="1" ht="15">
      <c r="A42" s="20"/>
      <c r="B42" s="20"/>
      <c r="C42" s="21"/>
      <c r="D42" s="21"/>
    </row>
    <row r="43" spans="1:5">
      <c r="E43" s="1"/>
    </row>
    <row r="44" spans="1:5">
      <c r="E44" s="1"/>
    </row>
    <row r="45" spans="1:5">
      <c r="E45" s="1"/>
    </row>
    <row r="46" spans="1:5" ht="13.8" customHeight="1">
      <c r="E46" s="1"/>
    </row>
    <row r="47" spans="1:5">
      <c r="E47" s="1"/>
    </row>
  </sheetData>
  <sheetProtection sheet="1" objects="1" scenarios="1"/>
  <protectedRanges>
    <protectedRange sqref="B11:B12 E11:E12" name="Oblast1"/>
  </protectedRanges>
  <pageMargins left="0.7" right="0.7" top="0.75" bottom="0.75" header="0.3" footer="0.3"/>
  <pageSetup paperSize="9" scale="8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6"/>
  <sheetViews>
    <sheetView zoomScaleNormal="100" zoomScaleSheetLayoutView="40" workbookViewId="0">
      <selection activeCell="D10" sqref="D10"/>
    </sheetView>
  </sheetViews>
  <sheetFormatPr defaultColWidth="9.33203125" defaultRowHeight="13.2"/>
  <cols>
    <col min="1" max="1" width="15.6640625" style="1" customWidth="1"/>
    <col min="2" max="2" width="45.6640625" style="1" customWidth="1"/>
    <col min="3" max="3" width="12.33203125" style="2" customWidth="1"/>
    <col min="4" max="4" width="12.6640625" style="2" customWidth="1"/>
    <col min="5" max="5" width="17" style="3" customWidth="1"/>
    <col min="6" max="6" width="16.33203125" style="3" customWidth="1"/>
    <col min="7" max="7" width="4.6640625" style="1" customWidth="1"/>
    <col min="8" max="16384" width="9.33203125" style="1"/>
  </cols>
  <sheetData>
    <row r="1" spans="1:6" ht="16.2" thickBot="1">
      <c r="A1" s="40"/>
      <c r="B1" s="41" t="s">
        <v>181</v>
      </c>
      <c r="C1" s="42"/>
      <c r="D1" s="43"/>
    </row>
    <row r="2" spans="1:6" ht="52.2" customHeight="1" thickBot="1">
      <c r="A2" s="44" t="s">
        <v>27</v>
      </c>
      <c r="B2" s="45" t="s">
        <v>0</v>
      </c>
      <c r="C2" s="46" t="s">
        <v>42</v>
      </c>
      <c r="D2" s="46" t="s">
        <v>4</v>
      </c>
      <c r="E2" s="22" t="s">
        <v>1</v>
      </c>
      <c r="F2" s="23" t="s">
        <v>30</v>
      </c>
    </row>
    <row r="3" spans="1:6" ht="13.8" thickBot="1">
      <c r="A3" s="47"/>
      <c r="B3" s="48"/>
      <c r="C3" s="49"/>
      <c r="D3" s="49"/>
      <c r="E3" s="24"/>
      <c r="F3" s="25"/>
    </row>
    <row r="4" spans="1:6">
      <c r="A4" s="50"/>
      <c r="B4" s="51"/>
      <c r="C4" s="52"/>
      <c r="D4" s="52"/>
      <c r="E4" s="8"/>
      <c r="F4" s="9"/>
    </row>
    <row r="5" spans="1:6" ht="17.399999999999999">
      <c r="A5" s="53"/>
      <c r="B5" s="54" t="s">
        <v>8</v>
      </c>
      <c r="C5" s="55"/>
      <c r="D5" s="55"/>
      <c r="E5" s="32"/>
      <c r="F5" s="33"/>
    </row>
    <row r="6" spans="1:6" ht="42.6" customHeight="1">
      <c r="A6" s="56" t="s">
        <v>63</v>
      </c>
      <c r="B6" s="57" t="s">
        <v>26</v>
      </c>
      <c r="C6" s="58">
        <v>2</v>
      </c>
      <c r="D6" s="58" t="s">
        <v>19</v>
      </c>
      <c r="E6" s="39"/>
      <c r="F6" s="11">
        <f>C6*E6</f>
        <v>0</v>
      </c>
    </row>
    <row r="7" spans="1:6" ht="28.2" customHeight="1">
      <c r="A7" s="56" t="s">
        <v>28</v>
      </c>
      <c r="B7" s="59" t="s">
        <v>29</v>
      </c>
      <c r="C7" s="58">
        <v>1</v>
      </c>
      <c r="D7" s="58" t="s">
        <v>19</v>
      </c>
      <c r="E7" s="39"/>
      <c r="F7" s="11">
        <f t="shared" ref="F7:F43" si="0">C7*E7</f>
        <v>0</v>
      </c>
    </row>
    <row r="8" spans="1:6">
      <c r="A8" s="56" t="s">
        <v>31</v>
      </c>
      <c r="B8" s="60" t="s">
        <v>43</v>
      </c>
      <c r="C8" s="58">
        <v>1</v>
      </c>
      <c r="D8" s="58" t="s">
        <v>19</v>
      </c>
      <c r="E8" s="39"/>
      <c r="F8" s="11">
        <f t="shared" si="0"/>
        <v>0</v>
      </c>
    </row>
    <row r="9" spans="1:6" ht="26.4">
      <c r="A9" s="56" t="s">
        <v>48</v>
      </c>
      <c r="B9" s="61" t="s">
        <v>44</v>
      </c>
      <c r="C9" s="58">
        <v>1</v>
      </c>
      <c r="D9" s="58" t="s">
        <v>19</v>
      </c>
      <c r="E9" s="39"/>
      <c r="F9" s="11">
        <f t="shared" si="0"/>
        <v>0</v>
      </c>
    </row>
    <row r="10" spans="1:6" ht="26.4">
      <c r="A10" s="56" t="s">
        <v>46</v>
      </c>
      <c r="B10" s="62" t="s">
        <v>45</v>
      </c>
      <c r="C10" s="58">
        <v>2</v>
      </c>
      <c r="D10" s="58" t="s">
        <v>19</v>
      </c>
      <c r="E10" s="39"/>
      <c r="F10" s="11">
        <f t="shared" si="0"/>
        <v>0</v>
      </c>
    </row>
    <row r="11" spans="1:6">
      <c r="A11" s="56" t="s">
        <v>64</v>
      </c>
      <c r="B11" s="62" t="s">
        <v>248</v>
      </c>
      <c r="C11" s="58">
        <v>1</v>
      </c>
      <c r="D11" s="58" t="s">
        <v>19</v>
      </c>
      <c r="E11" s="39"/>
      <c r="F11" s="11">
        <f t="shared" si="0"/>
        <v>0</v>
      </c>
    </row>
    <row r="12" spans="1:6" ht="39.6">
      <c r="A12" s="56" t="s">
        <v>66</v>
      </c>
      <c r="B12" s="62" t="s">
        <v>65</v>
      </c>
      <c r="C12" s="58">
        <v>1</v>
      </c>
      <c r="D12" s="58" t="s">
        <v>19</v>
      </c>
      <c r="E12" s="39"/>
      <c r="F12" s="11">
        <f t="shared" si="0"/>
        <v>0</v>
      </c>
    </row>
    <row r="13" spans="1:6" ht="26.4">
      <c r="A13" s="56" t="s">
        <v>81</v>
      </c>
      <c r="B13" s="62" t="s">
        <v>111</v>
      </c>
      <c r="C13" s="58">
        <v>1</v>
      </c>
      <c r="D13" s="58" t="s">
        <v>19</v>
      </c>
      <c r="E13" s="39"/>
      <c r="F13" s="11">
        <f t="shared" si="0"/>
        <v>0</v>
      </c>
    </row>
    <row r="14" spans="1:6">
      <c r="A14" s="56" t="s">
        <v>67</v>
      </c>
      <c r="B14" s="59" t="s">
        <v>112</v>
      </c>
      <c r="C14" s="58">
        <v>1</v>
      </c>
      <c r="D14" s="58" t="s">
        <v>19</v>
      </c>
      <c r="E14" s="39"/>
      <c r="F14" s="11">
        <f t="shared" si="0"/>
        <v>0</v>
      </c>
    </row>
    <row r="15" spans="1:6" ht="30.6">
      <c r="A15" s="56" t="s">
        <v>71</v>
      </c>
      <c r="B15" s="62" t="s">
        <v>113</v>
      </c>
      <c r="C15" s="58">
        <v>6</v>
      </c>
      <c r="D15" s="58" t="s">
        <v>19</v>
      </c>
      <c r="E15" s="39"/>
      <c r="F15" s="11">
        <f t="shared" si="0"/>
        <v>0</v>
      </c>
    </row>
    <row r="16" spans="1:6" ht="26.4">
      <c r="A16" s="56" t="s">
        <v>69</v>
      </c>
      <c r="B16" s="62" t="s">
        <v>114</v>
      </c>
      <c r="C16" s="58">
        <v>1</v>
      </c>
      <c r="D16" s="58" t="s">
        <v>19</v>
      </c>
      <c r="E16" s="39"/>
      <c r="F16" s="11">
        <f t="shared" si="0"/>
        <v>0</v>
      </c>
    </row>
    <row r="17" spans="1:6" ht="81.599999999999994">
      <c r="A17" s="56" t="s">
        <v>74</v>
      </c>
      <c r="B17" s="62" t="s">
        <v>115</v>
      </c>
      <c r="C17" s="58">
        <v>15</v>
      </c>
      <c r="D17" s="58" t="s">
        <v>19</v>
      </c>
      <c r="E17" s="39"/>
      <c r="F17" s="11">
        <f t="shared" si="0"/>
        <v>0</v>
      </c>
    </row>
    <row r="18" spans="1:6" ht="20.399999999999999">
      <c r="A18" s="56" t="s">
        <v>211</v>
      </c>
      <c r="B18" s="62" t="s">
        <v>212</v>
      </c>
      <c r="C18" s="58">
        <v>2</v>
      </c>
      <c r="D18" s="58" t="s">
        <v>19</v>
      </c>
      <c r="E18" s="39"/>
      <c r="F18" s="11">
        <f t="shared" si="0"/>
        <v>0</v>
      </c>
    </row>
    <row r="19" spans="1:6" ht="45" customHeight="1">
      <c r="A19" s="56" t="s">
        <v>70</v>
      </c>
      <c r="B19" s="62" t="s">
        <v>116</v>
      </c>
      <c r="C19" s="58">
        <v>1</v>
      </c>
      <c r="D19" s="58" t="s">
        <v>19</v>
      </c>
      <c r="E19" s="39"/>
      <c r="F19" s="11">
        <f t="shared" si="0"/>
        <v>0</v>
      </c>
    </row>
    <row r="20" spans="1:6" ht="31.8" customHeight="1">
      <c r="A20" s="56" t="s">
        <v>68</v>
      </c>
      <c r="B20" s="62" t="s">
        <v>117</v>
      </c>
      <c r="C20" s="58">
        <v>1</v>
      </c>
      <c r="D20" s="58" t="s">
        <v>19</v>
      </c>
      <c r="E20" s="39"/>
      <c r="F20" s="11">
        <f t="shared" si="0"/>
        <v>0</v>
      </c>
    </row>
    <row r="21" spans="1:6" ht="30.6">
      <c r="A21" s="56" t="s">
        <v>73</v>
      </c>
      <c r="B21" s="63" t="s">
        <v>72</v>
      </c>
      <c r="C21" s="58">
        <v>6</v>
      </c>
      <c r="D21" s="58" t="s">
        <v>19</v>
      </c>
      <c r="E21" s="39"/>
      <c r="F21" s="11">
        <f t="shared" si="0"/>
        <v>0</v>
      </c>
    </row>
    <row r="22" spans="1:6" ht="20.399999999999999">
      <c r="A22" s="56" t="s">
        <v>78</v>
      </c>
      <c r="B22" s="62" t="s">
        <v>118</v>
      </c>
      <c r="C22" s="58">
        <v>3</v>
      </c>
      <c r="D22" s="58" t="s">
        <v>19</v>
      </c>
      <c r="E22" s="39"/>
      <c r="F22" s="11">
        <f t="shared" si="0"/>
        <v>0</v>
      </c>
    </row>
    <row r="23" spans="1:6" ht="84" customHeight="1">
      <c r="A23" s="56" t="s">
        <v>79</v>
      </c>
      <c r="B23" s="62" t="s">
        <v>128</v>
      </c>
      <c r="C23" s="58">
        <v>15</v>
      </c>
      <c r="D23" s="58" t="s">
        <v>19</v>
      </c>
      <c r="E23" s="39"/>
      <c r="F23" s="11">
        <f t="shared" si="0"/>
        <v>0</v>
      </c>
    </row>
    <row r="24" spans="1:6" ht="51">
      <c r="A24" s="56" t="s">
        <v>75</v>
      </c>
      <c r="B24" s="62" t="s">
        <v>119</v>
      </c>
      <c r="C24" s="58">
        <v>9</v>
      </c>
      <c r="D24" s="58" t="s">
        <v>19</v>
      </c>
      <c r="E24" s="39"/>
      <c r="F24" s="11">
        <f t="shared" si="0"/>
        <v>0</v>
      </c>
    </row>
    <row r="25" spans="1:6" ht="21" thickBot="1">
      <c r="A25" s="56" t="s">
        <v>76</v>
      </c>
      <c r="B25" s="62" t="s">
        <v>120</v>
      </c>
      <c r="C25" s="58">
        <v>2</v>
      </c>
      <c r="D25" s="58" t="s">
        <v>19</v>
      </c>
      <c r="E25" s="39"/>
      <c r="F25" s="11">
        <f t="shared" si="0"/>
        <v>0</v>
      </c>
    </row>
    <row r="26" spans="1:6" ht="23.4" customHeight="1">
      <c r="A26" s="56" t="s">
        <v>77</v>
      </c>
      <c r="B26" s="64" t="s">
        <v>155</v>
      </c>
      <c r="C26" s="58">
        <v>3</v>
      </c>
      <c r="D26" s="58" t="s">
        <v>19</v>
      </c>
      <c r="E26" s="39"/>
      <c r="F26" s="11">
        <f t="shared" si="0"/>
        <v>0</v>
      </c>
    </row>
    <row r="27" spans="1:6" ht="52.8">
      <c r="A27" s="56" t="s">
        <v>80</v>
      </c>
      <c r="B27" s="63" t="s">
        <v>121</v>
      </c>
      <c r="C27" s="58">
        <v>3</v>
      </c>
      <c r="D27" s="58" t="s">
        <v>19</v>
      </c>
      <c r="E27" s="39"/>
      <c r="F27" s="11">
        <f t="shared" si="0"/>
        <v>0</v>
      </c>
    </row>
    <row r="28" spans="1:6" ht="29.4" customHeight="1">
      <c r="A28" s="56" t="s">
        <v>92</v>
      </c>
      <c r="B28" s="63" t="s">
        <v>122</v>
      </c>
      <c r="C28" s="58">
        <v>2</v>
      </c>
      <c r="D28" s="58" t="s">
        <v>19</v>
      </c>
      <c r="E28" s="39"/>
      <c r="F28" s="11">
        <f t="shared" si="0"/>
        <v>0</v>
      </c>
    </row>
    <row r="29" spans="1:6" ht="57.6" customHeight="1">
      <c r="A29" s="56" t="s">
        <v>93</v>
      </c>
      <c r="B29" s="63" t="s">
        <v>123</v>
      </c>
      <c r="C29" s="58">
        <v>5</v>
      </c>
      <c r="D29" s="58" t="s">
        <v>19</v>
      </c>
      <c r="E29" s="39"/>
      <c r="F29" s="11">
        <f t="shared" si="0"/>
        <v>0</v>
      </c>
    </row>
    <row r="30" spans="1:6" ht="57.6" customHeight="1">
      <c r="A30" s="56" t="s">
        <v>213</v>
      </c>
      <c r="B30" s="63" t="s">
        <v>214</v>
      </c>
      <c r="C30" s="58">
        <v>2</v>
      </c>
      <c r="D30" s="58" t="s">
        <v>19</v>
      </c>
      <c r="E30" s="39"/>
      <c r="F30" s="11">
        <f t="shared" si="0"/>
        <v>0</v>
      </c>
    </row>
    <row r="31" spans="1:6">
      <c r="A31" s="65"/>
      <c r="B31" s="66"/>
      <c r="C31" s="58"/>
      <c r="D31" s="58"/>
      <c r="E31" s="10"/>
      <c r="F31" s="11">
        <f t="shared" si="0"/>
        <v>0</v>
      </c>
    </row>
    <row r="32" spans="1:6" ht="34.799999999999997">
      <c r="A32" s="53"/>
      <c r="B32" s="54" t="s">
        <v>156</v>
      </c>
      <c r="C32" s="55"/>
      <c r="D32" s="55"/>
      <c r="E32" s="32"/>
      <c r="F32" s="11">
        <f t="shared" si="0"/>
        <v>0</v>
      </c>
    </row>
    <row r="33" spans="1:6">
      <c r="A33" s="67" t="s">
        <v>49</v>
      </c>
      <c r="B33" s="68" t="s">
        <v>82</v>
      </c>
      <c r="C33" s="58">
        <v>1</v>
      </c>
      <c r="D33" s="58" t="s">
        <v>19</v>
      </c>
      <c r="E33" s="39"/>
      <c r="F33" s="11">
        <f t="shared" si="0"/>
        <v>0</v>
      </c>
    </row>
    <row r="34" spans="1:6" ht="58.8" customHeight="1">
      <c r="A34" s="67" t="s">
        <v>84</v>
      </c>
      <c r="B34" s="68" t="s">
        <v>83</v>
      </c>
      <c r="C34" s="58">
        <v>1</v>
      </c>
      <c r="D34" s="58" t="s">
        <v>19</v>
      </c>
      <c r="E34" s="39"/>
      <c r="F34" s="11">
        <f t="shared" si="0"/>
        <v>0</v>
      </c>
    </row>
    <row r="35" spans="1:6">
      <c r="A35" s="69" t="s">
        <v>85</v>
      </c>
      <c r="B35" s="68" t="s">
        <v>86</v>
      </c>
      <c r="C35" s="58">
        <v>1</v>
      </c>
      <c r="D35" s="58" t="s">
        <v>19</v>
      </c>
      <c r="E35" s="39"/>
      <c r="F35" s="11">
        <f t="shared" si="0"/>
        <v>0</v>
      </c>
    </row>
    <row r="36" spans="1:6" ht="26.4">
      <c r="A36" s="69" t="s">
        <v>88</v>
      </c>
      <c r="B36" s="68" t="s">
        <v>87</v>
      </c>
      <c r="C36" s="58">
        <v>1</v>
      </c>
      <c r="D36" s="58" t="s">
        <v>19</v>
      </c>
      <c r="E36" s="39"/>
      <c r="F36" s="11">
        <f t="shared" si="0"/>
        <v>0</v>
      </c>
    </row>
    <row r="37" spans="1:6" ht="73.8" customHeight="1">
      <c r="A37" s="69" t="s">
        <v>89</v>
      </c>
      <c r="B37" s="68" t="s">
        <v>32</v>
      </c>
      <c r="C37" s="58">
        <v>14</v>
      </c>
      <c r="D37" s="58" t="s">
        <v>19</v>
      </c>
      <c r="E37" s="39"/>
      <c r="F37" s="11">
        <f t="shared" si="0"/>
        <v>0</v>
      </c>
    </row>
    <row r="38" spans="1:6" ht="52.2" customHeight="1">
      <c r="A38" s="69" t="s">
        <v>104</v>
      </c>
      <c r="B38" s="68" t="s">
        <v>124</v>
      </c>
      <c r="C38" s="58">
        <v>9</v>
      </c>
      <c r="D38" s="58" t="s">
        <v>19</v>
      </c>
      <c r="E38" s="39"/>
      <c r="F38" s="11">
        <f t="shared" si="0"/>
        <v>0</v>
      </c>
    </row>
    <row r="39" spans="1:6" ht="26.4">
      <c r="A39" s="69" t="s">
        <v>90</v>
      </c>
      <c r="B39" s="68" t="s">
        <v>91</v>
      </c>
      <c r="C39" s="58">
        <v>1</v>
      </c>
      <c r="D39" s="58" t="s">
        <v>19</v>
      </c>
      <c r="E39" s="39"/>
      <c r="F39" s="11">
        <f t="shared" si="0"/>
        <v>0</v>
      </c>
    </row>
    <row r="40" spans="1:6" ht="26.4">
      <c r="A40" s="69" t="s">
        <v>215</v>
      </c>
      <c r="B40" s="68" t="s">
        <v>220</v>
      </c>
      <c r="C40" s="58">
        <v>3</v>
      </c>
      <c r="D40" s="58" t="s">
        <v>19</v>
      </c>
      <c r="E40" s="39"/>
      <c r="F40" s="11">
        <f t="shared" si="0"/>
        <v>0</v>
      </c>
    </row>
    <row r="41" spans="1:6" ht="46.8" customHeight="1">
      <c r="A41" s="69" t="s">
        <v>216</v>
      </c>
      <c r="B41" s="68" t="s">
        <v>221</v>
      </c>
      <c r="C41" s="58">
        <v>13</v>
      </c>
      <c r="D41" s="58" t="s">
        <v>19</v>
      </c>
      <c r="E41" s="39"/>
      <c r="F41" s="11">
        <f t="shared" si="0"/>
        <v>0</v>
      </c>
    </row>
    <row r="42" spans="1:6" ht="26.4">
      <c r="A42" s="69" t="s">
        <v>94</v>
      </c>
      <c r="B42" s="68" t="s">
        <v>95</v>
      </c>
      <c r="C42" s="58">
        <v>1</v>
      </c>
      <c r="D42" s="58" t="s">
        <v>19</v>
      </c>
      <c r="E42" s="39"/>
      <c r="F42" s="11">
        <f t="shared" si="0"/>
        <v>0</v>
      </c>
    </row>
    <row r="43" spans="1:6" ht="39.6">
      <c r="A43" s="69" t="s">
        <v>217</v>
      </c>
      <c r="B43" s="68" t="s">
        <v>218</v>
      </c>
      <c r="C43" s="58">
        <v>1</v>
      </c>
      <c r="D43" s="58" t="s">
        <v>19</v>
      </c>
      <c r="E43" s="39"/>
      <c r="F43" s="11">
        <f t="shared" si="0"/>
        <v>0</v>
      </c>
    </row>
    <row r="44" spans="1:6">
      <c r="A44" s="65"/>
      <c r="B44" s="66"/>
      <c r="C44" s="58"/>
      <c r="D44" s="58"/>
      <c r="E44" s="10"/>
      <c r="F44" s="11"/>
    </row>
    <row r="45" spans="1:6" ht="17.399999999999999">
      <c r="A45" s="53"/>
      <c r="B45" s="54" t="s">
        <v>100</v>
      </c>
      <c r="C45" s="55"/>
      <c r="D45" s="55"/>
      <c r="E45" s="32"/>
      <c r="F45" s="33"/>
    </row>
    <row r="46" spans="1:6" ht="39.6">
      <c r="A46" s="70"/>
      <c r="B46" s="66" t="s">
        <v>108</v>
      </c>
      <c r="C46" s="58">
        <v>1</v>
      </c>
      <c r="D46" s="58" t="s">
        <v>19</v>
      </c>
      <c r="E46" s="39"/>
      <c r="F46" s="11">
        <f t="shared" ref="F46:F54" si="1">C46*E46</f>
        <v>0</v>
      </c>
    </row>
    <row r="47" spans="1:6" ht="39.6">
      <c r="A47" s="70"/>
      <c r="B47" s="66" t="s">
        <v>109</v>
      </c>
      <c r="C47" s="58">
        <v>1</v>
      </c>
      <c r="D47" s="58" t="s">
        <v>19</v>
      </c>
      <c r="E47" s="39"/>
      <c r="F47" s="11">
        <f t="shared" si="1"/>
        <v>0</v>
      </c>
    </row>
    <row r="48" spans="1:6" ht="39.6">
      <c r="A48" s="70"/>
      <c r="B48" s="66" t="s">
        <v>110</v>
      </c>
      <c r="C48" s="58">
        <v>1</v>
      </c>
      <c r="D48" s="58" t="s">
        <v>19</v>
      </c>
      <c r="E48" s="39"/>
      <c r="F48" s="11">
        <f t="shared" si="1"/>
        <v>0</v>
      </c>
    </row>
    <row r="49" spans="1:6" ht="26.4">
      <c r="A49" s="70"/>
      <c r="B49" s="66" t="s">
        <v>61</v>
      </c>
      <c r="C49" s="58">
        <v>2</v>
      </c>
      <c r="D49" s="58" t="s">
        <v>19</v>
      </c>
      <c r="E49" s="39"/>
      <c r="F49" s="11">
        <f t="shared" si="1"/>
        <v>0</v>
      </c>
    </row>
    <row r="50" spans="1:6">
      <c r="A50" s="70"/>
      <c r="B50" s="66" t="s">
        <v>57</v>
      </c>
      <c r="C50" s="58">
        <v>12</v>
      </c>
      <c r="D50" s="58" t="s">
        <v>19</v>
      </c>
      <c r="E50" s="39"/>
      <c r="F50" s="11">
        <f t="shared" si="1"/>
        <v>0</v>
      </c>
    </row>
    <row r="51" spans="1:6">
      <c r="A51" s="70"/>
      <c r="B51" s="66" t="s">
        <v>99</v>
      </c>
      <c r="C51" s="58">
        <v>7</v>
      </c>
      <c r="D51" s="58" t="s">
        <v>19</v>
      </c>
      <c r="E51" s="39"/>
      <c r="F51" s="11">
        <f t="shared" si="1"/>
        <v>0</v>
      </c>
    </row>
    <row r="52" spans="1:6">
      <c r="A52" s="70"/>
      <c r="B52" s="66" t="s">
        <v>58</v>
      </c>
      <c r="C52" s="58">
        <v>10</v>
      </c>
      <c r="D52" s="58" t="s">
        <v>19</v>
      </c>
      <c r="E52" s="39"/>
      <c r="F52" s="11">
        <f t="shared" si="1"/>
        <v>0</v>
      </c>
    </row>
    <row r="53" spans="1:6">
      <c r="A53" s="70"/>
      <c r="B53" s="66" t="s">
        <v>59</v>
      </c>
      <c r="C53" s="58">
        <v>2</v>
      </c>
      <c r="D53" s="58" t="s">
        <v>19</v>
      </c>
      <c r="E53" s="39"/>
      <c r="F53" s="11">
        <f t="shared" si="1"/>
        <v>0</v>
      </c>
    </row>
    <row r="54" spans="1:6">
      <c r="A54" s="70"/>
      <c r="B54" s="66" t="s">
        <v>60</v>
      </c>
      <c r="C54" s="58">
        <v>2</v>
      </c>
      <c r="D54" s="58" t="s">
        <v>19</v>
      </c>
      <c r="E54" s="39"/>
      <c r="F54" s="11">
        <f t="shared" si="1"/>
        <v>0</v>
      </c>
    </row>
    <row r="55" spans="1:6">
      <c r="A55" s="65"/>
      <c r="B55" s="66"/>
      <c r="C55" s="58"/>
      <c r="D55" s="58"/>
      <c r="E55" s="10"/>
      <c r="F55" s="11"/>
    </row>
    <row r="56" spans="1:6" ht="17.399999999999999">
      <c r="A56" s="53"/>
      <c r="B56" s="54" t="s">
        <v>101</v>
      </c>
      <c r="C56" s="55"/>
      <c r="D56" s="55"/>
      <c r="E56" s="32"/>
      <c r="F56" s="33"/>
    </row>
    <row r="57" spans="1:6" ht="26.4">
      <c r="A57" s="70" t="s">
        <v>54</v>
      </c>
      <c r="B57" s="66" t="s">
        <v>62</v>
      </c>
      <c r="C57" s="58">
        <v>1</v>
      </c>
      <c r="D57" s="58" t="s">
        <v>19</v>
      </c>
      <c r="E57" s="39"/>
      <c r="F57" s="11">
        <f t="shared" ref="F57:F58" si="2">C57*E57</f>
        <v>0</v>
      </c>
    </row>
    <row r="58" spans="1:6" ht="18.600000000000001" customHeight="1">
      <c r="A58" s="65"/>
      <c r="B58" s="66" t="s">
        <v>9</v>
      </c>
      <c r="C58" s="58">
        <v>3</v>
      </c>
      <c r="D58" s="58" t="s">
        <v>19</v>
      </c>
      <c r="E58" s="39"/>
      <c r="F58" s="11">
        <f t="shared" si="2"/>
        <v>0</v>
      </c>
    </row>
    <row r="59" spans="1:6">
      <c r="A59" s="65"/>
      <c r="B59" s="66"/>
      <c r="C59" s="58"/>
      <c r="D59" s="58"/>
      <c r="E59" s="10"/>
      <c r="F59" s="11"/>
    </row>
    <row r="60" spans="1:6" ht="17.399999999999999">
      <c r="A60" s="53"/>
      <c r="B60" s="54" t="s">
        <v>24</v>
      </c>
      <c r="C60" s="55"/>
      <c r="D60" s="55"/>
      <c r="E60" s="32"/>
      <c r="F60" s="33"/>
    </row>
    <row r="61" spans="1:6" ht="79.2">
      <c r="A61" s="71" t="s">
        <v>96</v>
      </c>
      <c r="B61" s="72" t="s">
        <v>157</v>
      </c>
      <c r="C61" s="58">
        <v>1</v>
      </c>
      <c r="D61" s="58" t="s">
        <v>19</v>
      </c>
      <c r="E61" s="39"/>
      <c r="F61" s="11">
        <f t="shared" ref="F61:F70" si="3">C61*E61</f>
        <v>0</v>
      </c>
    </row>
    <row r="62" spans="1:6" ht="123" customHeight="1">
      <c r="A62" s="71" t="s">
        <v>96</v>
      </c>
      <c r="B62" s="73" t="s">
        <v>158</v>
      </c>
      <c r="C62" s="58">
        <v>1</v>
      </c>
      <c r="D62" s="58" t="s">
        <v>19</v>
      </c>
      <c r="E62" s="39"/>
      <c r="F62" s="11">
        <f t="shared" si="3"/>
        <v>0</v>
      </c>
    </row>
    <row r="63" spans="1:6" ht="26.4">
      <c r="A63" s="71" t="s">
        <v>96</v>
      </c>
      <c r="B63" s="72" t="s">
        <v>159</v>
      </c>
      <c r="C63" s="58">
        <v>1</v>
      </c>
      <c r="D63" s="58" t="s">
        <v>20</v>
      </c>
      <c r="E63" s="39"/>
      <c r="F63" s="11">
        <f t="shared" si="3"/>
        <v>0</v>
      </c>
    </row>
    <row r="64" spans="1:6" ht="85.2" customHeight="1">
      <c r="A64" s="71" t="s">
        <v>97</v>
      </c>
      <c r="B64" s="72" t="s">
        <v>160</v>
      </c>
      <c r="C64" s="58">
        <v>1</v>
      </c>
      <c r="D64" s="58" t="s">
        <v>19</v>
      </c>
      <c r="E64" s="39"/>
      <c r="F64" s="11">
        <f t="shared" si="3"/>
        <v>0</v>
      </c>
    </row>
    <row r="65" spans="1:6" ht="123" customHeight="1">
      <c r="A65" s="71" t="s">
        <v>97</v>
      </c>
      <c r="B65" s="73" t="s">
        <v>161</v>
      </c>
      <c r="C65" s="58">
        <v>1</v>
      </c>
      <c r="D65" s="58" t="s">
        <v>19</v>
      </c>
      <c r="E65" s="39"/>
      <c r="F65" s="11">
        <f t="shared" si="3"/>
        <v>0</v>
      </c>
    </row>
    <row r="66" spans="1:6" ht="26.4">
      <c r="A66" s="71" t="s">
        <v>97</v>
      </c>
      <c r="B66" s="72" t="s">
        <v>162</v>
      </c>
      <c r="C66" s="58">
        <v>1</v>
      </c>
      <c r="D66" s="58" t="s">
        <v>20</v>
      </c>
      <c r="E66" s="39"/>
      <c r="F66" s="11">
        <f t="shared" si="3"/>
        <v>0</v>
      </c>
    </row>
    <row r="67" spans="1:6" ht="66">
      <c r="A67" s="71" t="s">
        <v>98</v>
      </c>
      <c r="B67" s="72" t="s">
        <v>163</v>
      </c>
      <c r="C67" s="58">
        <v>1</v>
      </c>
      <c r="D67" s="58" t="s">
        <v>19</v>
      </c>
      <c r="E67" s="39"/>
      <c r="F67" s="11">
        <f t="shared" si="3"/>
        <v>0</v>
      </c>
    </row>
    <row r="68" spans="1:6" ht="123" customHeight="1">
      <c r="A68" s="71" t="s">
        <v>98</v>
      </c>
      <c r="B68" s="73" t="s">
        <v>164</v>
      </c>
      <c r="C68" s="58">
        <v>1</v>
      </c>
      <c r="D68" s="58" t="s">
        <v>19</v>
      </c>
      <c r="E68" s="39"/>
      <c r="F68" s="11">
        <f t="shared" si="3"/>
        <v>0</v>
      </c>
    </row>
    <row r="69" spans="1:6" ht="26.4">
      <c r="A69" s="71" t="s">
        <v>98</v>
      </c>
      <c r="B69" s="72" t="s">
        <v>165</v>
      </c>
      <c r="C69" s="58">
        <v>1</v>
      </c>
      <c r="D69" s="58" t="s">
        <v>20</v>
      </c>
      <c r="E69" s="39"/>
      <c r="F69" s="11">
        <f t="shared" si="3"/>
        <v>0</v>
      </c>
    </row>
    <row r="70" spans="1:6" ht="26.4">
      <c r="A70" s="71"/>
      <c r="B70" s="74" t="s">
        <v>25</v>
      </c>
      <c r="C70" s="58">
        <v>1</v>
      </c>
      <c r="D70" s="58" t="s">
        <v>20</v>
      </c>
      <c r="E70" s="39"/>
      <c r="F70" s="11">
        <f t="shared" si="3"/>
        <v>0</v>
      </c>
    </row>
    <row r="71" spans="1:6">
      <c r="A71" s="65"/>
      <c r="B71" s="66"/>
      <c r="C71" s="58"/>
      <c r="D71" s="58"/>
      <c r="E71" s="10"/>
      <c r="F71" s="11"/>
    </row>
    <row r="72" spans="1:6" ht="17.399999999999999">
      <c r="A72" s="53"/>
      <c r="B72" s="54" t="s">
        <v>10</v>
      </c>
      <c r="C72" s="55"/>
      <c r="D72" s="55"/>
      <c r="E72" s="32"/>
      <c r="F72" s="33"/>
    </row>
    <row r="73" spans="1:6" ht="39.6">
      <c r="A73" s="70" t="s">
        <v>102</v>
      </c>
      <c r="B73" s="75" t="s">
        <v>166</v>
      </c>
      <c r="C73" s="58">
        <v>2250</v>
      </c>
      <c r="D73" s="58" t="s">
        <v>21</v>
      </c>
      <c r="E73" s="39"/>
      <c r="F73" s="11">
        <f t="shared" ref="F73:F89" si="4">C73*E73</f>
        <v>0</v>
      </c>
    </row>
    <row r="74" spans="1:6" ht="26.4">
      <c r="A74" s="70" t="s">
        <v>33</v>
      </c>
      <c r="B74" s="75" t="s">
        <v>167</v>
      </c>
      <c r="C74" s="58">
        <v>540</v>
      </c>
      <c r="D74" s="58" t="s">
        <v>21</v>
      </c>
      <c r="E74" s="39"/>
      <c r="F74" s="11">
        <f t="shared" si="4"/>
        <v>0</v>
      </c>
    </row>
    <row r="75" spans="1:6" ht="26.4">
      <c r="A75" s="70" t="s">
        <v>52</v>
      </c>
      <c r="B75" s="75" t="s">
        <v>168</v>
      </c>
      <c r="C75" s="58">
        <v>98</v>
      </c>
      <c r="D75" s="58" t="s">
        <v>21</v>
      </c>
      <c r="E75" s="39"/>
      <c r="F75" s="11">
        <f t="shared" si="4"/>
        <v>0</v>
      </c>
    </row>
    <row r="76" spans="1:6" ht="26.4">
      <c r="A76" s="70" t="s">
        <v>34</v>
      </c>
      <c r="B76" s="75" t="s">
        <v>169</v>
      </c>
      <c r="C76" s="58">
        <v>234</v>
      </c>
      <c r="D76" s="58" t="s">
        <v>21</v>
      </c>
      <c r="E76" s="39"/>
      <c r="F76" s="11">
        <f t="shared" si="4"/>
        <v>0</v>
      </c>
    </row>
    <row r="77" spans="1:6" ht="26.4">
      <c r="A77" s="70" t="s">
        <v>105</v>
      </c>
      <c r="B77" s="75" t="s">
        <v>170</v>
      </c>
      <c r="C77" s="58">
        <v>235</v>
      </c>
      <c r="D77" s="58" t="s">
        <v>21</v>
      </c>
      <c r="E77" s="39"/>
      <c r="F77" s="11">
        <f t="shared" si="4"/>
        <v>0</v>
      </c>
    </row>
    <row r="78" spans="1:6" ht="26.4">
      <c r="A78" s="70" t="s">
        <v>129</v>
      </c>
      <c r="B78" s="75" t="s">
        <v>171</v>
      </c>
      <c r="C78" s="58">
        <v>38</v>
      </c>
      <c r="D78" s="58" t="s">
        <v>21</v>
      </c>
      <c r="E78" s="39"/>
      <c r="F78" s="11">
        <f t="shared" si="4"/>
        <v>0</v>
      </c>
    </row>
    <row r="79" spans="1:6">
      <c r="A79" s="70" t="s">
        <v>50</v>
      </c>
      <c r="B79" s="66" t="s">
        <v>51</v>
      </c>
      <c r="C79" s="58">
        <v>280</v>
      </c>
      <c r="D79" s="58" t="s">
        <v>21</v>
      </c>
      <c r="E79" s="39"/>
      <c r="F79" s="11">
        <f t="shared" si="4"/>
        <v>0</v>
      </c>
    </row>
    <row r="80" spans="1:6">
      <c r="A80" s="70" t="s">
        <v>56</v>
      </c>
      <c r="B80" s="66" t="s">
        <v>55</v>
      </c>
      <c r="C80" s="58">
        <v>520</v>
      </c>
      <c r="D80" s="58" t="s">
        <v>21</v>
      </c>
      <c r="E80" s="39"/>
      <c r="F80" s="11">
        <f t="shared" si="4"/>
        <v>0</v>
      </c>
    </row>
    <row r="81" spans="1:6" ht="39.6">
      <c r="A81" s="70"/>
      <c r="B81" s="66" t="s">
        <v>103</v>
      </c>
      <c r="C81" s="58">
        <v>146</v>
      </c>
      <c r="D81" s="58" t="s">
        <v>21</v>
      </c>
      <c r="E81" s="39"/>
      <c r="F81" s="11">
        <f t="shared" si="4"/>
        <v>0</v>
      </c>
    </row>
    <row r="82" spans="1:6" ht="39.6">
      <c r="A82" s="70"/>
      <c r="B82" s="66" t="s">
        <v>11</v>
      </c>
      <c r="C82" s="58">
        <v>257</v>
      </c>
      <c r="D82" s="58" t="s">
        <v>21</v>
      </c>
      <c r="E82" s="39"/>
      <c r="F82" s="11">
        <f t="shared" si="4"/>
        <v>0</v>
      </c>
    </row>
    <row r="83" spans="1:6" ht="39.6">
      <c r="A83" s="70"/>
      <c r="B83" s="66" t="s">
        <v>36</v>
      </c>
      <c r="C83" s="58">
        <v>97</v>
      </c>
      <c r="D83" s="58" t="s">
        <v>21</v>
      </c>
      <c r="E83" s="39"/>
      <c r="F83" s="11">
        <f t="shared" si="4"/>
        <v>0</v>
      </c>
    </row>
    <row r="84" spans="1:6" ht="39.6">
      <c r="A84" s="70"/>
      <c r="B84" s="66" t="s">
        <v>35</v>
      </c>
      <c r="C84" s="58">
        <v>110</v>
      </c>
      <c r="D84" s="58" t="s">
        <v>21</v>
      </c>
      <c r="E84" s="39"/>
      <c r="F84" s="11">
        <f t="shared" si="4"/>
        <v>0</v>
      </c>
    </row>
    <row r="85" spans="1:6" ht="26.4">
      <c r="A85" s="76" t="s">
        <v>47</v>
      </c>
      <c r="B85" s="66" t="s">
        <v>38</v>
      </c>
      <c r="C85" s="58">
        <v>56</v>
      </c>
      <c r="D85" s="58" t="s">
        <v>21</v>
      </c>
      <c r="E85" s="39"/>
      <c r="F85" s="11">
        <f t="shared" si="4"/>
        <v>0</v>
      </c>
    </row>
    <row r="86" spans="1:6" ht="26.4">
      <c r="A86" s="77" t="s">
        <v>37</v>
      </c>
      <c r="B86" s="66" t="s">
        <v>38</v>
      </c>
      <c r="C86" s="58">
        <v>67</v>
      </c>
      <c r="D86" s="58" t="s">
        <v>21</v>
      </c>
      <c r="E86" s="39"/>
      <c r="F86" s="11">
        <f t="shared" si="4"/>
        <v>0</v>
      </c>
    </row>
    <row r="87" spans="1:6" ht="26.4">
      <c r="A87" s="78" t="s">
        <v>39</v>
      </c>
      <c r="B87" s="66" t="s">
        <v>40</v>
      </c>
      <c r="C87" s="58">
        <v>230</v>
      </c>
      <c r="D87" s="58" t="s">
        <v>21</v>
      </c>
      <c r="E87" s="39"/>
      <c r="F87" s="11">
        <f t="shared" si="4"/>
        <v>0</v>
      </c>
    </row>
    <row r="88" spans="1:6" ht="32.4" customHeight="1">
      <c r="A88" s="70"/>
      <c r="B88" s="66" t="s">
        <v>23</v>
      </c>
      <c r="C88" s="58">
        <v>1</v>
      </c>
      <c r="D88" s="58" t="s">
        <v>20</v>
      </c>
      <c r="E88" s="39"/>
      <c r="F88" s="11">
        <f t="shared" si="4"/>
        <v>0</v>
      </c>
    </row>
    <row r="89" spans="1:6" ht="48" customHeight="1">
      <c r="A89" s="70"/>
      <c r="B89" s="66" t="s">
        <v>12</v>
      </c>
      <c r="C89" s="58">
        <v>1</v>
      </c>
      <c r="D89" s="58" t="s">
        <v>20</v>
      </c>
      <c r="E89" s="39"/>
      <c r="F89" s="11">
        <f t="shared" si="4"/>
        <v>0</v>
      </c>
    </row>
    <row r="90" spans="1:6">
      <c r="A90" s="65"/>
      <c r="B90" s="66"/>
      <c r="C90" s="58"/>
      <c r="D90" s="58"/>
      <c r="E90" s="10"/>
      <c r="F90" s="11"/>
    </row>
    <row r="91" spans="1:6" ht="17.399999999999999">
      <c r="A91" s="53"/>
      <c r="B91" s="54" t="s">
        <v>13</v>
      </c>
      <c r="C91" s="55"/>
      <c r="D91" s="55"/>
      <c r="E91" s="32"/>
      <c r="F91" s="33"/>
    </row>
    <row r="92" spans="1:6">
      <c r="A92" s="65"/>
      <c r="B92" s="66" t="s">
        <v>14</v>
      </c>
      <c r="C92" s="58">
        <v>1</v>
      </c>
      <c r="D92" s="58" t="s">
        <v>20</v>
      </c>
      <c r="E92" s="39"/>
      <c r="F92" s="11">
        <f t="shared" ref="F92:F109" si="5">C92*E92</f>
        <v>0</v>
      </c>
    </row>
    <row r="93" spans="1:6">
      <c r="A93" s="65"/>
      <c r="B93" s="66" t="s">
        <v>172</v>
      </c>
      <c r="C93" s="58">
        <v>1</v>
      </c>
      <c r="D93" s="58" t="s">
        <v>20</v>
      </c>
      <c r="E93" s="39"/>
      <c r="F93" s="11">
        <f t="shared" si="5"/>
        <v>0</v>
      </c>
    </row>
    <row r="94" spans="1:6" ht="13.2" customHeight="1">
      <c r="A94" s="65"/>
      <c r="B94" s="66" t="s">
        <v>15</v>
      </c>
      <c r="C94" s="58">
        <v>1</v>
      </c>
      <c r="D94" s="58" t="s">
        <v>20</v>
      </c>
      <c r="E94" s="39"/>
      <c r="F94" s="11">
        <f t="shared" si="5"/>
        <v>0</v>
      </c>
    </row>
    <row r="95" spans="1:6" ht="26.4">
      <c r="A95" s="65"/>
      <c r="B95" s="66" t="s">
        <v>125</v>
      </c>
      <c r="C95" s="58">
        <v>1</v>
      </c>
      <c r="D95" s="58" t="s">
        <v>20</v>
      </c>
      <c r="E95" s="39"/>
      <c r="F95" s="11">
        <f t="shared" si="5"/>
        <v>0</v>
      </c>
    </row>
    <row r="96" spans="1:6">
      <c r="A96" s="65"/>
      <c r="B96" s="66" t="s">
        <v>225</v>
      </c>
      <c r="C96" s="58">
        <v>1</v>
      </c>
      <c r="D96" s="58" t="s">
        <v>20</v>
      </c>
      <c r="E96" s="39"/>
      <c r="F96" s="11">
        <f t="shared" si="5"/>
        <v>0</v>
      </c>
    </row>
    <row r="97" spans="1:6">
      <c r="A97" s="65"/>
      <c r="B97" s="66" t="s">
        <v>16</v>
      </c>
      <c r="C97" s="58">
        <v>1</v>
      </c>
      <c r="D97" s="58" t="s">
        <v>20</v>
      </c>
      <c r="E97" s="39"/>
      <c r="F97" s="11">
        <f t="shared" si="5"/>
        <v>0</v>
      </c>
    </row>
    <row r="98" spans="1:6">
      <c r="A98" s="65"/>
      <c r="B98" s="66" t="s">
        <v>41</v>
      </c>
      <c r="C98" s="58">
        <v>1</v>
      </c>
      <c r="D98" s="58" t="s">
        <v>19</v>
      </c>
      <c r="E98" s="39"/>
      <c r="F98" s="11">
        <f t="shared" si="5"/>
        <v>0</v>
      </c>
    </row>
    <row r="99" spans="1:6">
      <c r="A99" s="65"/>
      <c r="B99" s="66" t="s">
        <v>126</v>
      </c>
      <c r="C99" s="58">
        <v>1</v>
      </c>
      <c r="D99" s="58" t="s">
        <v>20</v>
      </c>
      <c r="E99" s="39"/>
      <c r="F99" s="11">
        <f t="shared" si="5"/>
        <v>0</v>
      </c>
    </row>
    <row r="100" spans="1:6" ht="26.4">
      <c r="A100" s="65"/>
      <c r="B100" s="66" t="s">
        <v>107</v>
      </c>
      <c r="C100" s="58">
        <v>1</v>
      </c>
      <c r="D100" s="58" t="s">
        <v>20</v>
      </c>
      <c r="E100" s="39"/>
      <c r="F100" s="11">
        <f t="shared" si="5"/>
        <v>0</v>
      </c>
    </row>
    <row r="101" spans="1:6" ht="26.4">
      <c r="A101" s="65"/>
      <c r="B101" s="66" t="s">
        <v>5</v>
      </c>
      <c r="C101" s="58">
        <v>1</v>
      </c>
      <c r="D101" s="58" t="s">
        <v>20</v>
      </c>
      <c r="E101" s="39"/>
      <c r="F101" s="11">
        <f t="shared" si="5"/>
        <v>0</v>
      </c>
    </row>
    <row r="102" spans="1:6" ht="63.6" customHeight="1">
      <c r="A102" s="65"/>
      <c r="B102" s="79" t="s">
        <v>130</v>
      </c>
      <c r="C102" s="58">
        <v>1</v>
      </c>
      <c r="D102" s="58" t="s">
        <v>20</v>
      </c>
      <c r="E102" s="39"/>
      <c r="F102" s="11">
        <f t="shared" si="5"/>
        <v>0</v>
      </c>
    </row>
    <row r="103" spans="1:6">
      <c r="A103" s="65"/>
      <c r="B103" s="66" t="s">
        <v>53</v>
      </c>
      <c r="C103" s="58">
        <v>1</v>
      </c>
      <c r="D103" s="58" t="s">
        <v>22</v>
      </c>
      <c r="E103" s="39"/>
      <c r="F103" s="11">
        <f t="shared" si="5"/>
        <v>0</v>
      </c>
    </row>
    <row r="104" spans="1:6">
      <c r="A104" s="65"/>
      <c r="B104" s="66" t="s">
        <v>106</v>
      </c>
      <c r="C104" s="58">
        <v>3</v>
      </c>
      <c r="D104" s="58" t="s">
        <v>22</v>
      </c>
      <c r="E104" s="39"/>
      <c r="F104" s="11">
        <f t="shared" si="5"/>
        <v>0</v>
      </c>
    </row>
    <row r="105" spans="1:6">
      <c r="A105" s="65"/>
      <c r="B105" s="66" t="s">
        <v>6</v>
      </c>
      <c r="C105" s="58">
        <v>1</v>
      </c>
      <c r="D105" s="58" t="s">
        <v>20</v>
      </c>
      <c r="E105" s="39"/>
      <c r="F105" s="11">
        <f t="shared" si="5"/>
        <v>0</v>
      </c>
    </row>
    <row r="106" spans="1:6">
      <c r="A106" s="65"/>
      <c r="B106" s="66" t="s">
        <v>7</v>
      </c>
      <c r="C106" s="58">
        <v>1</v>
      </c>
      <c r="D106" s="58" t="s">
        <v>20</v>
      </c>
      <c r="E106" s="39"/>
      <c r="F106" s="11">
        <f t="shared" si="5"/>
        <v>0</v>
      </c>
    </row>
    <row r="107" spans="1:6" ht="26.4">
      <c r="A107" s="65"/>
      <c r="B107" s="66" t="s">
        <v>127</v>
      </c>
      <c r="C107" s="58">
        <v>1</v>
      </c>
      <c r="D107" s="58" t="s">
        <v>20</v>
      </c>
      <c r="E107" s="39"/>
      <c r="F107" s="11">
        <f t="shared" si="5"/>
        <v>0</v>
      </c>
    </row>
    <row r="108" spans="1:6" ht="26.4">
      <c r="A108" s="65"/>
      <c r="B108" s="66" t="s">
        <v>17</v>
      </c>
      <c r="C108" s="58">
        <v>1</v>
      </c>
      <c r="D108" s="58" t="s">
        <v>20</v>
      </c>
      <c r="E108" s="39"/>
      <c r="F108" s="11">
        <f t="shared" si="5"/>
        <v>0</v>
      </c>
    </row>
    <row r="109" spans="1:6" ht="39.6">
      <c r="A109" s="65"/>
      <c r="B109" s="66" t="s">
        <v>18</v>
      </c>
      <c r="C109" s="58">
        <v>1</v>
      </c>
      <c r="D109" s="58" t="s">
        <v>20</v>
      </c>
      <c r="E109" s="39"/>
      <c r="F109" s="11">
        <f t="shared" si="5"/>
        <v>0</v>
      </c>
    </row>
    <row r="110" spans="1:6" ht="13.8" thickBot="1">
      <c r="A110" s="80"/>
      <c r="B110" s="81"/>
      <c r="C110" s="82"/>
      <c r="D110" s="82"/>
      <c r="E110" s="12"/>
      <c r="F110" s="35"/>
    </row>
    <row r="111" spans="1:6" ht="13.8" thickBot="1"/>
    <row r="112" spans="1:6" ht="13.8" thickBot="1">
      <c r="A112" s="83" t="s">
        <v>219</v>
      </c>
      <c r="B112" s="84"/>
      <c r="C112" s="29"/>
      <c r="D112" s="29"/>
      <c r="E112" s="29"/>
      <c r="F112" s="30">
        <f>SUM(F6:F110)</f>
        <v>0</v>
      </c>
    </row>
    <row r="113" spans="1:7" ht="13.8" thickBot="1">
      <c r="A113" s="85" t="s">
        <v>2</v>
      </c>
      <c r="B113" s="86"/>
      <c r="C113" s="87"/>
      <c r="D113" s="87"/>
      <c r="E113" s="13"/>
      <c r="F113" s="26">
        <f>F112*0.21</f>
        <v>0</v>
      </c>
    </row>
    <row r="114" spans="1:7" ht="13.8" thickBot="1">
      <c r="A114" s="88" t="s">
        <v>3</v>
      </c>
      <c r="B114" s="89"/>
      <c r="C114" s="90"/>
      <c r="D114" s="90"/>
      <c r="E114" s="27"/>
      <c r="F114" s="28">
        <f>F112+F113</f>
        <v>0</v>
      </c>
    </row>
    <row r="120" spans="1:7">
      <c r="A120" s="14"/>
    </row>
    <row r="121" spans="1:7" s="14" customFormat="1">
      <c r="C121" s="15"/>
      <c r="D121" s="15"/>
      <c r="E121" s="16"/>
      <c r="F121" s="16"/>
    </row>
    <row r="122" spans="1:7" s="5" customFormat="1" ht="15">
      <c r="C122" s="18"/>
      <c r="D122" s="18"/>
      <c r="E122" s="17"/>
      <c r="F122" s="19"/>
      <c r="G122" s="4"/>
    </row>
    <row r="123" spans="1:7" s="5" customFormat="1" ht="15">
      <c r="C123" s="18"/>
      <c r="D123" s="18"/>
      <c r="E123" s="17"/>
      <c r="F123" s="19"/>
      <c r="G123" s="4"/>
    </row>
    <row r="124" spans="1:7" s="5" customFormat="1" ht="15">
      <c r="C124" s="18"/>
      <c r="D124" s="18"/>
      <c r="E124" s="17"/>
      <c r="F124" s="19"/>
      <c r="G124" s="4"/>
    </row>
    <row r="125" spans="1:7" s="17" customFormat="1" ht="15">
      <c r="A125" s="34"/>
      <c r="B125" s="5"/>
      <c r="C125" s="18"/>
      <c r="D125" s="18"/>
      <c r="F125" s="19"/>
      <c r="G125" s="19"/>
    </row>
    <row r="126" spans="1:7" s="17" customFormat="1" ht="15">
      <c r="A126" s="20"/>
      <c r="B126" s="20"/>
      <c r="C126" s="21"/>
      <c r="D126" s="21"/>
      <c r="F126" s="19"/>
      <c r="G126" s="19"/>
    </row>
  </sheetData>
  <sheetProtection sheet="1" objects="1" scenarios="1"/>
  <protectedRanges>
    <protectedRange sqref="E6:E110" name="Oblast1"/>
  </protectedRanges>
  <phoneticPr fontId="21" type="noConversion"/>
  <printOptions horizontalCentered="1"/>
  <pageMargins left="0.25" right="0.25" top="0.75" bottom="0.75" header="0.3" footer="0.3"/>
  <pageSetup paperSize="9" scale="84" firstPageNumber="0" fitToHeight="0" orientation="portrait" horizontalDpi="300" verticalDpi="300" r:id="rId1"/>
  <headerFooter alignWithMargins="0">
    <oddFooter>&amp;R&amp;8&amp;F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4"/>
  <sheetViews>
    <sheetView zoomScaleNormal="100" zoomScaleSheetLayoutView="40" workbookViewId="0">
      <selection activeCell="I11" sqref="I11"/>
    </sheetView>
  </sheetViews>
  <sheetFormatPr defaultColWidth="9.33203125" defaultRowHeight="13.2"/>
  <cols>
    <col min="1" max="1" width="15.6640625" style="1" customWidth="1"/>
    <col min="2" max="2" width="45.6640625" style="1" customWidth="1"/>
    <col min="3" max="3" width="12.33203125" style="2" customWidth="1"/>
    <col min="4" max="4" width="12.6640625" style="2" customWidth="1"/>
    <col min="5" max="5" width="17" style="3" customWidth="1"/>
    <col min="6" max="6" width="16.33203125" style="3" customWidth="1"/>
    <col min="7" max="7" width="4.6640625" style="1" customWidth="1"/>
    <col min="8" max="16384" width="9.33203125" style="1"/>
  </cols>
  <sheetData>
    <row r="1" spans="1:6" ht="13.5" customHeight="1" thickBot="1">
      <c r="A1" s="91"/>
      <c r="B1" s="92" t="s">
        <v>182</v>
      </c>
      <c r="E1" s="6"/>
      <c r="F1" s="93"/>
    </row>
    <row r="2" spans="1:6" ht="52.2" customHeight="1" thickBot="1">
      <c r="A2" s="44" t="s">
        <v>27</v>
      </c>
      <c r="B2" s="45" t="s">
        <v>0</v>
      </c>
      <c r="C2" s="46" t="s">
        <v>42</v>
      </c>
      <c r="D2" s="46" t="s">
        <v>4</v>
      </c>
      <c r="E2" s="22" t="s">
        <v>1</v>
      </c>
      <c r="F2" s="23" t="s">
        <v>30</v>
      </c>
    </row>
    <row r="3" spans="1:6" ht="13.8" thickBot="1">
      <c r="A3" s="47"/>
      <c r="B3" s="48"/>
      <c r="C3" s="49"/>
      <c r="D3" s="49"/>
      <c r="E3" s="24"/>
      <c r="F3" s="25"/>
    </row>
    <row r="4" spans="1:6">
      <c r="A4" s="50"/>
      <c r="B4" s="51"/>
      <c r="C4" s="52"/>
      <c r="D4" s="52"/>
      <c r="E4" s="8"/>
      <c r="F4" s="9"/>
    </row>
    <row r="5" spans="1:6" ht="17.399999999999999">
      <c r="A5" s="53"/>
      <c r="B5" s="54" t="s">
        <v>8</v>
      </c>
      <c r="C5" s="55"/>
      <c r="D5" s="55"/>
      <c r="E5" s="32"/>
      <c r="F5" s="33"/>
    </row>
    <row r="6" spans="1:6" ht="30.6" customHeight="1">
      <c r="A6" s="56"/>
      <c r="B6" s="57" t="s">
        <v>147</v>
      </c>
      <c r="C6" s="58">
        <v>2</v>
      </c>
      <c r="D6" s="58" t="s">
        <v>19</v>
      </c>
      <c r="E6" s="39"/>
      <c r="F6" s="11">
        <f t="shared" ref="F6:F18" si="0">C6*E6</f>
        <v>0</v>
      </c>
    </row>
    <row r="7" spans="1:6" ht="17.399999999999999" customHeight="1">
      <c r="A7" s="56"/>
      <c r="B7" s="59" t="s">
        <v>148</v>
      </c>
      <c r="C7" s="58">
        <v>4</v>
      </c>
      <c r="D7" s="58" t="s">
        <v>19</v>
      </c>
      <c r="E7" s="39"/>
      <c r="F7" s="11">
        <f t="shared" si="0"/>
        <v>0</v>
      </c>
    </row>
    <row r="8" spans="1:6" ht="26.4">
      <c r="A8" s="56"/>
      <c r="B8" s="59" t="s">
        <v>208</v>
      </c>
      <c r="C8" s="58">
        <v>1</v>
      </c>
      <c r="D8" s="58" t="s">
        <v>19</v>
      </c>
      <c r="E8" s="39"/>
      <c r="F8" s="11">
        <f t="shared" si="0"/>
        <v>0</v>
      </c>
    </row>
    <row r="9" spans="1:6">
      <c r="A9" s="56"/>
      <c r="B9" s="60" t="s">
        <v>149</v>
      </c>
      <c r="C9" s="58">
        <v>2</v>
      </c>
      <c r="D9" s="58" t="s">
        <v>19</v>
      </c>
      <c r="E9" s="39"/>
      <c r="F9" s="11">
        <f t="shared" si="0"/>
        <v>0</v>
      </c>
    </row>
    <row r="10" spans="1:6">
      <c r="A10" s="56"/>
      <c r="B10" s="61" t="s">
        <v>150</v>
      </c>
      <c r="C10" s="58">
        <v>1</v>
      </c>
      <c r="D10" s="58" t="s">
        <v>20</v>
      </c>
      <c r="E10" s="39"/>
      <c r="F10" s="11">
        <f t="shared" si="0"/>
        <v>0</v>
      </c>
    </row>
    <row r="11" spans="1:6">
      <c r="A11" s="56"/>
      <c r="B11" s="62" t="s">
        <v>151</v>
      </c>
      <c r="C11" s="58">
        <v>1</v>
      </c>
      <c r="D11" s="58" t="s">
        <v>20</v>
      </c>
      <c r="E11" s="39"/>
      <c r="F11" s="11">
        <f t="shared" si="0"/>
        <v>0</v>
      </c>
    </row>
    <row r="12" spans="1:6">
      <c r="A12" s="56"/>
      <c r="B12" s="62" t="s">
        <v>152</v>
      </c>
      <c r="C12" s="58">
        <v>1</v>
      </c>
      <c r="D12" s="58" t="s">
        <v>20</v>
      </c>
      <c r="E12" s="39"/>
      <c r="F12" s="11">
        <f t="shared" si="0"/>
        <v>0</v>
      </c>
    </row>
    <row r="13" spans="1:6">
      <c r="A13" s="56"/>
      <c r="B13" s="62" t="s">
        <v>153</v>
      </c>
      <c r="C13" s="58">
        <v>1</v>
      </c>
      <c r="D13" s="58" t="s">
        <v>20</v>
      </c>
      <c r="E13" s="39"/>
      <c r="F13" s="11">
        <f t="shared" si="0"/>
        <v>0</v>
      </c>
    </row>
    <row r="14" spans="1:6">
      <c r="A14" s="56"/>
      <c r="B14" s="62" t="s">
        <v>154</v>
      </c>
      <c r="C14" s="58">
        <v>1</v>
      </c>
      <c r="D14" s="58" t="s">
        <v>20</v>
      </c>
      <c r="E14" s="39"/>
      <c r="F14" s="11">
        <f t="shared" si="0"/>
        <v>0</v>
      </c>
    </row>
    <row r="15" spans="1:6">
      <c r="A15" s="56"/>
      <c r="B15" s="59" t="s">
        <v>6</v>
      </c>
      <c r="C15" s="58">
        <v>1</v>
      </c>
      <c r="D15" s="58" t="s">
        <v>20</v>
      </c>
      <c r="E15" s="39"/>
      <c r="F15" s="11">
        <f t="shared" si="0"/>
        <v>0</v>
      </c>
    </row>
    <row r="16" spans="1:6">
      <c r="A16" s="56"/>
      <c r="B16" s="62" t="s">
        <v>7</v>
      </c>
      <c r="C16" s="58">
        <v>1</v>
      </c>
      <c r="D16" s="58" t="s">
        <v>20</v>
      </c>
      <c r="E16" s="39"/>
      <c r="F16" s="11">
        <f t="shared" si="0"/>
        <v>0</v>
      </c>
    </row>
    <row r="17" spans="1:20" ht="26.4">
      <c r="A17" s="56"/>
      <c r="B17" s="62" t="s">
        <v>17</v>
      </c>
      <c r="C17" s="58">
        <v>1</v>
      </c>
      <c r="D17" s="58" t="s">
        <v>20</v>
      </c>
      <c r="E17" s="39"/>
      <c r="F17" s="11">
        <f t="shared" si="0"/>
        <v>0</v>
      </c>
    </row>
    <row r="18" spans="1:20" ht="40.200000000000003" thickBot="1">
      <c r="A18" s="94"/>
      <c r="B18" s="95" t="s">
        <v>18</v>
      </c>
      <c r="C18" s="96">
        <v>1</v>
      </c>
      <c r="D18" s="97" t="s">
        <v>20</v>
      </c>
      <c r="E18" s="39"/>
      <c r="F18" s="11">
        <f t="shared" si="0"/>
        <v>0</v>
      </c>
      <c r="O18" s="31"/>
      <c r="P18" s="36"/>
      <c r="Q18" s="36"/>
      <c r="R18" s="2"/>
      <c r="S18" s="6"/>
      <c r="T18" s="7"/>
    </row>
    <row r="19" spans="1:20" ht="13.8" thickBot="1">
      <c r="B19" s="98"/>
      <c r="C19" s="99"/>
      <c r="E19" s="100"/>
      <c r="F19" s="100"/>
    </row>
    <row r="20" spans="1:20" ht="13.8" thickBot="1">
      <c r="A20" s="83" t="s">
        <v>173</v>
      </c>
      <c r="B20" s="84"/>
      <c r="C20" s="29"/>
      <c r="D20" s="29"/>
      <c r="E20" s="29"/>
      <c r="F20" s="30">
        <f>SUM(F6:F18)</f>
        <v>0</v>
      </c>
    </row>
    <row r="21" spans="1:20" ht="13.8" thickBot="1">
      <c r="A21" s="85" t="s">
        <v>2</v>
      </c>
      <c r="B21" s="86"/>
      <c r="C21" s="87"/>
      <c r="D21" s="87"/>
      <c r="E21" s="13"/>
      <c r="F21" s="26">
        <f>F20*0.21</f>
        <v>0</v>
      </c>
    </row>
    <row r="22" spans="1:20" ht="13.8" thickBot="1">
      <c r="A22" s="88" t="s">
        <v>3</v>
      </c>
      <c r="B22" s="89"/>
      <c r="C22" s="90"/>
      <c r="D22" s="90"/>
      <c r="E22" s="27"/>
      <c r="F22" s="28">
        <f>F20+F21</f>
        <v>0</v>
      </c>
    </row>
    <row r="28" spans="1:20">
      <c r="A28" s="14"/>
    </row>
    <row r="29" spans="1:20" s="14" customFormat="1">
      <c r="C29" s="15"/>
      <c r="D29" s="15"/>
      <c r="E29" s="16"/>
      <c r="F29" s="16"/>
    </row>
    <row r="30" spans="1:20" s="5" customFormat="1" ht="15">
      <c r="C30" s="18"/>
      <c r="D30" s="18"/>
      <c r="E30" s="17"/>
      <c r="F30" s="19"/>
      <c r="G30" s="4"/>
    </row>
    <row r="31" spans="1:20" s="5" customFormat="1" ht="15">
      <c r="C31" s="18"/>
      <c r="D31" s="18"/>
      <c r="E31" s="17"/>
      <c r="F31" s="19"/>
      <c r="G31" s="4"/>
    </row>
    <row r="32" spans="1:20" s="5" customFormat="1" ht="15">
      <c r="C32" s="18"/>
      <c r="D32" s="18"/>
      <c r="E32" s="17"/>
      <c r="F32" s="19"/>
      <c r="G32" s="4"/>
    </row>
    <row r="33" spans="1:7" s="17" customFormat="1" ht="15">
      <c r="A33" s="34"/>
      <c r="B33" s="5"/>
      <c r="C33" s="18"/>
      <c r="D33" s="18"/>
      <c r="F33" s="19"/>
      <c r="G33" s="19"/>
    </row>
    <row r="34" spans="1:7" s="17" customFormat="1" ht="15">
      <c r="A34" s="20"/>
      <c r="B34" s="20"/>
      <c r="C34" s="21"/>
      <c r="D34" s="21"/>
      <c r="F34" s="19"/>
      <c r="G34" s="19"/>
    </row>
  </sheetData>
  <sheetProtection sheet="1" objects="1" scenarios="1"/>
  <protectedRanges>
    <protectedRange sqref="E6:E18" name="Oblast1"/>
  </protectedRanges>
  <printOptions horizontalCentered="1"/>
  <pageMargins left="0.25" right="0.25" top="0.75" bottom="0.75" header="0.3" footer="0.3"/>
  <pageSetup paperSize="9" scale="84" firstPageNumber="0" fitToHeight="0" orientation="portrait" horizontalDpi="300" verticalDpi="300" r:id="rId1"/>
  <headerFooter alignWithMargins="0">
    <oddFooter>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zoomScaleNormal="100" zoomScaleSheetLayoutView="40" workbookViewId="0">
      <selection activeCell="L5" sqref="L5"/>
    </sheetView>
  </sheetViews>
  <sheetFormatPr defaultColWidth="9.33203125" defaultRowHeight="13.2"/>
  <cols>
    <col min="1" max="1" width="15.6640625" style="1" customWidth="1"/>
    <col min="2" max="2" width="45.6640625" style="1" customWidth="1"/>
    <col min="3" max="3" width="12.33203125" style="2" customWidth="1"/>
    <col min="4" max="4" width="12.6640625" style="2" customWidth="1"/>
    <col min="5" max="5" width="17" style="3" customWidth="1"/>
    <col min="6" max="6" width="16.33203125" style="3" customWidth="1"/>
    <col min="7" max="7" width="4.6640625" style="1" customWidth="1"/>
    <col min="8" max="16384" width="9.33203125" style="1"/>
  </cols>
  <sheetData>
    <row r="1" spans="1:7" ht="16.2" thickBot="1">
      <c r="A1" s="40"/>
      <c r="B1" s="41" t="s">
        <v>183</v>
      </c>
      <c r="C1" s="42"/>
      <c r="D1" s="43"/>
    </row>
    <row r="2" spans="1:7" ht="27" thickBot="1">
      <c r="A2" s="101" t="s">
        <v>27</v>
      </c>
      <c r="B2" s="45" t="s">
        <v>0</v>
      </c>
      <c r="C2" s="46" t="s">
        <v>42</v>
      </c>
      <c r="D2" s="46" t="s">
        <v>4</v>
      </c>
      <c r="E2" s="22" t="s">
        <v>1</v>
      </c>
      <c r="F2" s="23" t="s">
        <v>222</v>
      </c>
    </row>
    <row r="3" spans="1:7" ht="13.8" thickBot="1">
      <c r="A3" s="102"/>
      <c r="B3" s="48"/>
      <c r="C3" s="49"/>
      <c r="D3" s="49"/>
      <c r="E3" s="24"/>
      <c r="F3" s="25"/>
    </row>
    <row r="4" spans="1:7">
      <c r="A4" s="103"/>
      <c r="B4" s="51"/>
      <c r="C4" s="52"/>
      <c r="D4" s="52"/>
      <c r="E4" s="8"/>
      <c r="F4" s="9"/>
    </row>
    <row r="5" spans="1:7" ht="343.2">
      <c r="A5" s="104" t="s">
        <v>131</v>
      </c>
      <c r="B5" s="105" t="s">
        <v>203</v>
      </c>
      <c r="C5" s="58">
        <v>1</v>
      </c>
      <c r="D5" s="58" t="s">
        <v>20</v>
      </c>
      <c r="E5" s="106"/>
      <c r="F5" s="11">
        <f t="shared" ref="F5:F18" si="0">C5*E5</f>
        <v>0</v>
      </c>
    </row>
    <row r="6" spans="1:7">
      <c r="A6" s="104" t="s">
        <v>132</v>
      </c>
      <c r="B6" s="59" t="s">
        <v>184</v>
      </c>
      <c r="C6" s="58">
        <v>6</v>
      </c>
      <c r="D6" s="58" t="s">
        <v>19</v>
      </c>
      <c r="E6" s="106"/>
      <c r="F6" s="11">
        <f t="shared" si="0"/>
        <v>0</v>
      </c>
    </row>
    <row r="7" spans="1:7" s="14" customFormat="1" ht="26.4">
      <c r="A7" s="104" t="s">
        <v>133</v>
      </c>
      <c r="B7" s="60" t="s">
        <v>185</v>
      </c>
      <c r="C7" s="58">
        <v>9</v>
      </c>
      <c r="D7" s="58" t="s">
        <v>134</v>
      </c>
      <c r="E7" s="106"/>
      <c r="F7" s="11">
        <f t="shared" si="0"/>
        <v>0</v>
      </c>
    </row>
    <row r="8" spans="1:7" s="5" customFormat="1" ht="52.8">
      <c r="A8" s="104" t="s">
        <v>135</v>
      </c>
      <c r="B8" s="61" t="s">
        <v>186</v>
      </c>
      <c r="C8" s="58">
        <v>2</v>
      </c>
      <c r="D8" s="58" t="s">
        <v>19</v>
      </c>
      <c r="E8" s="106"/>
      <c r="F8" s="11">
        <f t="shared" si="0"/>
        <v>0</v>
      </c>
      <c r="G8" s="4"/>
    </row>
    <row r="9" spans="1:7" s="5" customFormat="1" ht="52.8">
      <c r="A9" s="104" t="s">
        <v>135</v>
      </c>
      <c r="B9" s="62" t="s">
        <v>187</v>
      </c>
      <c r="C9" s="58">
        <v>1</v>
      </c>
      <c r="D9" s="58" t="s">
        <v>19</v>
      </c>
      <c r="E9" s="106"/>
      <c r="F9" s="11">
        <f t="shared" si="0"/>
        <v>0</v>
      </c>
      <c r="G9" s="4"/>
    </row>
    <row r="10" spans="1:7" s="5" customFormat="1" ht="52.8">
      <c r="A10" s="104" t="s">
        <v>136</v>
      </c>
      <c r="B10" s="62" t="s">
        <v>188</v>
      </c>
      <c r="C10" s="58">
        <v>1</v>
      </c>
      <c r="D10" s="58" t="s">
        <v>19</v>
      </c>
      <c r="E10" s="106"/>
      <c r="F10" s="11">
        <f t="shared" si="0"/>
        <v>0</v>
      </c>
      <c r="G10" s="4"/>
    </row>
    <row r="11" spans="1:7" s="17" customFormat="1" ht="52.8">
      <c r="A11" s="104" t="s">
        <v>137</v>
      </c>
      <c r="B11" s="62" t="s">
        <v>189</v>
      </c>
      <c r="C11" s="58">
        <v>1</v>
      </c>
      <c r="D11" s="58" t="s">
        <v>19</v>
      </c>
      <c r="E11" s="106"/>
      <c r="F11" s="11">
        <f t="shared" si="0"/>
        <v>0</v>
      </c>
      <c r="G11" s="19"/>
    </row>
    <row r="12" spans="1:7" s="17" customFormat="1" ht="39.6">
      <c r="A12" s="104" t="s">
        <v>174</v>
      </c>
      <c r="B12" s="62" t="s">
        <v>138</v>
      </c>
      <c r="C12" s="58">
        <v>6</v>
      </c>
      <c r="D12" s="58" t="s">
        <v>139</v>
      </c>
      <c r="E12" s="106"/>
      <c r="F12" s="11">
        <f t="shared" si="0"/>
        <v>0</v>
      </c>
      <c r="G12" s="19"/>
    </row>
    <row r="13" spans="1:7" ht="26.4">
      <c r="A13" s="104" t="s">
        <v>175</v>
      </c>
      <c r="B13" s="59" t="s">
        <v>140</v>
      </c>
      <c r="C13" s="58">
        <v>30</v>
      </c>
      <c r="D13" s="58" t="s">
        <v>141</v>
      </c>
      <c r="E13" s="106"/>
      <c r="F13" s="11">
        <f t="shared" si="0"/>
        <v>0</v>
      </c>
    </row>
    <row r="14" spans="1:7" ht="66">
      <c r="A14" s="104" t="s">
        <v>176</v>
      </c>
      <c r="B14" s="62" t="s">
        <v>142</v>
      </c>
      <c r="C14" s="58">
        <v>4</v>
      </c>
      <c r="D14" s="58" t="s">
        <v>139</v>
      </c>
      <c r="E14" s="106"/>
      <c r="F14" s="11">
        <f t="shared" si="0"/>
        <v>0</v>
      </c>
    </row>
    <row r="15" spans="1:7" ht="52.8">
      <c r="A15" s="107" t="s">
        <v>177</v>
      </c>
      <c r="B15" s="62" t="s">
        <v>143</v>
      </c>
      <c r="C15" s="108">
        <v>5</v>
      </c>
      <c r="D15" s="108" t="s">
        <v>139</v>
      </c>
      <c r="E15" s="106"/>
      <c r="F15" s="11">
        <f t="shared" si="0"/>
        <v>0</v>
      </c>
    </row>
    <row r="16" spans="1:7" ht="66">
      <c r="A16" s="104" t="s">
        <v>178</v>
      </c>
      <c r="B16" s="109" t="s">
        <v>144</v>
      </c>
      <c r="C16" s="52">
        <v>34</v>
      </c>
      <c r="D16" s="52" t="s">
        <v>139</v>
      </c>
      <c r="E16" s="106"/>
      <c r="F16" s="11">
        <f t="shared" si="0"/>
        <v>0</v>
      </c>
    </row>
    <row r="17" spans="1:6" ht="52.8">
      <c r="A17" s="104" t="s">
        <v>179</v>
      </c>
      <c r="B17" s="63" t="s">
        <v>145</v>
      </c>
      <c r="C17" s="58">
        <v>38</v>
      </c>
      <c r="D17" s="58" t="s">
        <v>139</v>
      </c>
      <c r="E17" s="106"/>
      <c r="F17" s="11">
        <f t="shared" si="0"/>
        <v>0</v>
      </c>
    </row>
    <row r="18" spans="1:6" ht="52.8">
      <c r="A18" s="107" t="s">
        <v>180</v>
      </c>
      <c r="B18" s="62" t="s">
        <v>146</v>
      </c>
      <c r="C18" s="108">
        <v>4</v>
      </c>
      <c r="D18" s="108" t="s">
        <v>139</v>
      </c>
      <c r="E18" s="106"/>
      <c r="F18" s="11">
        <f t="shared" si="0"/>
        <v>0</v>
      </c>
    </row>
    <row r="19" spans="1:6" ht="13.8" thickBot="1">
      <c r="A19" s="110"/>
      <c r="B19" s="111"/>
      <c r="C19" s="112"/>
      <c r="D19" s="113"/>
      <c r="E19" s="114"/>
      <c r="F19" s="115"/>
    </row>
    <row r="20" spans="1:6" ht="39.6">
      <c r="A20" s="107" t="s">
        <v>209</v>
      </c>
      <c r="B20" s="116" t="s">
        <v>202</v>
      </c>
      <c r="C20" s="169">
        <v>1</v>
      </c>
      <c r="D20" s="171" t="s">
        <v>20</v>
      </c>
      <c r="E20" s="173"/>
      <c r="F20" s="176">
        <v>0</v>
      </c>
    </row>
    <row r="21" spans="1:6" ht="20.399999999999999">
      <c r="A21" s="117"/>
      <c r="B21" s="118" t="s">
        <v>192</v>
      </c>
      <c r="C21" s="170"/>
      <c r="D21" s="172"/>
      <c r="E21" s="174"/>
      <c r="F21" s="177"/>
    </row>
    <row r="22" spans="1:6" ht="30.6">
      <c r="A22" s="117"/>
      <c r="B22" s="118" t="s">
        <v>190</v>
      </c>
      <c r="C22" s="170"/>
      <c r="D22" s="172"/>
      <c r="E22" s="174"/>
      <c r="F22" s="177"/>
    </row>
    <row r="23" spans="1:6">
      <c r="A23" s="117"/>
      <c r="B23" s="118" t="s">
        <v>193</v>
      </c>
      <c r="C23" s="170"/>
      <c r="D23" s="172"/>
      <c r="E23" s="174"/>
      <c r="F23" s="177"/>
    </row>
    <row r="24" spans="1:6">
      <c r="A24" s="117"/>
      <c r="B24" s="118" t="s">
        <v>194</v>
      </c>
      <c r="C24" s="170"/>
      <c r="D24" s="172"/>
      <c r="E24" s="174"/>
      <c r="F24" s="177"/>
    </row>
    <row r="25" spans="1:6">
      <c r="A25" s="117"/>
      <c r="B25" s="118" t="s">
        <v>195</v>
      </c>
      <c r="C25" s="170"/>
      <c r="D25" s="172"/>
      <c r="E25" s="174"/>
      <c r="F25" s="177"/>
    </row>
    <row r="26" spans="1:6">
      <c r="A26" s="117"/>
      <c r="B26" s="118" t="s">
        <v>196</v>
      </c>
      <c r="C26" s="170"/>
      <c r="D26" s="172"/>
      <c r="E26" s="174"/>
      <c r="F26" s="177"/>
    </row>
    <row r="27" spans="1:6">
      <c r="A27" s="117"/>
      <c r="B27" s="118" t="s">
        <v>197</v>
      </c>
      <c r="C27" s="170"/>
      <c r="D27" s="172"/>
      <c r="E27" s="174"/>
      <c r="F27" s="177"/>
    </row>
    <row r="28" spans="1:6">
      <c r="A28" s="117"/>
      <c r="B28" s="118" t="s">
        <v>198</v>
      </c>
      <c r="C28" s="170"/>
      <c r="D28" s="172"/>
      <c r="E28" s="174"/>
      <c r="F28" s="177"/>
    </row>
    <row r="29" spans="1:6">
      <c r="A29" s="117"/>
      <c r="B29" s="118" t="s">
        <v>199</v>
      </c>
      <c r="C29" s="170"/>
      <c r="D29" s="172"/>
      <c r="E29" s="174"/>
      <c r="F29" s="177"/>
    </row>
    <row r="30" spans="1:6">
      <c r="A30" s="117"/>
      <c r="B30" s="118" t="s">
        <v>200</v>
      </c>
      <c r="C30" s="170"/>
      <c r="D30" s="172"/>
      <c r="E30" s="174"/>
      <c r="F30" s="177"/>
    </row>
    <row r="31" spans="1:6">
      <c r="A31" s="117"/>
      <c r="B31" s="118" t="s">
        <v>201</v>
      </c>
      <c r="C31" s="170"/>
      <c r="D31" s="172"/>
      <c r="E31" s="174"/>
      <c r="F31" s="177"/>
    </row>
    <row r="32" spans="1:6" ht="20.399999999999999">
      <c r="A32" s="117"/>
      <c r="B32" s="118" t="s">
        <v>191</v>
      </c>
      <c r="C32" s="170"/>
      <c r="D32" s="172"/>
      <c r="E32" s="175"/>
      <c r="F32" s="178"/>
    </row>
    <row r="33" spans="1:6" ht="13.8" thickBot="1">
      <c r="A33" s="110"/>
      <c r="B33" s="111"/>
      <c r="C33" s="112"/>
      <c r="D33" s="113"/>
      <c r="E33" s="114"/>
      <c r="F33" s="115"/>
    </row>
    <row r="34" spans="1:6" ht="132">
      <c r="A34" s="104" t="s">
        <v>210</v>
      </c>
      <c r="B34" s="119" t="s">
        <v>204</v>
      </c>
      <c r="C34" s="179">
        <v>3</v>
      </c>
      <c r="D34" s="180" t="s">
        <v>223</v>
      </c>
      <c r="E34" s="174"/>
      <c r="F34" s="177">
        <v>0</v>
      </c>
    </row>
    <row r="35" spans="1:6" ht="30.6">
      <c r="A35" s="120"/>
      <c r="B35" s="121" t="s">
        <v>205</v>
      </c>
      <c r="C35" s="179"/>
      <c r="D35" s="180"/>
      <c r="E35" s="174"/>
      <c r="F35" s="177"/>
    </row>
    <row r="36" spans="1:6">
      <c r="A36" s="122"/>
      <c r="B36" s="123" t="s">
        <v>206</v>
      </c>
      <c r="C36" s="169"/>
      <c r="D36" s="181"/>
      <c r="E36" s="175"/>
      <c r="F36" s="178"/>
    </row>
    <row r="37" spans="1:6" ht="13.8" thickBot="1">
      <c r="A37" s="124"/>
      <c r="B37" s="125"/>
      <c r="C37" s="126"/>
      <c r="D37" s="127"/>
      <c r="E37" s="128"/>
      <c r="F37" s="129"/>
    </row>
    <row r="38" spans="1:6">
      <c r="A38" s="56"/>
      <c r="B38" s="109" t="s">
        <v>151</v>
      </c>
      <c r="C38" s="52">
        <v>1</v>
      </c>
      <c r="D38" s="52" t="s">
        <v>20</v>
      </c>
      <c r="E38" s="130"/>
      <c r="F38" s="11">
        <f t="shared" ref="F38:F44" si="1">C38*E38</f>
        <v>0</v>
      </c>
    </row>
    <row r="39" spans="1:6">
      <c r="A39" s="131"/>
      <c r="B39" s="66" t="s">
        <v>224</v>
      </c>
      <c r="C39" s="58">
        <v>1</v>
      </c>
      <c r="D39" s="58" t="s">
        <v>20</v>
      </c>
      <c r="E39" s="130"/>
      <c r="F39" s="11">
        <f t="shared" si="1"/>
        <v>0</v>
      </c>
    </row>
    <row r="40" spans="1:6">
      <c r="A40" s="56"/>
      <c r="B40" s="62" t="s">
        <v>207</v>
      </c>
      <c r="C40" s="58">
        <v>1</v>
      </c>
      <c r="D40" s="58" t="s">
        <v>20</v>
      </c>
      <c r="E40" s="130"/>
      <c r="F40" s="11">
        <f t="shared" si="1"/>
        <v>0</v>
      </c>
    </row>
    <row r="41" spans="1:6">
      <c r="A41" s="56"/>
      <c r="B41" s="59" t="s">
        <v>6</v>
      </c>
      <c r="C41" s="58">
        <v>1</v>
      </c>
      <c r="D41" s="58" t="s">
        <v>20</v>
      </c>
      <c r="E41" s="130"/>
      <c r="F41" s="11">
        <f t="shared" si="1"/>
        <v>0</v>
      </c>
    </row>
    <row r="42" spans="1:6">
      <c r="A42" s="56"/>
      <c r="B42" s="62" t="s">
        <v>7</v>
      </c>
      <c r="C42" s="58">
        <v>1</v>
      </c>
      <c r="D42" s="58" t="s">
        <v>20</v>
      </c>
      <c r="E42" s="130"/>
      <c r="F42" s="11">
        <f t="shared" si="1"/>
        <v>0</v>
      </c>
    </row>
    <row r="43" spans="1:6" ht="26.4">
      <c r="A43" s="56"/>
      <c r="B43" s="62" t="s">
        <v>17</v>
      </c>
      <c r="C43" s="58">
        <v>1</v>
      </c>
      <c r="D43" s="58" t="s">
        <v>20</v>
      </c>
      <c r="E43" s="130"/>
      <c r="F43" s="11">
        <f t="shared" si="1"/>
        <v>0</v>
      </c>
    </row>
    <row r="44" spans="1:6" ht="39.6">
      <c r="A44" s="69"/>
      <c r="B44" s="132" t="s">
        <v>18</v>
      </c>
      <c r="C44" s="96">
        <v>1</v>
      </c>
      <c r="D44" s="96" t="s">
        <v>20</v>
      </c>
      <c r="E44" s="130"/>
      <c r="F44" s="11">
        <f t="shared" si="1"/>
        <v>0</v>
      </c>
    </row>
    <row r="45" spans="1:6" ht="13.8" thickBot="1">
      <c r="A45" s="110"/>
      <c r="B45" s="111"/>
      <c r="C45" s="133"/>
      <c r="D45" s="133"/>
      <c r="E45" s="128"/>
      <c r="F45" s="129"/>
    </row>
    <row r="46" spans="1:6" ht="13.8" thickBot="1">
      <c r="A46" s="83" t="s">
        <v>173</v>
      </c>
      <c r="B46" s="84"/>
      <c r="C46" s="29"/>
      <c r="D46" s="29"/>
      <c r="E46" s="29"/>
      <c r="F46" s="30">
        <f>SUM(F5:F44)</f>
        <v>0</v>
      </c>
    </row>
    <row r="47" spans="1:6" ht="13.8" thickBot="1">
      <c r="A47" s="85" t="s">
        <v>2</v>
      </c>
      <c r="B47" s="86"/>
      <c r="C47" s="87"/>
      <c r="D47" s="87"/>
      <c r="E47" s="13"/>
      <c r="F47" s="26">
        <f>F46*0.21</f>
        <v>0</v>
      </c>
    </row>
    <row r="48" spans="1:6" ht="13.8" thickBot="1">
      <c r="A48" s="88" t="s">
        <v>3</v>
      </c>
      <c r="B48" s="89"/>
      <c r="C48" s="90"/>
      <c r="D48" s="90"/>
      <c r="E48" s="27"/>
      <c r="F48" s="28">
        <f>F46+F47</f>
        <v>0</v>
      </c>
    </row>
    <row r="49" ht="13.5" customHeight="1"/>
    <row r="50" ht="13.5" customHeight="1"/>
    <row r="51" ht="13.5" customHeight="1"/>
    <row r="53" ht="14.25" customHeight="1"/>
  </sheetData>
  <sheetProtection sheet="1" objects="1" scenarios="1"/>
  <protectedRanges>
    <protectedRange sqref="E5:E45" name="Oblast1"/>
  </protectedRanges>
  <mergeCells count="8">
    <mergeCell ref="C20:C32"/>
    <mergeCell ref="D20:D32"/>
    <mergeCell ref="E20:E32"/>
    <mergeCell ref="F20:F32"/>
    <mergeCell ref="C34:C36"/>
    <mergeCell ref="D34:D36"/>
    <mergeCell ref="E34:E36"/>
    <mergeCell ref="F34:F36"/>
  </mergeCells>
  <phoneticPr fontId="21" type="noConversion"/>
  <printOptions horizontalCentered="1"/>
  <pageMargins left="0.25" right="0.25" top="0.75" bottom="0.75" header="0.3" footer="0.3"/>
  <pageSetup paperSize="9" scale="84" firstPageNumber="0" fitToHeight="0" orientation="portrait" horizontalDpi="300" verticalDpi="300" r:id="rId1"/>
  <headerFooter alignWithMargins="0"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MaR</vt:lpstr>
      <vt:lpstr>ÚT</vt:lpstr>
      <vt:lpstr>VZT</vt:lpstr>
      <vt:lpstr>Rekapitulace!Oblast_tisku</vt:lpstr>
      <vt:lpstr>ÚT!Oblast_tisku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Váňa</dc:creator>
  <cp:lastModifiedBy>Ondřej Váňa</cp:lastModifiedBy>
  <cp:lastPrinted>2025-01-14T10:17:17Z</cp:lastPrinted>
  <dcterms:created xsi:type="dcterms:W3CDTF">2014-01-03T12:15:06Z</dcterms:created>
  <dcterms:modified xsi:type="dcterms:W3CDTF">2025-01-15T16:06:20Z</dcterms:modified>
</cp:coreProperties>
</file>