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oravcova.m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.1" sheetId="3" r:id="rId3"/>
  </sheets>
  <definedNames/>
  <calcPr/>
  <webPublishing/>
</workbook>
</file>

<file path=xl/sharedStrings.xml><?xml version="1.0" encoding="utf-8"?>
<sst xmlns="http://schemas.openxmlformats.org/spreadsheetml/2006/main" count="251" uniqueCount="99">
  <si>
    <t>Firma: Krajská správa a údržba silnic Vysočiny, příspěvková organizace</t>
  </si>
  <si>
    <t>Rekapitulace ceny</t>
  </si>
  <si>
    <t>Stavba: 2025 - III/1333 Putimov - Nový Rychnov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</si>
  <si>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</si>
  <si>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</si>
  <si>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</si>
  <si>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</si>
  <si>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</si>
  <si>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</si>
  <si>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</si>
  <si>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</si>
  <si>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</si>
  <si>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</si>
  <si>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</si>
  <si>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</si>
  <si>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2025</t>
  </si>
  <si>
    <t>III/1333 Putimov - Nový Rychnov</t>
  </si>
  <si>
    <t>O</t>
  </si>
  <si>
    <t>Rozpočet:</t>
  </si>
  <si>
    <t>0,00</t>
  </si>
  <si>
    <t>15,00</t>
  </si>
  <si>
    <t>21,00</t>
  </si>
  <si>
    <t>5</t>
  </si>
  <si>
    <t>3</t>
  </si>
  <si>
    <t>2</t>
  </si>
  <si>
    <t>SO 000</t>
  </si>
  <si>
    <t>Ostatní a všeobecné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</si>
  <si>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</si>
  <si>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</si>
  <si>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</si>
  <si>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</si>
  <si>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</si>
  <si>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</si>
  <si>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</si>
  <si>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</si>
  <si>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</si>
  <si>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</si>
  <si>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</si>
  <si>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</si>
  <si>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</si>
  <si>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</si>
  <si>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</si>
  <si>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</si>
  <si>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</si>
  <si>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</si>
  <si>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</si>
  <si>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</si>
  <si>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</si>
  <si>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</si>
  <si>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</si>
  <si>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</si>
  <si>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</si>
  <si>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TS</t>
  </si>
  <si>
    <t>Položka zahrnuje:  
- veškeré náklady spojené s objednatelem požadovanými zkouškami  
Položka nezahrnuje:  
- x</t>
  </si>
  <si>
    <t>02710</t>
  </si>
  <si>
    <t>POMOC PRÁCE ZŘÍZ NEBO ZAJIŠŤ OBJÍŽĎKY A PŘÍSTUP CESTY</t>
  </si>
  <si>
    <t>zahrnuje veškeré náklady spojené s objednatelem požadovanými zařízeními</t>
  </si>
  <si>
    <t>02720</t>
  </si>
  <si>
    <t>POMOC PRÁCE ZŘÍZ NEBO ZAJIŠŤ REGULACI A OCHRANU DOPRAVY</t>
  </si>
  <si>
    <t>02911</t>
  </si>
  <si>
    <t>OSTATNÍ POŽADAVKY - GEODETICKÉ ZAMĚŘENÍ</t>
  </si>
  <si>
    <t>Zaměření pro realizaci stavby. 
Zaměření po stavbě m2 - geodetické zaměření mikrokoberce</t>
  </si>
  <si>
    <t>zahrnuje veškeré náklady spojené s objednatelem požadovanými pracemi</t>
  </si>
  <si>
    <t>8</t>
  </si>
  <si>
    <t>02944</t>
  </si>
  <si>
    <t>OSTAT POŽADAVKY - DOKUMENTACE SKUTEČ PROVEDENÍ V DIGIT FORMĚ</t>
  </si>
  <si>
    <t>Položka zahrnuje:  
- veškeré náklady spojené s objednatelem požadovanými pracemi  
Položka nezahrnuje:  
- x</t>
  </si>
  <si>
    <t>SO 101.1</t>
  </si>
  <si>
    <t>Silnice III/1333 Putimov – křižovatka Lešov</t>
  </si>
  <si>
    <t>Zemní práce</t>
  </si>
  <si>
    <t>12911</t>
  </si>
  <si>
    <t>ČIŠTĚNÍ VOZOVEK OD NÁNOSU</t>
  </si>
  <si>
    <t>M2</t>
  </si>
  <si>
    <t>3000*6=18 000,00000 [A]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</si>
  <si>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</si>
  <si>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</si>
  <si>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572211</t>
  </si>
  <si>
    <t>SPOJOVACÍ POSTŘIK Z ASFALTU DO 0,5KG/M2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</si>
  <si>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</si>
  <si>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5732A</t>
  </si>
  <si>
    <t>MIKROKOBEREC DVOUVRSTVÝ FRAKCE KAMENIVA 0/8 + 0/8</t>
  </si>
  <si>
    <t>Položka zahrnuje:  
- očištění povrchu podkladu, zakrytí poklopů, mříží a pod.  
- dodání veškerého potřebného materiálu (kamenivo předepsané frakce, emulze, přísady, voda)  
- pokládku dvou vrstev (tloušťka je dána frakcí použitého kameniva)  
- zhutnění (pokud je předepsáno zadávací dokumentací)  
Položka nezahrnuje:  
- odstranění vodorovného dopravního zančení a spojovací postřik</t>
  </si>
  <si>
    <t>577A1</t>
  </si>
  <si>
    <t>VÝSPRAVA TRHLIN ASFALTOVOU ZÁLIVKOU</t>
  </si>
  <si>
    <t>M</t>
  </si>
  <si>
    <t>čerpání se souhlasem TDS</t>
  </si>
  <si>
    <t>Položka zahrnuje:  
- vyfrézování drážky šířky do 20mm hloubky do 40mm  
- vyčištění  
- nátěr  
- výplň předepsanou zálivkovou hmotou  
Položka nezahrnuje:  
- x</t>
  </si>
  <si>
    <t>Ostatní konstrukce a práce</t>
  </si>
  <si>
    <t>7</t>
  </si>
  <si>
    <t>93811</t>
  </si>
  <si>
    <t>OČIŠTĚNÍ ASFALTOVÝCH VOZOVEK UMYTÍM VODOU</t>
  </si>
  <si>
    <t>Položka zahrnuje:  
- očištění předepsaným způsobem  
- odklizení vzniklého odpadu  
Položka nezahrnuje:  
- x</t>
  </si>
  <si>
    <t>91</t>
  </si>
  <si>
    <t>Doplňující konstrukce a práce</t>
  </si>
  <si>
    <t>915111</t>
  </si>
  <si>
    <t>VODOROVNÉ DOPRAVNÍ ZNAČENÍ BARVOU HLADKÉ - DODÁVKA A POKLÁDKA</t>
  </si>
  <si>
    <t>V4 š. 0,125m</t>
  </si>
  <si>
    <t>2*0,125*3000=750,00000 [A]</t>
  </si>
  <si>
    <t>položka zahrnuje:     
- dodání a pokládku nátěrového materiálu (měří se pouze natíraná plocha)     
-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</si>
</sst>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67</v>
      </c>
      <c s="20" t="s">
        <v>68</v>
      </c>
      <c s="21">
        <f>'SO 101.1'!I3</f>
      </c>
      <c s="21">
        <f>'SO 101.1'!O2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47</v>
      </c>
    </row>
    <row r="12" spans="1:5" ht="51">
      <c r="A12" t="s">
        <v>52</v>
      </c>
      <c r="E12" s="35" t="s">
        <v>53</v>
      </c>
    </row>
    <row r="13" spans="1:16" ht="12.75">
      <c r="A13" s="25" t="s">
        <v>45</v>
      </c>
      <c s="29" t="s">
        <v>40</v>
      </c>
      <c s="29" t="s">
        <v>54</v>
      </c>
      <c s="25" t="s">
        <v>47</v>
      </c>
      <c s="30" t="s">
        <v>55</v>
      </c>
      <c s="31" t="s">
        <v>49</v>
      </c>
      <c s="32">
        <v>1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51</v>
      </c>
      <c r="E15" s="37" t="s">
        <v>47</v>
      </c>
    </row>
    <row r="16" spans="1:5" ht="12.75">
      <c r="A16" t="s">
        <v>52</v>
      </c>
      <c r="E16" s="35" t="s">
        <v>56</v>
      </c>
    </row>
    <row r="17" spans="1:16" ht="12.75">
      <c r="A17" s="25" t="s">
        <v>45</v>
      </c>
      <c s="29" t="s">
        <v>42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51</v>
      </c>
      <c r="E19" s="37" t="s">
        <v>47</v>
      </c>
    </row>
    <row r="20" spans="1:5" ht="12.75">
      <c r="A20" t="s">
        <v>52</v>
      </c>
      <c r="E20" s="35" t="s">
        <v>56</v>
      </c>
    </row>
    <row r="21" spans="1:16" ht="12.75">
      <c r="A21" s="25" t="s">
        <v>45</v>
      </c>
      <c s="29" t="s">
        <v>23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3">
        <f>ROUND(ROUND(H21,2)*ROUND(G21,5),2)</f>
      </c>
      <c r="O21">
        <f>(I21*21)/100</f>
      </c>
      <c t="s">
        <v>24</v>
      </c>
    </row>
    <row r="22" spans="1:5" ht="25.5">
      <c r="A22" s="34" t="s">
        <v>50</v>
      </c>
      <c r="E22" s="35" t="s">
        <v>61</v>
      </c>
    </row>
    <row r="23" spans="1:5" ht="12.75">
      <c r="A23" s="36" t="s">
        <v>51</v>
      </c>
      <c r="E23" s="37" t="s">
        <v>47</v>
      </c>
    </row>
    <row r="24" spans="1:5" ht="12.75">
      <c r="A24" t="s">
        <v>52</v>
      </c>
      <c r="E24" s="35" t="s">
        <v>62</v>
      </c>
    </row>
    <row r="25" spans="1:16" ht="12.75">
      <c r="A25" s="25" t="s">
        <v>45</v>
      </c>
      <c s="29" t="s">
        <v>63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3">
        <f>ROUND(ROUND(H25,2)*ROUND(G25,5),2)</f>
      </c>
      <c r="O25">
        <f>(I25*21)/100</f>
      </c>
      <c t="s">
        <v>24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51</v>
      </c>
      <c r="E27" s="37" t="s">
        <v>47</v>
      </c>
    </row>
    <row r="28" spans="1:5" ht="51">
      <c r="A28" t="s">
        <v>52</v>
      </c>
      <c r="E28" s="35" t="s">
        <v>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0+O8+O13+O26+O31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67</v>
      </c>
      <c s="38">
        <f>0+I8+I13+I26+I31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67</v>
      </c>
      <c s="6"/>
      <c s="18" t="s">
        <v>68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30</v>
      </c>
      <c s="19"/>
      <c s="27" t="s">
        <v>69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70</v>
      </c>
      <c s="25" t="s">
        <v>47</v>
      </c>
      <c s="30" t="s">
        <v>71</v>
      </c>
      <c s="31" t="s">
        <v>72</v>
      </c>
      <c s="32">
        <v>18000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73</v>
      </c>
    </row>
    <row r="12" spans="1:5" ht="89.25">
      <c r="A12" t="s">
        <v>52</v>
      </c>
      <c r="E12" s="35" t="s">
        <v>74</v>
      </c>
    </row>
    <row r="13" spans="1:18" ht="12.75" customHeight="1">
      <c r="A13" s="6" t="s">
        <v>43</v>
      </c>
      <c s="6"/>
      <c s="40" t="s">
        <v>22</v>
      </c>
      <c s="6"/>
      <c s="27" t="s">
        <v>75</v>
      </c>
      <c s="6"/>
      <c s="6"/>
      <c s="6"/>
      <c s="41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45</v>
      </c>
      <c s="29" t="s">
        <v>23</v>
      </c>
      <c s="29" t="s">
        <v>76</v>
      </c>
      <c s="25" t="s">
        <v>47</v>
      </c>
      <c s="30" t="s">
        <v>77</v>
      </c>
      <c s="31" t="s">
        <v>72</v>
      </c>
      <c s="32">
        <v>18000</v>
      </c>
      <c s="33">
        <v>0</v>
      </c>
      <c s="33">
        <f>ROUND(ROUND(H14,2)*ROUND(G14,5),2)</f>
      </c>
      <c r="O14">
        <f>(I14*21)/100</f>
      </c>
      <c t="s">
        <v>24</v>
      </c>
    </row>
    <row r="15" spans="1:5" ht="12.75">
      <c r="A15" s="34" t="s">
        <v>50</v>
      </c>
      <c r="E15" s="35" t="s">
        <v>47</v>
      </c>
    </row>
    <row r="16" spans="1:5" ht="12.75">
      <c r="A16" s="36" t="s">
        <v>51</v>
      </c>
      <c r="E16" s="37" t="s">
        <v>73</v>
      </c>
    </row>
    <row r="17" spans="1:5" ht="89.25">
      <c r="A17" t="s">
        <v>52</v>
      </c>
      <c r="E17" s="35" t="s">
        <v>78</v>
      </c>
    </row>
    <row r="18" spans="1:16" ht="12.75">
      <c r="A18" s="25" t="s">
        <v>45</v>
      </c>
      <c s="29" t="s">
        <v>34</v>
      </c>
      <c s="29" t="s">
        <v>79</v>
      </c>
      <c s="25" t="s">
        <v>47</v>
      </c>
      <c s="30" t="s">
        <v>80</v>
      </c>
      <c s="31" t="s">
        <v>72</v>
      </c>
      <c s="32">
        <v>18000</v>
      </c>
      <c s="33">
        <v>0</v>
      </c>
      <c s="33">
        <f>ROUND(ROUND(H18,2)*ROUND(G18,5),2)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51</v>
      </c>
      <c r="E20" s="37" t="s">
        <v>73</v>
      </c>
    </row>
    <row r="21" spans="1:5" ht="102">
      <c r="A21" t="s">
        <v>52</v>
      </c>
      <c r="E21" s="35" t="s">
        <v>81</v>
      </c>
    </row>
    <row r="22" spans="1:16" ht="12.75">
      <c r="A22" s="25" t="s">
        <v>45</v>
      </c>
      <c s="29" t="s">
        <v>37</v>
      </c>
      <c s="29" t="s">
        <v>82</v>
      </c>
      <c s="25" t="s">
        <v>47</v>
      </c>
      <c s="30" t="s">
        <v>83</v>
      </c>
      <c s="31" t="s">
        <v>84</v>
      </c>
      <c s="32">
        <v>1000</v>
      </c>
      <c s="33">
        <v>0</v>
      </c>
      <c s="33">
        <f>ROUND(ROUND(H22,2)*ROUND(G22,5),2)</f>
      </c>
      <c r="O22">
        <f>(I22*21)/100</f>
      </c>
      <c t="s">
        <v>24</v>
      </c>
    </row>
    <row r="23" spans="1:5" ht="12.75">
      <c r="A23" s="34" t="s">
        <v>50</v>
      </c>
      <c r="E23" s="35" t="s">
        <v>85</v>
      </c>
    </row>
    <row r="24" spans="1:5" ht="12.75">
      <c r="A24" s="36" t="s">
        <v>51</v>
      </c>
      <c r="E24" s="37" t="s">
        <v>47</v>
      </c>
    </row>
    <row r="25" spans="1:5" ht="89.25">
      <c r="A25" t="s">
        <v>52</v>
      </c>
      <c r="E25" s="35" t="s">
        <v>86</v>
      </c>
    </row>
    <row r="26" spans="1:18" ht="12.75" customHeight="1">
      <c r="A26" s="6" t="s">
        <v>43</v>
      </c>
      <c s="6"/>
      <c s="40" t="s">
        <v>40</v>
      </c>
      <c s="6"/>
      <c s="27" t="s">
        <v>87</v>
      </c>
      <c s="6"/>
      <c s="6"/>
      <c s="6"/>
      <c s="41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88</v>
      </c>
      <c s="29" t="s">
        <v>89</v>
      </c>
      <c s="25" t="s">
        <v>47</v>
      </c>
      <c s="30" t="s">
        <v>90</v>
      </c>
      <c s="31" t="s">
        <v>72</v>
      </c>
      <c s="32">
        <v>18000</v>
      </c>
      <c s="33">
        <v>0</v>
      </c>
      <c s="33">
        <f>ROUND(ROUND(H27,2)*ROUND(G27,5),2)</f>
      </c>
      <c r="O27">
        <f>(I27*21)/100</f>
      </c>
      <c t="s">
        <v>24</v>
      </c>
    </row>
    <row r="28" spans="1:5" ht="12.75">
      <c r="A28" s="34" t="s">
        <v>50</v>
      </c>
      <c r="E28" s="35" t="s">
        <v>47</v>
      </c>
    </row>
    <row r="29" spans="1:5" ht="12.75">
      <c r="A29" s="36" t="s">
        <v>51</v>
      </c>
      <c r="E29" s="37" t="s">
        <v>73</v>
      </c>
    </row>
    <row r="30" spans="1:5" ht="63.75">
      <c r="A30" t="s">
        <v>52</v>
      </c>
      <c r="E30" s="35" t="s">
        <v>91</v>
      </c>
    </row>
    <row r="31" spans="1:18" ht="12.75" customHeight="1">
      <c r="A31" s="6" t="s">
        <v>43</v>
      </c>
      <c s="6"/>
      <c s="40" t="s">
        <v>92</v>
      </c>
      <c s="6"/>
      <c s="27" t="s">
        <v>93</v>
      </c>
      <c s="6"/>
      <c s="6"/>
      <c s="6"/>
      <c s="41">
        <f>0+Q31</f>
      </c>
      <c r="O31">
        <f>0+R31</f>
      </c>
      <c r="Q31">
        <f>0+I32</f>
      </c>
      <c>
        <f>0+O32</f>
      </c>
    </row>
    <row r="32" spans="1:16" ht="25.5">
      <c r="A32" s="25" t="s">
        <v>45</v>
      </c>
      <c s="29" t="s">
        <v>63</v>
      </c>
      <c s="29" t="s">
        <v>94</v>
      </c>
      <c s="25" t="s">
        <v>47</v>
      </c>
      <c s="30" t="s">
        <v>95</v>
      </c>
      <c s="31" t="s">
        <v>72</v>
      </c>
      <c s="32">
        <v>750</v>
      </c>
      <c s="33">
        <v>0</v>
      </c>
      <c s="33">
        <f>ROUND(ROUND(H32,2)*ROUND(G32,5),2)</f>
      </c>
      <c r="O32">
        <f>(I32*21)/100</f>
      </c>
      <c t="s">
        <v>24</v>
      </c>
    </row>
    <row r="33" spans="1:5" ht="12.75">
      <c r="A33" s="34" t="s">
        <v>50</v>
      </c>
      <c r="E33" s="35" t="s">
        <v>96</v>
      </c>
    </row>
    <row r="34" spans="1:5" ht="12.75">
      <c r="A34" s="36" t="s">
        <v>51</v>
      </c>
      <c r="E34" s="37" t="s">
        <v>97</v>
      </c>
    </row>
    <row r="35" spans="1:5" ht="38.25">
      <c r="A35" t="s">
        <v>52</v>
      </c>
      <c r="E35" s="35" t="s">
        <v>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