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PSS - Nábytek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'SPSS - Nábytek'!$C$125:$K$842</definedName>
    <definedName name="_xlnm.Print_Area" localSheetId="1">'SPSS - Nábytek'!$C$4:$J$76,'SPSS - Nábytek'!$C$82:$J$107,'SPSS - Nábytek'!$C$113:$J$842</definedName>
    <definedName name="_xlnm.Print_Titles" localSheetId="1">'SPSS - Nábytek'!$125:$125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842"/>
  <c r="BH842"/>
  <c r="BG842"/>
  <c r="BF842"/>
  <c r="T842"/>
  <c r="R842"/>
  <c r="P842"/>
  <c r="BI841"/>
  <c r="BH841"/>
  <c r="BG841"/>
  <c r="BF841"/>
  <c r="T841"/>
  <c r="R841"/>
  <c r="P841"/>
  <c r="BI830"/>
  <c r="BH830"/>
  <c r="BG830"/>
  <c r="BF830"/>
  <c r="T830"/>
  <c r="R830"/>
  <c r="P830"/>
  <c r="BI828"/>
  <c r="BH828"/>
  <c r="BG828"/>
  <c r="BF828"/>
  <c r="T828"/>
  <c r="T827"/>
  <c r="R828"/>
  <c r="R827"/>
  <c r="P828"/>
  <c r="P827"/>
  <c r="BI826"/>
  <c r="BH826"/>
  <c r="BG826"/>
  <c r="BF826"/>
  <c r="T826"/>
  <c r="R826"/>
  <c r="P826"/>
  <c r="BI822"/>
  <c r="BH822"/>
  <c r="BG822"/>
  <c r="BF822"/>
  <c r="T822"/>
  <c r="R822"/>
  <c r="P822"/>
  <c r="BI821"/>
  <c r="BH821"/>
  <c r="BG821"/>
  <c r="BF821"/>
  <c r="T821"/>
  <c r="R821"/>
  <c r="P821"/>
  <c r="BI817"/>
  <c r="BH817"/>
  <c r="BG817"/>
  <c r="BF817"/>
  <c r="T817"/>
  <c r="R817"/>
  <c r="P817"/>
  <c r="BI813"/>
  <c r="BH813"/>
  <c r="BG813"/>
  <c r="BF813"/>
  <c r="T813"/>
  <c r="R813"/>
  <c r="P813"/>
  <c r="BI811"/>
  <c r="BH811"/>
  <c r="BG811"/>
  <c r="BF811"/>
  <c r="T811"/>
  <c r="T810"/>
  <c r="R811"/>
  <c r="R810"/>
  <c r="P811"/>
  <c r="P810"/>
  <c r="BI808"/>
  <c r="BH808"/>
  <c r="BG808"/>
  <c r="BF808"/>
  <c r="T808"/>
  <c r="R808"/>
  <c r="P808"/>
  <c r="BI807"/>
  <c r="BH807"/>
  <c r="BG807"/>
  <c r="BF807"/>
  <c r="T807"/>
  <c r="R807"/>
  <c r="P807"/>
  <c r="BI795"/>
  <c r="BH795"/>
  <c r="BG795"/>
  <c r="BF795"/>
  <c r="T795"/>
  <c r="R795"/>
  <c r="P795"/>
  <c r="BI785"/>
  <c r="BH785"/>
  <c r="BG785"/>
  <c r="BF785"/>
  <c r="T785"/>
  <c r="R785"/>
  <c r="P785"/>
  <c r="BI772"/>
  <c r="BH772"/>
  <c r="BG772"/>
  <c r="BF772"/>
  <c r="T772"/>
  <c r="R772"/>
  <c r="P772"/>
  <c r="BI769"/>
  <c r="BH769"/>
  <c r="BG769"/>
  <c r="BF769"/>
  <c r="T769"/>
  <c r="R769"/>
  <c r="P769"/>
  <c r="BI753"/>
  <c r="BH753"/>
  <c r="BG753"/>
  <c r="BF753"/>
  <c r="T753"/>
  <c r="R753"/>
  <c r="P753"/>
  <c r="BI750"/>
  <c r="BH750"/>
  <c r="BG750"/>
  <c r="BF750"/>
  <c r="T750"/>
  <c r="R750"/>
  <c r="P750"/>
  <c r="BI735"/>
  <c r="BH735"/>
  <c r="BG735"/>
  <c r="BF735"/>
  <c r="T735"/>
  <c r="R735"/>
  <c r="P735"/>
  <c r="BI732"/>
  <c r="BH732"/>
  <c r="BG732"/>
  <c r="BF732"/>
  <c r="T732"/>
  <c r="R732"/>
  <c r="P732"/>
  <c r="BI720"/>
  <c r="BH720"/>
  <c r="BG720"/>
  <c r="BF720"/>
  <c r="T720"/>
  <c r="R720"/>
  <c r="P720"/>
  <c r="BI717"/>
  <c r="BH717"/>
  <c r="BG717"/>
  <c r="BF717"/>
  <c r="T717"/>
  <c r="R717"/>
  <c r="P717"/>
  <c r="BI701"/>
  <c r="BH701"/>
  <c r="BG701"/>
  <c r="BF701"/>
  <c r="T701"/>
  <c r="R701"/>
  <c r="P701"/>
  <c r="BI698"/>
  <c r="BH698"/>
  <c r="BG698"/>
  <c r="BF698"/>
  <c r="T698"/>
  <c r="R698"/>
  <c r="P698"/>
  <c r="BI677"/>
  <c r="BH677"/>
  <c r="BG677"/>
  <c r="BF677"/>
  <c r="T677"/>
  <c r="R677"/>
  <c r="P677"/>
  <c r="BI652"/>
  <c r="BH652"/>
  <c r="BG652"/>
  <c r="BF652"/>
  <c r="T652"/>
  <c r="R652"/>
  <c r="P652"/>
  <c r="BI649"/>
  <c r="BH649"/>
  <c r="BG649"/>
  <c r="BF649"/>
  <c r="T649"/>
  <c r="R649"/>
  <c r="P649"/>
  <c r="BI630"/>
  <c r="BH630"/>
  <c r="BG630"/>
  <c r="BF630"/>
  <c r="T630"/>
  <c r="R630"/>
  <c r="P630"/>
  <c r="BI627"/>
  <c r="BH627"/>
  <c r="BG627"/>
  <c r="BF627"/>
  <c r="T627"/>
  <c r="R627"/>
  <c r="P627"/>
  <c r="BI611"/>
  <c r="BH611"/>
  <c r="BG611"/>
  <c r="BF611"/>
  <c r="T611"/>
  <c r="R611"/>
  <c r="P611"/>
  <c r="BI597"/>
  <c r="BH597"/>
  <c r="BG597"/>
  <c r="BF597"/>
  <c r="T597"/>
  <c r="R597"/>
  <c r="P597"/>
  <c r="BI581"/>
  <c r="BH581"/>
  <c r="BG581"/>
  <c r="BF581"/>
  <c r="T581"/>
  <c r="R581"/>
  <c r="P581"/>
  <c r="BI568"/>
  <c r="BH568"/>
  <c r="BG568"/>
  <c r="BF568"/>
  <c r="T568"/>
  <c r="R568"/>
  <c r="P568"/>
  <c r="BI555"/>
  <c r="BH555"/>
  <c r="BG555"/>
  <c r="BF555"/>
  <c r="T555"/>
  <c r="R555"/>
  <c r="P555"/>
  <c r="BI540"/>
  <c r="BH540"/>
  <c r="BG540"/>
  <c r="BF540"/>
  <c r="T540"/>
  <c r="R540"/>
  <c r="P540"/>
  <c r="BI537"/>
  <c r="BH537"/>
  <c r="BG537"/>
  <c r="BF537"/>
  <c r="T537"/>
  <c r="R537"/>
  <c r="P537"/>
  <c r="BI523"/>
  <c r="BH523"/>
  <c r="BG523"/>
  <c r="BF523"/>
  <c r="T523"/>
  <c r="R523"/>
  <c r="P523"/>
  <c r="BI508"/>
  <c r="BH508"/>
  <c r="BG508"/>
  <c r="BF508"/>
  <c r="T508"/>
  <c r="R508"/>
  <c r="P508"/>
  <c r="BI493"/>
  <c r="BH493"/>
  <c r="BG493"/>
  <c r="BF493"/>
  <c r="T493"/>
  <c r="R493"/>
  <c r="P493"/>
  <c r="BI482"/>
  <c r="BH482"/>
  <c r="BG482"/>
  <c r="BF482"/>
  <c r="T482"/>
  <c r="R482"/>
  <c r="P482"/>
  <c r="BI471"/>
  <c r="BH471"/>
  <c r="BG471"/>
  <c r="BF471"/>
  <c r="T471"/>
  <c r="R471"/>
  <c r="P471"/>
  <c r="BI460"/>
  <c r="BH460"/>
  <c r="BG460"/>
  <c r="BF460"/>
  <c r="T460"/>
  <c r="R460"/>
  <c r="P460"/>
  <c r="BI457"/>
  <c r="BH457"/>
  <c r="BG457"/>
  <c r="BF457"/>
  <c r="T457"/>
  <c r="R457"/>
  <c r="P457"/>
  <c r="BI439"/>
  <c r="BH439"/>
  <c r="BG439"/>
  <c r="BF439"/>
  <c r="T439"/>
  <c r="R439"/>
  <c r="P439"/>
  <c r="BI426"/>
  <c r="BH426"/>
  <c r="BG426"/>
  <c r="BF426"/>
  <c r="T426"/>
  <c r="R426"/>
  <c r="P426"/>
  <c r="BI411"/>
  <c r="BH411"/>
  <c r="BG411"/>
  <c r="BF411"/>
  <c r="T411"/>
  <c r="R411"/>
  <c r="P411"/>
  <c r="BI396"/>
  <c r="BH396"/>
  <c r="BG396"/>
  <c r="BF396"/>
  <c r="T396"/>
  <c r="R396"/>
  <c r="P396"/>
  <c r="BI381"/>
  <c r="BH381"/>
  <c r="BG381"/>
  <c r="BF381"/>
  <c r="T381"/>
  <c r="R381"/>
  <c r="P381"/>
  <c r="BI378"/>
  <c r="BH378"/>
  <c r="BG378"/>
  <c r="BF378"/>
  <c r="T378"/>
  <c r="R378"/>
  <c r="P378"/>
  <c r="BI370"/>
  <c r="BH370"/>
  <c r="BG370"/>
  <c r="BF370"/>
  <c r="T370"/>
  <c r="R370"/>
  <c r="P370"/>
  <c r="BI353"/>
  <c r="BH353"/>
  <c r="BG353"/>
  <c r="BF353"/>
  <c r="T353"/>
  <c r="R353"/>
  <c r="P353"/>
  <c r="BI341"/>
  <c r="BH341"/>
  <c r="BG341"/>
  <c r="BF341"/>
  <c r="T341"/>
  <c r="R341"/>
  <c r="P341"/>
  <c r="BI329"/>
  <c r="BH329"/>
  <c r="BG329"/>
  <c r="BF329"/>
  <c r="T329"/>
  <c r="R329"/>
  <c r="P329"/>
  <c r="BI320"/>
  <c r="BH320"/>
  <c r="BG320"/>
  <c r="BF320"/>
  <c r="T320"/>
  <c r="R320"/>
  <c r="P320"/>
  <c r="BI309"/>
  <c r="BH309"/>
  <c r="BG309"/>
  <c r="BF309"/>
  <c r="T309"/>
  <c r="R309"/>
  <c r="P309"/>
  <c r="BI299"/>
  <c r="BH299"/>
  <c r="BG299"/>
  <c r="BF299"/>
  <c r="T299"/>
  <c r="R299"/>
  <c r="P299"/>
  <c r="BI288"/>
  <c r="BH288"/>
  <c r="BG288"/>
  <c r="BF288"/>
  <c r="T288"/>
  <c r="R288"/>
  <c r="P288"/>
  <c r="BI276"/>
  <c r="BH276"/>
  <c r="BG276"/>
  <c r="BF276"/>
  <c r="T276"/>
  <c r="R276"/>
  <c r="P276"/>
  <c r="BI260"/>
  <c r="BH260"/>
  <c r="BG260"/>
  <c r="BF260"/>
  <c r="T260"/>
  <c r="R260"/>
  <c r="P260"/>
  <c r="BI251"/>
  <c r="BH251"/>
  <c r="BG251"/>
  <c r="BF251"/>
  <c r="T251"/>
  <c r="R251"/>
  <c r="P251"/>
  <c r="BI241"/>
  <c r="BH241"/>
  <c r="BG241"/>
  <c r="BF241"/>
  <c r="T241"/>
  <c r="R241"/>
  <c r="P241"/>
  <c r="BI228"/>
  <c r="BH228"/>
  <c r="BG228"/>
  <c r="BF228"/>
  <c r="T228"/>
  <c r="R228"/>
  <c r="P228"/>
  <c r="BI225"/>
  <c r="BH225"/>
  <c r="BG225"/>
  <c r="BF225"/>
  <c r="T225"/>
  <c r="R225"/>
  <c r="P225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199"/>
  <c r="BH199"/>
  <c r="BG199"/>
  <c r="BF199"/>
  <c r="T199"/>
  <c r="R199"/>
  <c r="P199"/>
  <c r="BI196"/>
  <c r="BH196"/>
  <c r="BG196"/>
  <c r="BF196"/>
  <c r="T196"/>
  <c r="R196"/>
  <c r="P196"/>
  <c r="BI185"/>
  <c r="BH185"/>
  <c r="BG185"/>
  <c r="BF185"/>
  <c r="T185"/>
  <c r="R185"/>
  <c r="P185"/>
  <c r="BI172"/>
  <c r="BH172"/>
  <c r="BG172"/>
  <c r="BF172"/>
  <c r="T172"/>
  <c r="R172"/>
  <c r="P172"/>
  <c r="BI158"/>
  <c r="BH158"/>
  <c r="BG158"/>
  <c r="BF158"/>
  <c r="T158"/>
  <c r="R158"/>
  <c r="P158"/>
  <c r="BI145"/>
  <c r="BH145"/>
  <c r="BG145"/>
  <c r="BF145"/>
  <c r="T145"/>
  <c r="R145"/>
  <c r="P145"/>
  <c r="BI132"/>
  <c r="BH132"/>
  <c r="BG132"/>
  <c r="BF132"/>
  <c r="T132"/>
  <c r="R132"/>
  <c r="P132"/>
  <c r="BI129"/>
  <c r="BH129"/>
  <c r="BG129"/>
  <c r="BF129"/>
  <c r="T129"/>
  <c r="R129"/>
  <c r="P129"/>
  <c r="F120"/>
  <c r="E118"/>
  <c r="F89"/>
  <c r="E87"/>
  <c r="J24"/>
  <c r="E24"/>
  <c r="J92"/>
  <c r="J23"/>
  <c r="J21"/>
  <c r="E21"/>
  <c r="J122"/>
  <c r="J20"/>
  <c r="J18"/>
  <c r="E18"/>
  <c r="F123"/>
  <c r="J17"/>
  <c r="J15"/>
  <c r="E15"/>
  <c r="F122"/>
  <c r="J14"/>
  <c r="J12"/>
  <c r="J89"/>
  <c r="E7"/>
  <c r="E116"/>
  <c i="1" r="L90"/>
  <c r="AM90"/>
  <c r="AM89"/>
  <c r="L89"/>
  <c r="AM87"/>
  <c r="L87"/>
  <c r="L85"/>
  <c r="L84"/>
  <c i="2" r="BK841"/>
  <c r="BK822"/>
  <c r="BK808"/>
  <c r="BK698"/>
  <c r="BK581"/>
  <c r="BK378"/>
  <c r="BK260"/>
  <c r="J225"/>
  <c r="J811"/>
  <c r="BK750"/>
  <c r="J649"/>
  <c r="BK457"/>
  <c r="BK353"/>
  <c r="J260"/>
  <c r="J750"/>
  <c r="J627"/>
  <c r="J329"/>
  <c r="J555"/>
  <c r="J320"/>
  <c r="J158"/>
  <c r="J753"/>
  <c r="BK540"/>
  <c r="J196"/>
  <c r="J772"/>
  <c r="J460"/>
  <c r="BK341"/>
  <c r="BK215"/>
  <c i="1" r="AS94"/>
  <c i="2" r="BK842"/>
  <c r="J826"/>
  <c r="BK785"/>
  <c r="BK753"/>
  <c r="J630"/>
  <c r="BK537"/>
  <c r="BK396"/>
  <c r="BK370"/>
  <c r="J199"/>
  <c r="BK821"/>
  <c r="J785"/>
  <c r="BK652"/>
  <c r="BK508"/>
  <c r="J370"/>
  <c r="BK251"/>
  <c r="J215"/>
  <c r="J735"/>
  <c r="J717"/>
  <c r="J537"/>
  <c r="BK677"/>
  <c r="J508"/>
  <c r="J212"/>
  <c r="BK830"/>
  <c r="J581"/>
  <c r="J426"/>
  <c r="BK129"/>
  <c r="BK482"/>
  <c r="J381"/>
  <c r="BK288"/>
  <c r="BK145"/>
  <c r="J830"/>
  <c r="BK817"/>
  <c r="BK811"/>
  <c r="BK735"/>
  <c r="J597"/>
  <c r="J493"/>
  <c r="BK426"/>
  <c r="J309"/>
  <c r="BK212"/>
  <c r="J821"/>
  <c r="BK772"/>
  <c r="J698"/>
  <c r="BK597"/>
  <c r="BK460"/>
  <c r="BK320"/>
  <c r="J276"/>
  <c r="BK795"/>
  <c r="BK568"/>
  <c r="BK717"/>
  <c r="BK611"/>
  <c r="BK329"/>
  <c r="BK172"/>
  <c r="J808"/>
  <c r="BK523"/>
  <c r="BK158"/>
  <c r="J720"/>
  <c r="J411"/>
  <c r="BK309"/>
  <c r="J185"/>
  <c r="J841"/>
  <c r="J822"/>
  <c r="J795"/>
  <c r="J769"/>
  <c r="BK649"/>
  <c r="J540"/>
  <c r="BK439"/>
  <c r="J341"/>
  <c r="J228"/>
  <c r="J807"/>
  <c r="J701"/>
  <c r="J568"/>
  <c r="J378"/>
  <c r="BK228"/>
  <c r="BK196"/>
  <c r="J732"/>
  <c r="J457"/>
  <c r="J132"/>
  <c r="J523"/>
  <c r="J299"/>
  <c r="BK199"/>
  <c r="BK826"/>
  <c r="BK720"/>
  <c r="BK210"/>
  <c r="BK732"/>
  <c r="J396"/>
  <c r="BK276"/>
  <c r="J842"/>
  <c r="J828"/>
  <c r="BK813"/>
  <c r="BK807"/>
  <c r="J677"/>
  <c r="J471"/>
  <c r="BK381"/>
  <c r="J241"/>
  <c r="J817"/>
  <c r="BK769"/>
  <c r="BK555"/>
  <c r="BK411"/>
  <c r="BK299"/>
  <c r="BK225"/>
  <c r="J129"/>
  <c r="J652"/>
  <c r="J439"/>
  <c r="BK630"/>
  <c r="BK185"/>
  <c r="J813"/>
  <c r="J611"/>
  <c r="J288"/>
  <c r="J172"/>
  <c r="BK701"/>
  <c r="J210"/>
  <c r="J482"/>
  <c r="J251"/>
  <c r="BK828"/>
  <c r="BK627"/>
  <c r="BK493"/>
  <c r="J145"/>
  <c r="BK471"/>
  <c r="J353"/>
  <c r="BK241"/>
  <c r="BK132"/>
  <c l="1" r="BK128"/>
  <c r="J128"/>
  <c r="J98"/>
  <c r="T128"/>
  <c r="BK224"/>
  <c r="J224"/>
  <c r="J100"/>
  <c r="T812"/>
  <c r="T809"/>
  <c r="R820"/>
  <c r="T820"/>
  <c r="P128"/>
  <c r="R128"/>
  <c r="BK211"/>
  <c r="J211"/>
  <c r="J99"/>
  <c r="P211"/>
  <c r="R211"/>
  <c r="T211"/>
  <c r="R812"/>
  <c r="R809"/>
  <c r="BK829"/>
  <c r="J829"/>
  <c r="J106"/>
  <c r="T224"/>
  <c r="P812"/>
  <c r="P809"/>
  <c r="P820"/>
  <c r="P829"/>
  <c r="R224"/>
  <c r="BK812"/>
  <c r="J812"/>
  <c r="J103"/>
  <c r="R829"/>
  <c r="P224"/>
  <c r="BK820"/>
  <c r="J820"/>
  <c r="J104"/>
  <c r="T829"/>
  <c r="BK827"/>
  <c r="J827"/>
  <c r="J105"/>
  <c r="BK810"/>
  <c r="J810"/>
  <c r="J102"/>
  <c r="J123"/>
  <c r="BE225"/>
  <c r="BE251"/>
  <c r="BE329"/>
  <c r="BE370"/>
  <c r="BE378"/>
  <c r="BE381"/>
  <c r="BE439"/>
  <c r="BE769"/>
  <c r="BE785"/>
  <c r="BE811"/>
  <c r="E85"/>
  <c r="F91"/>
  <c r="BE158"/>
  <c r="BE172"/>
  <c r="BE320"/>
  <c r="BE341"/>
  <c r="BE508"/>
  <c r="BE555"/>
  <c r="BE732"/>
  <c r="BE822"/>
  <c r="BE828"/>
  <c r="J91"/>
  <c r="J120"/>
  <c r="BE129"/>
  <c r="BE132"/>
  <c r="BE196"/>
  <c r="BE241"/>
  <c r="BE288"/>
  <c r="BE471"/>
  <c r="BE540"/>
  <c r="BE597"/>
  <c r="BE627"/>
  <c r="BE649"/>
  <c r="BE698"/>
  <c r="BE309"/>
  <c r="BE411"/>
  <c r="BE482"/>
  <c r="BE493"/>
  <c r="BE523"/>
  <c r="BE537"/>
  <c r="BE581"/>
  <c r="BE611"/>
  <c r="BE145"/>
  <c r="BE185"/>
  <c r="BE199"/>
  <c r="BE212"/>
  <c r="BE215"/>
  <c r="BE260"/>
  <c r="BE276"/>
  <c r="BE396"/>
  <c r="BE426"/>
  <c r="BE457"/>
  <c r="BE568"/>
  <c r="BE630"/>
  <c r="BE652"/>
  <c r="BE717"/>
  <c r="BE720"/>
  <c r="BE735"/>
  <c r="BE795"/>
  <c r="BE808"/>
  <c r="BE813"/>
  <c r="F92"/>
  <c r="BE210"/>
  <c r="BE228"/>
  <c r="BE299"/>
  <c r="BE353"/>
  <c r="BE460"/>
  <c r="BE677"/>
  <c r="BE701"/>
  <c r="BE750"/>
  <c r="BE753"/>
  <c r="BE772"/>
  <c r="BE807"/>
  <c r="BE817"/>
  <c r="BE821"/>
  <c r="BE826"/>
  <c r="BE830"/>
  <c r="BE841"/>
  <c r="BE842"/>
  <c r="F36"/>
  <c i="1" r="BC95"/>
  <c r="BC94"/>
  <c r="W32"/>
  <c i="2" r="F37"/>
  <c i="1" r="BD95"/>
  <c r="BD94"/>
  <c r="W33"/>
  <c i="2" r="F34"/>
  <c i="1" r="BA95"/>
  <c r="BA94"/>
  <c r="W30"/>
  <c i="2" r="F35"/>
  <c i="1" r="BB95"/>
  <c r="BB94"/>
  <c r="AX94"/>
  <c i="2" r="J34"/>
  <c i="1" r="AW95"/>
  <c i="2" l="1" r="P127"/>
  <c r="P126"/>
  <c i="1" r="AU95"/>
  <c i="2" r="T127"/>
  <c r="T126"/>
  <c r="R127"/>
  <c r="R126"/>
  <c r="BK127"/>
  <c r="J127"/>
  <c r="J97"/>
  <c r="BK809"/>
  <c r="J809"/>
  <c r="J101"/>
  <c i="1" r="AU94"/>
  <c i="2" r="J33"/>
  <c i="1" r="AV95"/>
  <c r="AT95"/>
  <c i="2" r="F33"/>
  <c i="1" r="AZ95"/>
  <c r="AZ94"/>
  <c r="AV94"/>
  <c r="AK29"/>
  <c r="AY94"/>
  <c r="W31"/>
  <c r="AW94"/>
  <c r="AK30"/>
  <c i="2" l="1" r="BK126"/>
  <c r="J126"/>
  <c r="J30"/>
  <c i="1" r="AG95"/>
  <c r="AG94"/>
  <c r="AK26"/>
  <c r="AK35"/>
  <c r="AT94"/>
  <c r="W29"/>
  <c i="2" l="1" r="J39"/>
  <c r="J96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<sst xmlns="http://schemas.openxmlformats.org/spreadsheetml/2006/main">
  <si>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</si>
  <si>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</si>
  <si>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</si>
  <si>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</si>
  <si>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</si>
  <si>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{570280f7-8497-4153-a42b-dd549d46f563}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</si>
  <si>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</si>
  <si>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</si>
  <si>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</si>
  <si>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</si>
  <si>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</si>
  <si>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</si>
  <si>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</si>
  <si>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</si>
  <si>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MW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</si>
  <si>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</si>
  <si>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</si>
  <si>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SPŠS - Nábytek</t>
  </si>
  <si>
    <t>KSO:</t>
  </si>
  <si>
    <t>CC-CZ:</t>
  </si>
  <si>
    <t>Místo:</t>
  </si>
  <si>
    <t xml:space="preserve"> </t>
  </si>
  <si>
    <t>Datum:</t>
  </si>
  <si>
    <t>20. 1. 2025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</si>
  <si>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</si>
  <si>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</si>
  <si>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</si>
  <si>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</si>
  <si>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</si>
  <si>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</si>
  <si>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</si>
  <si>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</si>
  <si>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</si>
  <si>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</si>
  <si>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</si>
  <si>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</si>
  <si>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</si>
  <si>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</si>
  <si>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</si>
  <si>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</si>
  <si>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</si>
  <si>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</si>
  <si>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</si>
  <si>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</si>
  <si>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</si>
  <si>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</si>
  <si>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</si>
  <si>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</si>
  <si>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</si>
  <si>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</si>
  <si>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</si>
  <si>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</si>
  <si>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</si>
  <si>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</si>
  <si>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</si>
  <si>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</si>
  <si>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</si>
  <si>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</si>
  <si>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</si>
  <si>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</si>
  <si>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</si>
  <si>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</si>
  <si>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</si>
  <si>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</si>
  <si>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</si>
  <si>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</si>
  <si>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</si>
  <si>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</si>
  <si>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</si>
  <si>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</si>
  <si>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</si>
  <si>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</si>
  <si>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</si>
  <si>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</si>
  <si>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</si>
  <si>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</si>
  <si>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</si>
  <si>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</si>
  <si>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SPSS</t>
  </si>
  <si>
    <t>Nábytek</t>
  </si>
  <si>
    <t>STA</t>
  </si>
  <si>
    <t>1</t>
  </si>
  <si>
    <t>{a21e62d4-783b-48be-8c2c-218b472a9d05}</t>
  </si>
  <si>
    <t>2</t>
  </si>
  <si>
    <t>KRYCÍ LIST SOUPISU PRACÍ</t>
  </si>
  <si>
    <t>Objekt:</t>
  </si>
  <si>
    <t>SPSS - Nábytek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</si>
  <si>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</si>
  <si>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</si>
  <si>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</si>
  <si>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</si>
  <si>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</si>
  <si>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</si>
  <si>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725 - Zdravotechnika - zařizovací předměty</t>
  </si>
  <si>
    <t xml:space="preserve">    742 - Elektroinstalace - slaboproud</t>
  </si>
  <si>
    <t xml:space="preserve">    766 - Konstrukce truhlářské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</si>
  <si>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</si>
  <si>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</si>
  <si>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</si>
  <si>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</si>
  <si>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</si>
  <si>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</si>
  <si>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</si>
  <si>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</si>
  <si>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</si>
  <si>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</si>
  <si>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</si>
  <si>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</si>
  <si>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</si>
  <si>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</si>
  <si>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</si>
  <si>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</si>
  <si>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</si>
  <si>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</si>
  <si>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</si>
  <si>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</si>
  <si>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</si>
  <si>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</si>
  <si>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725</t>
  </si>
  <si>
    <t>Zdravotechnika - zařizovací předměty</t>
  </si>
  <si>
    <t>K</t>
  </si>
  <si>
    <t>725DM2</t>
  </si>
  <si>
    <t>Dodávka a montáž vybavení WC</t>
  </si>
  <si>
    <t>soubor</t>
  </si>
  <si>
    <t>16</t>
  </si>
  <si>
    <t>-1959627056</t>
  </si>
  <si>
    <t>VV</t>
  </si>
  <si>
    <t>Součet</t>
  </si>
  <si>
    <t>4</t>
  </si>
  <si>
    <t>M</t>
  </si>
  <si>
    <t>725SL38</t>
  </si>
  <si>
    <t>Dávkovač tekutého mýdla</t>
  </si>
  <si>
    <t>kus</t>
  </si>
  <si>
    <t>32</t>
  </si>
  <si>
    <t>1170188588</t>
  </si>
  <si>
    <t>"viz SPECIFIKAČNÍ LIST č. 38</t>
  </si>
  <si>
    <t>počet kusů: 10</t>
  </si>
  <si>
    <t>materiál: ABS plast</t>
  </si>
  <si>
    <t>barva: bílá</t>
  </si>
  <si>
    <t>barva transparentního sklíčka: šedá</t>
  </si>
  <si>
    <t>objem: 400 ml</t>
  </si>
  <si>
    <t>výška 19 cm</t>
  </si>
  <si>
    <t xml:space="preserve">šířka 9 cm </t>
  </si>
  <si>
    <t>součástí balení jsou i montážní prvky a prvky určené ke kotvení do SDK s obkladem nebo popřípadě laminátu dle umístění</t>
  </si>
  <si>
    <t>dodávka a montáž</t>
  </si>
  <si>
    <t>10</t>
  </si>
  <si>
    <t>3</t>
  </si>
  <si>
    <t>725SL39</t>
  </si>
  <si>
    <t>Držák toaletního papíru</t>
  </si>
  <si>
    <t>-1420059687</t>
  </si>
  <si>
    <t>"viz SPECIFIKAČNÍ LIST č. 39</t>
  </si>
  <si>
    <t>"počet kusů: 10</t>
  </si>
  <si>
    <t>"materiál: ocel lakovaná práškovou barvou s ochranným faktorem proti UV záření</t>
  </si>
  <si>
    <t>"barva: bílá</t>
  </si>
  <si>
    <t>"průměr: 22 cm</t>
  </si>
  <si>
    <t>"hloubka: 11,8 cm</t>
  </si>
  <si>
    <t>"objem: pojme až 200 m roli toaletního papíru</t>
  </si>
  <si>
    <t>"hmotnost 1,16 kg</t>
  </si>
  <si>
    <t xml:space="preserve">dodávka a montáž </t>
  </si>
  <si>
    <t>725SL41</t>
  </si>
  <si>
    <t>Závěsný koš na WC</t>
  </si>
  <si>
    <t>-1359801325</t>
  </si>
  <si>
    <t>"viz SPECIFIKAČNÍ LIST č. 41</t>
  </si>
  <si>
    <t>"materiál: ocel</t>
  </si>
  <si>
    <t>"barva: černá</t>
  </si>
  <si>
    <t>"objem: 20 l</t>
  </si>
  <si>
    <t>"výška: 490 mm</t>
  </si>
  <si>
    <t>"šířka: 360 mm</t>
  </si>
  <si>
    <t>"hloubka: 130 mm</t>
  </si>
  <si>
    <t>"druh odpadu: směsný</t>
  </si>
  <si>
    <t>5</t>
  </si>
  <si>
    <t>725SL42</t>
  </si>
  <si>
    <t>WC kartáč</t>
  </si>
  <si>
    <t>-341051854</t>
  </si>
  <si>
    <t>"viz SPECIFIKAČNÍ LIST č. 42</t>
  </si>
  <si>
    <t>"materiál držáku: leštěná nerezová ocel</t>
  </si>
  <si>
    <t>"materiál kartáče: plast</t>
  </si>
  <si>
    <t>"barva: stříbrná</t>
  </si>
  <si>
    <t>"výška: 327 mm</t>
  </si>
  <si>
    <t>"průměr: 82 mm</t>
  </si>
  <si>
    <t>"kartáč je závěsný na zeď</t>
  </si>
  <si>
    <t>6</t>
  </si>
  <si>
    <t>725SL43</t>
  </si>
  <si>
    <t>Háčky na oblečení</t>
  </si>
  <si>
    <t>-136966487</t>
  </si>
  <si>
    <t>"viz SPECIFIKAČNÍ LIST č. 43</t>
  </si>
  <si>
    <t>"počet kusů: 16</t>
  </si>
  <si>
    <t>"materiál: kov</t>
  </si>
  <si>
    <t>"barva: chrom</t>
  </si>
  <si>
    <t>"šířka: 7 cm</t>
  </si>
  <si>
    <t xml:space="preserve">"výška: 7 cm </t>
  </si>
  <si>
    <t>7</t>
  </si>
  <si>
    <t>725DM4</t>
  </si>
  <si>
    <t>Dodávka a montáž vybavení jídelny</t>
  </si>
  <si>
    <t>1807486015</t>
  </si>
  <si>
    <t>8</t>
  </si>
  <si>
    <t>725SL44</t>
  </si>
  <si>
    <t>Odpadkový koš na tříděný odpad</t>
  </si>
  <si>
    <t>72235540</t>
  </si>
  <si>
    <t>"viz SPECIFIKAČNÍ LIST č. 44</t>
  </si>
  <si>
    <t>"počet kusů: 27</t>
  </si>
  <si>
    <t>"materiál: plast</t>
  </si>
  <si>
    <t>"barva: žlutá (9 kusů), modrá (9 kusů), černá (9 kusů)</t>
  </si>
  <si>
    <t>"objem: 25 l</t>
  </si>
  <si>
    <t>"koše lze stohovat na sebe, takže se dají používat jako souprava</t>
  </si>
  <si>
    <t>vzorkování</t>
  </si>
  <si>
    <t>27</t>
  </si>
  <si>
    <t>9</t>
  </si>
  <si>
    <t>998725123</t>
  </si>
  <si>
    <t>Přesun hmot tonážní pro zařizovací předměty ruční v objektech v přes 12 do 24 m</t>
  </si>
  <si>
    <t>t</t>
  </si>
  <si>
    <t>1392294817</t>
  </si>
  <si>
    <t>742</t>
  </si>
  <si>
    <t>Elektroinstalace - slaboproud</t>
  </si>
  <si>
    <t>742DM2</t>
  </si>
  <si>
    <t>Dodávka a montáž elektro</t>
  </si>
  <si>
    <t>459971885</t>
  </si>
  <si>
    <t>11</t>
  </si>
  <si>
    <t>742SL103</t>
  </si>
  <si>
    <t>RGB LED pásek</t>
  </si>
  <si>
    <t>1943146048</t>
  </si>
  <si>
    <t>"viz SPECIFIKAČNÍ LIST č. 103</t>
  </si>
  <si>
    <t>počet kusů: 1</t>
  </si>
  <si>
    <t>napájení: 12 V</t>
  </si>
  <si>
    <t>ovládání pomocí dálkového ovladače</t>
  </si>
  <si>
    <t>pásek s nekonečným spektrem 16 milionů barev</t>
  </si>
  <si>
    <t>obsah balení: pásek, dálkový ovladač, adaptér a příjímač</t>
  </si>
  <si>
    <t>766</t>
  </si>
  <si>
    <t>Konstrukce truhlářské</t>
  </si>
  <si>
    <t>766DM1</t>
  </si>
  <si>
    <t>Dodávka a montáž ostatních prvků</t>
  </si>
  <si>
    <t>-1615939862</t>
  </si>
  <si>
    <t>13</t>
  </si>
  <si>
    <t>766SL45</t>
  </si>
  <si>
    <t>Stahovací projekční plátno</t>
  </si>
  <si>
    <t>-614772525</t>
  </si>
  <si>
    <t>"viz SPECIFIKAČNÍ LIST č. 45</t>
  </si>
  <si>
    <t xml:space="preserve">počet kusů: 9 (velké 8 ks, malé 1 ks) </t>
  </si>
  <si>
    <t xml:space="preserve">barva plátna: bílá </t>
  </si>
  <si>
    <t>rozměry velké: 3320 mm × 1867 mm, úhlopříčka 150" (ozn. ve výkresu *2)</t>
  </si>
  <si>
    <t>rozměry malé: 2657 mm × 1494 mm, úhlopříčka 120" (ozn. ve výkresu *1)</t>
  </si>
  <si>
    <t xml:space="preserve">plátno s?ručním svinováním </t>
  </si>
  <si>
    <t xml:space="preserve">umístění na zeď </t>
  </si>
  <si>
    <t>součástí dodávky a montáže jsou veškeré prvky a kotvení do SDK s výztuhou OSB 18 mm, prvky se zejména myslí konzoly na stěnu vynášející plátno</t>
  </si>
  <si>
    <t>umožňující umístění plátna ve více pozicích min. 70 mm, max. 200 mm od kotevní stěny</t>
  </si>
  <si>
    <t>14</t>
  </si>
  <si>
    <t>766SL88</t>
  </si>
  <si>
    <t>Stolní fotbálek</t>
  </si>
  <si>
    <t>296788229</t>
  </si>
  <si>
    <t>"viz SPECIFIKAČNÍ LIST č. 88</t>
  </si>
  <si>
    <t xml:space="preserve">počet kusů: 2 </t>
  </si>
  <si>
    <t>rozměry: 140 x 73 x 87 cm (d x š x v)</t>
  </si>
  <si>
    <t>materiál: MDF deska</t>
  </si>
  <si>
    <t>materiál tyče: leštěná ocel</t>
  </si>
  <si>
    <t>barva: černá</t>
  </si>
  <si>
    <t>obsah balení: 1x stolní fotbal, 2x míček, 2x počítadlo</t>
  </si>
  <si>
    <t>15</t>
  </si>
  <si>
    <t>766SL82</t>
  </si>
  <si>
    <t>Přenosné projekční plátno na trojnohém stojanu</t>
  </si>
  <si>
    <t>602259993</t>
  </si>
  <si>
    <t>"viz SPECIFIKAČNÍ LIST č. 82</t>
  </si>
  <si>
    <t>rozměr plátna: 2000x2000 mm</t>
  </si>
  <si>
    <t>materiál plátna: polyester</t>
  </si>
  <si>
    <t>plátno bez černých okrajů, na zadní straně s černým neprůhledným potahem</t>
  </si>
  <si>
    <t>včetně dodávky a montáže stojanu</t>
  </si>
  <si>
    <t>766SL24</t>
  </si>
  <si>
    <t>Tabule</t>
  </si>
  <si>
    <t>545819829</t>
  </si>
  <si>
    <t>"viz SPECIFIKAČNÍ LIST č. 24</t>
  </si>
  <si>
    <t>"počet kusů: 2</t>
  </si>
  <si>
    <t>"barva tabule: bílá</t>
  </si>
  <si>
    <t>"barva rámu: šedá</t>
  </si>
  <si>
    <t>"tabule s keramickým magnetickým povrchem</t>
  </si>
  <si>
    <t>"povrch tabule je čistý (bez linkování)</t>
  </si>
  <si>
    <t>"určená pro psaní fixem</t>
  </si>
  <si>
    <t>"rámy jsou vyrobeny z eloxovaného hliníku s plastovými rohy</t>
  </si>
  <si>
    <t>"na spodním rámu je upevněná lišta pro fixy</t>
  </si>
  <si>
    <t>"rozměry: 2000 × 1200 mm</t>
  </si>
  <si>
    <t>součástí balení jsou i montážní prvky a prvky určené ke kotvení do SDK (vyztuženo OSB 18mm)</t>
  </si>
  <si>
    <t>pozice a výškové schéma viz výkresová část, přesnou pozici specifikuje AD (autorský dozor)</t>
  </si>
  <si>
    <t>17</t>
  </si>
  <si>
    <t>766SL81</t>
  </si>
  <si>
    <t>Projekční stolek DUO</t>
  </si>
  <si>
    <t>316487252</t>
  </si>
  <si>
    <t>"viz SPECIFIKAČNÍ LIST č. 81</t>
  </si>
  <si>
    <t>rozměr police: cca 500x600 mm</t>
  </si>
  <si>
    <t>nastavitelná výška: 900 - 1150 mm</t>
  </si>
  <si>
    <t>materiál konstrukce: kov</t>
  </si>
  <si>
    <t>materiál poliček: dřevotříska</t>
  </si>
  <si>
    <t>barva: šedá</t>
  </si>
  <si>
    <t>nosnost: max. 50 kg</t>
  </si>
  <si>
    <t>18</t>
  </si>
  <si>
    <t>766SL83</t>
  </si>
  <si>
    <t>Mobilní flipchart tabule</t>
  </si>
  <si>
    <t>-851810350</t>
  </si>
  <si>
    <t>"viz SPECIFIKAČNÍ LIST č. 83</t>
  </si>
  <si>
    <t>rozměr tabule (š*v): 650x1000 mm</t>
  </si>
  <si>
    <t>nastavitelná výška: 1350 – 1850 mm</t>
  </si>
  <si>
    <t>typ povrchu: magnetický</t>
  </si>
  <si>
    <t>materiál stojanu: kov</t>
  </si>
  <si>
    <t>typ stojanu: pojízdný</t>
  </si>
  <si>
    <t>19</t>
  </si>
  <si>
    <t>766SL94</t>
  </si>
  <si>
    <t>Skříňka na dřez</t>
  </si>
  <si>
    <t>217826547</t>
  </si>
  <si>
    <t>"viz SPECIFIKAČNÍ LIST č. 94</t>
  </si>
  <si>
    <t>šířka: 60 cm</t>
  </si>
  <si>
    <t>hloubka: 61,6 cm</t>
  </si>
  <si>
    <t>výška: 88 cm</t>
  </si>
  <si>
    <t xml:space="preserve">materiál: dřevotříska </t>
  </si>
  <si>
    <t>barva: zeleno - modrá</t>
  </si>
  <si>
    <t>20</t>
  </si>
  <si>
    <t>766SL95</t>
  </si>
  <si>
    <t>Spodní skříňka s policemi</t>
  </si>
  <si>
    <t>-787507500</t>
  </si>
  <si>
    <t>"viz SPECIFIKAČNÍ LIST č. 95</t>
  </si>
  <si>
    <t>počet kusů: 3</t>
  </si>
  <si>
    <t>šířka: 40 cm</t>
  </si>
  <si>
    <t>počet polic: 2</t>
  </si>
  <si>
    <t>766SL96</t>
  </si>
  <si>
    <t>Pracovní deska na míru</t>
  </si>
  <si>
    <t>-342701152</t>
  </si>
  <si>
    <t>"viz SPECIFIKAČNÍ LIST č. 96</t>
  </si>
  <si>
    <t>rozměry: 1800x716 (Délka x Hloubka)</t>
  </si>
  <si>
    <t>materiál: dřevotříska, laminát</t>
  </si>
  <si>
    <t>vzor: kámen</t>
  </si>
  <si>
    <t>22</t>
  </si>
  <si>
    <t>766SL97</t>
  </si>
  <si>
    <t>TV komoda</t>
  </si>
  <si>
    <t>-1426966082</t>
  </si>
  <si>
    <t>"viz SPECIFIKAČNÍ LIST č. 97</t>
  </si>
  <si>
    <t>šířka: 200 cm</t>
  </si>
  <si>
    <t>hloubka: 38 cm</t>
  </si>
  <si>
    <t>výška: 27 cm</t>
  </si>
  <si>
    <t xml:space="preserve">materiál: laminát </t>
  </si>
  <si>
    <t>počet dvířek: 3</t>
  </si>
  <si>
    <t>typ otevírání: výklopné</t>
  </si>
  <si>
    <t>23</t>
  </si>
  <si>
    <t>766SL98</t>
  </si>
  <si>
    <t>Sedací vak</t>
  </si>
  <si>
    <t>-1473017901</t>
  </si>
  <si>
    <t>"viz SPECIFIKAČNÍ LIST č. 98</t>
  </si>
  <si>
    <t>počet kusů: 20</t>
  </si>
  <si>
    <t>délka: 180 cm</t>
  </si>
  <si>
    <t>hloubka: 180 cm</t>
  </si>
  <si>
    <t>šířka: 140 cm</t>
  </si>
  <si>
    <t>výška: 20 cm</t>
  </si>
  <si>
    <t xml:space="preserve">materiál povrchu: bavlna </t>
  </si>
  <si>
    <t>materiál výplně: plast</t>
  </si>
  <si>
    <t>24</t>
  </si>
  <si>
    <t>766SL101</t>
  </si>
  <si>
    <t>Síť</t>
  </si>
  <si>
    <t>-465645605</t>
  </si>
  <si>
    <t>"viz SPECIFIKAČNÍ LIST č. 101</t>
  </si>
  <si>
    <t>počet kusů: 6 (2x vetší, 4x menší)</t>
  </si>
  <si>
    <t>rozměry oka: 100x100 mm</t>
  </si>
  <si>
    <t>komponenty:</t>
  </si>
  <si>
    <t>nosné lano: 4 mm</t>
  </si>
  <si>
    <t>opletové lano: 2 mm</t>
  </si>
  <si>
    <t>lisované koncovky</t>
  </si>
  <si>
    <t>napínáky na obvodová lana vč. Terminálů</t>
  </si>
  <si>
    <t>spojovací materiál a pomocný materiál</t>
  </si>
  <si>
    <t>materiál: nerez AISI 316</t>
  </si>
  <si>
    <t>rozměry větší sítě: 1892x2261 mm (š x v)</t>
  </si>
  <si>
    <t>rozměry menší sítě: 1835x2261 mm (š x v)</t>
  </si>
  <si>
    <t>pozn.: Skutečné rozměry sítí budou určeny po zaměření skutečnosti na Stavbě. Zároveň bude přesně stanoven finální počet kotevních prvků</t>
  </si>
  <si>
    <t>Tyto změny v žádném případě neovlivní cenovou nabídku</t>
  </si>
  <si>
    <t>25</t>
  </si>
  <si>
    <t>766SL102</t>
  </si>
  <si>
    <t>Odpadkový koš</t>
  </si>
  <si>
    <t>-811642270</t>
  </si>
  <si>
    <t xml:space="preserve">"viz  SPECIFIKAČNÍ LIST č. 102</t>
  </si>
  <si>
    <t>počet kusů: 7</t>
  </si>
  <si>
    <t>materiál: plast</t>
  </si>
  <si>
    <t>objem: 10 l</t>
  </si>
  <si>
    <t>26</t>
  </si>
  <si>
    <t>766DM10</t>
  </si>
  <si>
    <t>Dodávka a montáž sedaček, křesel a lenošek</t>
  </si>
  <si>
    <t>830771876</t>
  </si>
  <si>
    <t>766SL89</t>
  </si>
  <si>
    <t xml:space="preserve">Dvoumístná pohovka </t>
  </si>
  <si>
    <t>1482403670</t>
  </si>
  <si>
    <t>"viz SPECIFIKAČNÍ LIST č. 89</t>
  </si>
  <si>
    <t>počet kusů: 2</t>
  </si>
  <si>
    <t>šířka: 177 cm</t>
  </si>
  <si>
    <t>hloubka: 88 cm</t>
  </si>
  <si>
    <t>výška: 66 cm</t>
  </si>
  <si>
    <t>hloubka sedáku: 54 cm</t>
  </si>
  <si>
    <t>výška sedáku: 43 cm</t>
  </si>
  <si>
    <t>materiál výplně: polyuretanová pěna</t>
  </si>
  <si>
    <t>materiály povrchu: 100% polyurethan, 75% polyester, 25% bavlna</t>
  </si>
  <si>
    <t>materiál nohou: ocel</t>
  </si>
  <si>
    <t>barva: Bomstad černá</t>
  </si>
  <si>
    <t>podlaha vinyl</t>
  </si>
  <si>
    <t>28</t>
  </si>
  <si>
    <t>766SL09</t>
  </si>
  <si>
    <t>Sedačka pro 2 osoby</t>
  </si>
  <si>
    <t>-44113360</t>
  </si>
  <si>
    <t>"viz SPECIFIKAČNÍ LIST č. 09</t>
  </si>
  <si>
    <t>"potahy použit na pohovku je odnimatelný a pratelný</t>
  </si>
  <si>
    <t>"barva: tmavě šedá</t>
  </si>
  <si>
    <t xml:space="preserve">"jedná se o dvoumístnou pohovku </t>
  </si>
  <si>
    <t>"výplň sedáku tvoří polyuretanová pěna</t>
  </si>
  <si>
    <t>"nohy vyrobeny z masivní břízy</t>
  </si>
  <si>
    <t>"celková šířka: 1 650 mm, celková hloubka: 800 mm, celková výška: 860 mm</t>
  </si>
  <si>
    <t>"šířka sedáku: 1 390 mm, hloubka sedáku: 530 mm, výška sedáku: 470 mm</t>
  </si>
  <si>
    <t>součástí ceny je vzorkování dle autorského dozoru</t>
  </si>
  <si>
    <t>29</t>
  </si>
  <si>
    <t>766SL10</t>
  </si>
  <si>
    <t>Křeslo</t>
  </si>
  <si>
    <t>-944736879</t>
  </si>
  <si>
    <t>"viz SPECIFIKAČNÍ LIST č. 10</t>
  </si>
  <si>
    <t>"počet kusů: 7</t>
  </si>
  <si>
    <t>"materiál látky: polyuretan, polyester, bavlna</t>
  </si>
  <si>
    <t>"barva sedáku: tmavě šedá</t>
  </si>
  <si>
    <t>"výplň sedáku: polyuretanová pěna</t>
  </si>
  <si>
    <t xml:space="preserve">"potah není snímatelný </t>
  </si>
  <si>
    <t>"materiál nohou: ocel</t>
  </si>
  <si>
    <t>"barva nohou: černá</t>
  </si>
  <si>
    <t>"šířka: 710 mm, výška: 660 mm, hloubka: 730 mm</t>
  </si>
  <si>
    <t>30</t>
  </si>
  <si>
    <t>766SL12</t>
  </si>
  <si>
    <t>Lenoška</t>
  </si>
  <si>
    <t>-848048473</t>
  </si>
  <si>
    <t>"viz SPECIFIKAČNÍ LIST č. 12</t>
  </si>
  <si>
    <t>"počet kusů: 1</t>
  </si>
  <si>
    <t>"barva: béžová</t>
  </si>
  <si>
    <t>"materiál opěráku: 30% krájené polyuretanové pěny/ 70% polyuretanových vláken</t>
  </si>
  <si>
    <t xml:space="preserve">"materiál sedáku: vysoce pružná polyuretanová pěna </t>
  </si>
  <si>
    <t>"povlak je odnimatelný a pratelný</t>
  </si>
  <si>
    <t>"šířka: 810 mm, délka: 1 640 mm</t>
  </si>
  <si>
    <t>31</t>
  </si>
  <si>
    <t>766SL22</t>
  </si>
  <si>
    <t>Sedačka pro 3 osoby</t>
  </si>
  <si>
    <t>-802894031</t>
  </si>
  <si>
    <t>"viz SPECIFIKAČNÍ LIST č. 22</t>
  </si>
  <si>
    <t>celková výška: 830 mm</t>
  </si>
  <si>
    <t xml:space="preserve">hloubka: 105 mm </t>
  </si>
  <si>
    <t>délka: 2250 mm</t>
  </si>
  <si>
    <t>výška sedáku: 460 mm</t>
  </si>
  <si>
    <t>materiál sedáku: polyuretanová pěna</t>
  </si>
  <si>
    <t>materiál rámu: překližka</t>
  </si>
  <si>
    <t>materiál bedny pod postelí: překližka a dřevotříska</t>
  </si>
  <si>
    <t>materiál potahu: polyester</t>
  </si>
  <si>
    <t xml:space="preserve">barva: tmavě šedá </t>
  </si>
  <si>
    <t>pohovka je rozkládací</t>
  </si>
  <si>
    <t>766DM11</t>
  </si>
  <si>
    <t>Dodávka a montáž stolů a stolků</t>
  </si>
  <si>
    <t>-1302876578</t>
  </si>
  <si>
    <t>33</t>
  </si>
  <si>
    <t>766SL91</t>
  </si>
  <si>
    <t>Konferenční stolek</t>
  </si>
  <si>
    <t>-1091955179</t>
  </si>
  <si>
    <t>"viz SPECIFIKAČNÍ LIST č. 91</t>
  </si>
  <si>
    <t>průměr desky: 90 cm</t>
  </si>
  <si>
    <t>výška stolu: 48 cm</t>
  </si>
  <si>
    <t>materiál desky: dřevovláknitá opatřená barevným akrylovým lakem</t>
  </si>
  <si>
    <t>materiál nohou: dřevovláknitá deska opatřená barevným akrylovým lakem</t>
  </si>
  <si>
    <t>materiál vzpěry: masivní buk opatřen barevným akrylátovým lakem</t>
  </si>
  <si>
    <t>34</t>
  </si>
  <si>
    <t>766SL16</t>
  </si>
  <si>
    <t>-1223233124</t>
  </si>
  <si>
    <t>"viz SPECIFIKAČNÍ LIST č. 16</t>
  </si>
  <si>
    <t>"počet kusů: 3</t>
  </si>
  <si>
    <t>"materiál: laminovaná dřevotříska</t>
  </si>
  <si>
    <t>"barva: tmavě hnědý dub</t>
  </si>
  <si>
    <t>"výška: 420 mm, průměr: 800 mm</t>
  </si>
  <si>
    <t>"nosnost: 20 kg</t>
  </si>
  <si>
    <t>35</t>
  </si>
  <si>
    <t>766SL86</t>
  </si>
  <si>
    <t>Stolek</t>
  </si>
  <si>
    <t>-1546545544</t>
  </si>
  <si>
    <t>"viz SPECIFIKAČNÍ LIST č. 86</t>
  </si>
  <si>
    <t>průměr desky: 105 cm</t>
  </si>
  <si>
    <t>výška stolu: 74 cm</t>
  </si>
  <si>
    <t>šířka stolu: 105 cm</t>
  </si>
  <si>
    <t>materiál desky: dřevovláknitá deska a březová překližka s povrchovou úpravou barevným akrylovým lakem</t>
  </si>
  <si>
    <t>materiál nohou: masivní bříza opatřená barevným akrylovým lakem</t>
  </si>
  <si>
    <t>36</t>
  </si>
  <si>
    <t>766SL17</t>
  </si>
  <si>
    <t>Jídelní stůl</t>
  </si>
  <si>
    <t>35988455</t>
  </si>
  <si>
    <t>"viz SPECIFIKAČNÍ LIST č. 17</t>
  </si>
  <si>
    <t>počet kusů: 12</t>
  </si>
  <si>
    <t>délka stolu: 1200 mm (10 kusů), 1600 mm (2 kusy)</t>
  </si>
  <si>
    <t>výška: 735 mm</t>
  </si>
  <si>
    <t>šířka: 800 mm</t>
  </si>
  <si>
    <t>materiál: laminovaná dřevotříska</t>
  </si>
  <si>
    <t>barva 1 – 17 - G: deska černá, nohy světle šedé (10x 1200 mm a 1x 1600 mm délka)</t>
  </si>
  <si>
    <t>barva 2 – 17 - B: deska šedá, nohy světle šedé (1x 1600 mm délka)</t>
  </si>
  <si>
    <t>rozměry nohou: 30 × 30 mm</t>
  </si>
  <si>
    <t xml:space="preserve">rám stolu a nohy jsou tvořeny kovovou konstrukcí </t>
  </si>
  <si>
    <t>37</t>
  </si>
  <si>
    <t>766SL23</t>
  </si>
  <si>
    <t>Barový stůl</t>
  </si>
  <si>
    <t>512</t>
  </si>
  <si>
    <t>-1011162142</t>
  </si>
  <si>
    <t>"viz SPECIFIKAČNÍ LIST č. 23</t>
  </si>
  <si>
    <t>"délka: 10 318 mm, šířka: 525 mm, výška: 1 200 mm</t>
  </si>
  <si>
    <t>konstrukce je složena z ocelových profilů 35×35×3 mm (rozměry lze upravit při zachování nebo zvýšení únosnosti), vzdálenost podpor max 1,5 m, barva če</t>
  </si>
  <si>
    <t>materiál desky: laminovaná dřevotříska tl. 25 mm + 2x ocelové lakované profily 35x35x3 mm barva černá</t>
  </si>
  <si>
    <t>barva konstrukce: černá</t>
  </si>
  <si>
    <t>barva desky: tmavě šedá</t>
  </si>
  <si>
    <t>v desce budou provedeny výřezy pro sloupy</t>
  </si>
  <si>
    <t>atypická konstrukce</t>
  </si>
  <si>
    <t>součástí dodávky a montáže bude kotvení do SDK konstrukce a lištování kolem sloupů</t>
  </si>
  <si>
    <t>38</t>
  </si>
  <si>
    <t>766SL85</t>
  </si>
  <si>
    <t>Cateringový mobilní stůl</t>
  </si>
  <si>
    <t>357405537</t>
  </si>
  <si>
    <t>"viz SPECIFIKAČNÍ LIST č. 85</t>
  </si>
  <si>
    <t>rozměry (š*v*h): 1200x600x750 mm</t>
  </si>
  <si>
    <t>materiál desky: laminovaná dřevotříska</t>
  </si>
  <si>
    <t>tloušťka desky: 18 mm</t>
  </si>
  <si>
    <t>materiál rámu: kov</t>
  </si>
  <si>
    <t>nosná konstrukce: kovová s mechanismem vyklopení nohou</t>
  </si>
  <si>
    <t>barva desky: dub přírodní</t>
  </si>
  <si>
    <t>barva nohou: černá</t>
  </si>
  <si>
    <t>39</t>
  </si>
  <si>
    <t>766DM2</t>
  </si>
  <si>
    <t>Dodávka a montáž židlí</t>
  </si>
  <si>
    <t>-190607436</t>
  </si>
  <si>
    <t>40</t>
  </si>
  <si>
    <t>766SL87</t>
  </si>
  <si>
    <t>Židle s područkami</t>
  </si>
  <si>
    <t>1564123852</t>
  </si>
  <si>
    <t>"viz SPECIFIKAČNÍ LSIT č. 87</t>
  </si>
  <si>
    <t>hloubka: 49 cm</t>
  </si>
  <si>
    <t>výška: 78 cm</t>
  </si>
  <si>
    <t>hloubka sedáku: 42 cm</t>
  </si>
  <si>
    <t>výška sedáku: 45 cm</t>
  </si>
  <si>
    <t>barva: šedotyrkysová</t>
  </si>
  <si>
    <t>nosnost: min. 110 kg</t>
  </si>
  <si>
    <t>materiál sedáku: polypropylenový plast</t>
  </si>
  <si>
    <t>materiál nohou: masivní eukalypt, Akrylové mořidlo</t>
  </si>
  <si>
    <t>všechny židle budou opatřeny gumovými kolečky</t>
  </si>
  <si>
    <t>nohy vhodné na vinylovou podlahu</t>
  </si>
  <si>
    <t>41</t>
  </si>
  <si>
    <t>766SL01</t>
  </si>
  <si>
    <t>Studentská židle</t>
  </si>
  <si>
    <t>599110883</t>
  </si>
  <si>
    <t>"viz SPECIFIKAČNÍ LIST č. 01</t>
  </si>
  <si>
    <t xml:space="preserve">počet kusů: 72 (4 × 18) </t>
  </si>
  <si>
    <t xml:space="preserve">skořepina z bukové překližky </t>
  </si>
  <si>
    <t xml:space="preserve">základní dezén: přírodní buk </t>
  </si>
  <si>
    <t xml:space="preserve">chromovaný ocelový kříž </t>
  </si>
  <si>
    <t xml:space="preserve">chromovaný píst </t>
  </si>
  <si>
    <t>kolečka na vinyl, 50 mm</t>
  </si>
  <si>
    <t xml:space="preserve">nosnost min 130 kg </t>
  </si>
  <si>
    <t xml:space="preserve">vzorkování </t>
  </si>
  <si>
    <t>72</t>
  </si>
  <si>
    <t>42</t>
  </si>
  <si>
    <t>766SL04</t>
  </si>
  <si>
    <t>Učitelská židle</t>
  </si>
  <si>
    <t>-917701494</t>
  </si>
  <si>
    <t>"viz SPECIFIKAČNÍ LIST č. 04</t>
  </si>
  <si>
    <t xml:space="preserve">počet kusů: 4 </t>
  </si>
  <si>
    <t>43</t>
  </si>
  <si>
    <t>766SL06</t>
  </si>
  <si>
    <t>Kancelářská židle</t>
  </si>
  <si>
    <t>-339716120</t>
  </si>
  <si>
    <t>"viz SPECIFIKAČNÍ LIST č. 06</t>
  </si>
  <si>
    <t>"počet kusů: 8</t>
  </si>
  <si>
    <t>"materiál konstrukce: základna židle je tvořena plastovým křížem vyrobený z nylonu</t>
  </si>
  <si>
    <t>"celková výška: 93-130 cm</t>
  </si>
  <si>
    <t>"materiál opěráku: síťovina</t>
  </si>
  <si>
    <t>"výška opěráku: 53 cm</t>
  </si>
  <si>
    <t>"materiál sedáku: jako povrchový materiál je použita látka a jako výplň PUR pěna</t>
  </si>
  <si>
    <t>"výška sedáku: 44 - 54 cm, šířka sedáku: 47 cm, hloubka sedáku: 48 cm</t>
  </si>
  <si>
    <t>"nosnost: 130 kg</t>
  </si>
  <si>
    <t>"židle má po obou stranách plastové opěrky</t>
  </si>
  <si>
    <t>"součástí jsou i kolečka, která jsou určena pro vinylové podlahy</t>
  </si>
  <si>
    <t>44</t>
  </si>
  <si>
    <t>766SL18V1</t>
  </si>
  <si>
    <t>Jídelní židle</t>
  </si>
  <si>
    <t>-567555190</t>
  </si>
  <si>
    <t>"viz SPECIFIKAČNÍ LIST Č. 18</t>
  </si>
  <si>
    <t>počet kusů: 111</t>
  </si>
  <si>
    <t xml:space="preserve">rozměr sedáku: cca 365x378 mm </t>
  </si>
  <si>
    <t xml:space="preserve">výška sedáku: 430 mm </t>
  </si>
  <si>
    <t xml:space="preserve">celková výška: 770 mm </t>
  </si>
  <si>
    <t xml:space="preserve">materiál sedáku: plast </t>
  </si>
  <si>
    <t xml:space="preserve">materiál nohou: plast </t>
  </si>
  <si>
    <t xml:space="preserve">barva sedáku: bude předmětem vzorkování (přepokládá se 1 šedá a 1 oranžová) </t>
  </si>
  <si>
    <t xml:space="preserve">nosnost: max. 150 kg </t>
  </si>
  <si>
    <t>111</t>
  </si>
  <si>
    <t>45</t>
  </si>
  <si>
    <t>766SL21V1</t>
  </si>
  <si>
    <t>Barová židle</t>
  </si>
  <si>
    <t>1070399897</t>
  </si>
  <si>
    <t>"viz SPECIFIKAČNÍ LIST č. 21</t>
  </si>
  <si>
    <t>"barva sedáku: černá (15 kusů)</t>
  </si>
  <si>
    <t>"celková výška: 835 mm</t>
  </si>
  <si>
    <t>"hloubka: 350 mm</t>
  </si>
  <si>
    <t>"šířka: 405 mm</t>
  </si>
  <si>
    <t>"výška sedáku: 710 mm</t>
  </si>
  <si>
    <t>"materiál sedáku: polypropylen</t>
  </si>
  <si>
    <t>"materiál nohou: kov</t>
  </si>
  <si>
    <t>"barva sedáku: černá</t>
  </si>
  <si>
    <t>"nosnost: max 110 kg</t>
  </si>
  <si>
    <t>46</t>
  </si>
  <si>
    <t>766DM3</t>
  </si>
  <si>
    <t>Dodávka a montáž pracovních stolů</t>
  </si>
  <si>
    <t>493301850</t>
  </si>
  <si>
    <t>47</t>
  </si>
  <si>
    <t>766SL05</t>
  </si>
  <si>
    <t>Pracovní stoly</t>
  </si>
  <si>
    <t>347802193</t>
  </si>
  <si>
    <t>"viz SPECIFIKAČNÍ LIST č. 05</t>
  </si>
  <si>
    <t>počet kusů: 8</t>
  </si>
  <si>
    <t>materiál: laminovaná dřevotříska opatřena ochrannou ABS hranou</t>
  </si>
  <si>
    <t>stůl se skládá z desky, dlouhé skříňky a zásuvek</t>
  </si>
  <si>
    <t>tloušťka desky: 25 mm</t>
  </si>
  <si>
    <t>šířka desky: 800 mm</t>
  </si>
  <si>
    <t>délka desky: 1400 mm (6 kusů), 2200 (2 kusy)</t>
  </si>
  <si>
    <t>barva desky: grafitová</t>
  </si>
  <si>
    <t>barva zásuvek: přírodní dub</t>
  </si>
  <si>
    <t>barva skříňky: přírodní dub</t>
  </si>
  <si>
    <t>šířka zásuvek: 400 mm</t>
  </si>
  <si>
    <t>hloubka zásuvek: 800 mm</t>
  </si>
  <si>
    <t>šířka skříňky: 400 mm</t>
  </si>
  <si>
    <t>délka skříňky: 1600 mm</t>
  </si>
  <si>
    <t>v desce bude proveden oválný prostup, včetně dodávky krytky prostup v černé barvě</t>
  </si>
  <si>
    <t>48</t>
  </si>
  <si>
    <t>766DM4</t>
  </si>
  <si>
    <t>Dodávka a montáž počítačových stolů</t>
  </si>
  <si>
    <t>-587810295</t>
  </si>
  <si>
    <t>49</t>
  </si>
  <si>
    <t>766SL02</t>
  </si>
  <si>
    <t>Počítačový stůl</t>
  </si>
  <si>
    <t>2035721295</t>
  </si>
  <si>
    <t>"viz SPECIFIKAČNI LIST č. 02</t>
  </si>
  <si>
    <t>počet kusů: 72 (4 × 18)</t>
  </si>
  <si>
    <t>spodní část stolu je tvořena z podnoží a krycího panelu</t>
  </si>
  <si>
    <t>barva spodní části: bílá</t>
  </si>
  <si>
    <t>barevnost a dekor bude předmětem vzorkování, odsouhlasení investorem, provozovatelem a dozory</t>
  </si>
  <si>
    <t>v rámci desky jsou 2 oválné kabelové průchody pro vedení kabelů</t>
  </si>
  <si>
    <t>průchody jsou na obou stranách desky</t>
  </si>
  <si>
    <t>kryty průchodů v bílé součást dodávky a montáže</t>
  </si>
  <si>
    <t xml:space="preserve">rozměr desky: 1000 × 800 mm </t>
  </si>
  <si>
    <t>výška stolu: 750 mm</t>
  </si>
  <si>
    <t>součástí stolu bude i držák na PC – (dodávka a montáž součást ceny stolu)</t>
  </si>
  <si>
    <t>strana umístění bude určena AD</t>
  </si>
  <si>
    <t>Držák na PC</t>
  </si>
  <si>
    <t xml:space="preserve">počet kusů: 72 </t>
  </si>
  <si>
    <t>materiál: kov</t>
  </si>
  <si>
    <t>barva: stříbrná</t>
  </si>
  <si>
    <t>šířka: 134-234 mm</t>
  </si>
  <si>
    <t>výška: 590-540 mm</t>
  </si>
  <si>
    <t>nosnost: 30 kg</t>
  </si>
  <si>
    <t>50</t>
  </si>
  <si>
    <t>766SL11</t>
  </si>
  <si>
    <t>Učitelský počítačový stůl</t>
  </si>
  <si>
    <t>-1802035286</t>
  </si>
  <si>
    <t>"viz SPECIFIKAČNÍ LIST č. 11</t>
  </si>
  <si>
    <t>počet kusů: 4</t>
  </si>
  <si>
    <t>barva desky: bílá</t>
  </si>
  <si>
    <t>průchody jsou na obou stranách desky, kryty průchodek bílé součást dodávky a montáže</t>
  </si>
  <si>
    <t xml:space="preserve">rozměr desky: 1200 × 800 mm </t>
  </si>
  <si>
    <t>51</t>
  </si>
  <si>
    <t>766DM5</t>
  </si>
  <si>
    <t>Montáž tabulí školních jednodílných</t>
  </si>
  <si>
    <t>1864034122</t>
  </si>
  <si>
    <t>52</t>
  </si>
  <si>
    <t>766SL03</t>
  </si>
  <si>
    <t>1913443320</t>
  </si>
  <si>
    <t>"viz SPECIFIKAČNÍ LIST č. 03</t>
  </si>
  <si>
    <t>"počet kusů: 6 (3x2)</t>
  </si>
  <si>
    <t>"rozměry: 3 000x1 200 mm</t>
  </si>
  <si>
    <t>"součástí balení jsou i montážní prvky a prvky určené ke kotvení</t>
  </si>
  <si>
    <t>53</t>
  </si>
  <si>
    <t>766DM6</t>
  </si>
  <si>
    <t>Montáž korpusu a otevíravých dveří s kováním skříně šatní dvoukřídlové</t>
  </si>
  <si>
    <t>-964900190</t>
  </si>
  <si>
    <t>54</t>
  </si>
  <si>
    <t>766SL07</t>
  </si>
  <si>
    <t>Šatní skříň</t>
  </si>
  <si>
    <t>-1154211568</t>
  </si>
  <si>
    <t>"viz SPECIFIKAČNÍ LIST č. 07</t>
  </si>
  <si>
    <t>"barva: přírodní dub</t>
  </si>
  <si>
    <t>"výška: 1 781 mm, hloubka: 500 mm, šířka: 800 mm</t>
  </si>
  <si>
    <t>součástí skříně jsou 3 police a jedna šatní tyč</t>
  </si>
  <si>
    <t>kotvení ke stěně SDK</t>
  </si>
  <si>
    <t>55</t>
  </si>
  <si>
    <t>766DM7</t>
  </si>
  <si>
    <t>Montáž korpusu a otevíravých dveří s kováním skříně policové dvoukřídlové</t>
  </si>
  <si>
    <t>1274031203</t>
  </si>
  <si>
    <t>56</t>
  </si>
  <si>
    <t>766SL08</t>
  </si>
  <si>
    <t>Kancelářská skříň</t>
  </si>
  <si>
    <t>1898725745</t>
  </si>
  <si>
    <t>"viz specifikační list č. 08</t>
  </si>
  <si>
    <t>počet kusů: 5</t>
  </si>
  <si>
    <t xml:space="preserve">materiál: laminovaná dřevotříska </t>
  </si>
  <si>
    <t>barva skříňky: bílá</t>
  </si>
  <si>
    <t>barva dveří: dub přírodní</t>
  </si>
  <si>
    <t>výška: 2128 mm</t>
  </si>
  <si>
    <t xml:space="preserve">hloubka: 420 mm </t>
  </si>
  <si>
    <t>součástí skříně je 5 polic</t>
  </si>
  <si>
    <t>57</t>
  </si>
  <si>
    <t>766DM8</t>
  </si>
  <si>
    <t>Dodávka a montáž kancelářských kuchyněk</t>
  </si>
  <si>
    <t>1036273157</t>
  </si>
  <si>
    <t>58</t>
  </si>
  <si>
    <t>766SL13</t>
  </si>
  <si>
    <t>Kancelářská kuchyňka</t>
  </si>
  <si>
    <t>1094782593</t>
  </si>
  <si>
    <t>"viz SPECIFIKAČNÍ LIST č. 13</t>
  </si>
  <si>
    <t>"barva skříňky: bílá</t>
  </si>
  <si>
    <t>"barva dvířek: dub přírodní</t>
  </si>
  <si>
    <t>"barva pracovní desky: stříbrno šedá</t>
  </si>
  <si>
    <t xml:space="preserve">"materiál: laminovaná  dřevotříska tl. 18 mm</t>
  </si>
  <si>
    <t>"rozměry: 1 000x600x1 763 mm</t>
  </si>
  <si>
    <t>"pracovní deska je voděodolná</t>
  </si>
  <si>
    <t>"součástí je dřez s pákovou baterií</t>
  </si>
  <si>
    <t>"rozměr dřezu: 435x455 mm</t>
  </si>
  <si>
    <t>59</t>
  </si>
  <si>
    <t>766DM9</t>
  </si>
  <si>
    <t>Dodávka a montáž korpusu skříně policové jednokřídlové</t>
  </si>
  <si>
    <t>566850645</t>
  </si>
  <si>
    <t>60</t>
  </si>
  <si>
    <t>766SL14</t>
  </si>
  <si>
    <t>Kancelářský policový regál</t>
  </si>
  <si>
    <t>1163161400</t>
  </si>
  <si>
    <t>"viz SPECIFIKAČNÍ LIST č. 14</t>
  </si>
  <si>
    <t xml:space="preserve">šířka: 800 mm </t>
  </si>
  <si>
    <t>61</t>
  </si>
  <si>
    <t>766SL15</t>
  </si>
  <si>
    <t>Kancelářská skříňka</t>
  </si>
  <si>
    <t>953535374</t>
  </si>
  <si>
    <t>"viz SPECIFIKAČNÍ LIST č. 15</t>
  </si>
  <si>
    <t>"materiál: laminovaná dřevotříska, police viz nákres</t>
  </si>
  <si>
    <t>"barva: dub přírodní</t>
  </si>
  <si>
    <t>"výška: 710 mm, hloubka: 400 mm, délka: 1 600 mm</t>
  </si>
  <si>
    <t xml:space="preserve">dodávka a montáž  </t>
  </si>
  <si>
    <t>62</t>
  </si>
  <si>
    <t>766SL20</t>
  </si>
  <si>
    <t>Knihovna policová vyšší</t>
  </si>
  <si>
    <t>-363037081</t>
  </si>
  <si>
    <t>"viz SPECIFIKAČNÍ LIST č. 20</t>
  </si>
  <si>
    <t>výška: 350 mm</t>
  </si>
  <si>
    <t>hloubka: 200 mm</t>
  </si>
  <si>
    <t>součástí balení jsou i montážní prvky a prvky určené ke kotvení do SDK s výztuhou z OSB 18 mm</t>
  </si>
  <si>
    <t>63</t>
  </si>
  <si>
    <t>766VZ</t>
  </si>
  <si>
    <t>Vzorkování</t>
  </si>
  <si>
    <t>967737662</t>
  </si>
  <si>
    <t>64</t>
  </si>
  <si>
    <t>998766123</t>
  </si>
  <si>
    <t>Přesun hmot tonážní pro kce truhlářské ruční v objektech v přes 12 do 24 m</t>
  </si>
  <si>
    <t>1676775132</t>
  </si>
  <si>
    <t>VRN</t>
  </si>
  <si>
    <t>Vedlejší rozpočtové náklady</t>
  </si>
  <si>
    <t>VRN1</t>
  </si>
  <si>
    <t>Průzkumné, geodetické a projektové práce</t>
  </si>
  <si>
    <t>65</t>
  </si>
  <si>
    <t>013254000</t>
  </si>
  <si>
    <t>Dokumentace skutečného provedení stavby</t>
  </si>
  <si>
    <t>kpl</t>
  </si>
  <si>
    <t>1024</t>
  </si>
  <si>
    <t>-1627692330</t>
  </si>
  <si>
    <t>VRN3</t>
  </si>
  <si>
    <t>Zařízení staveniště</t>
  </si>
  <si>
    <t>66</t>
  </si>
  <si>
    <t>030001000</t>
  </si>
  <si>
    <t>-1572532491</t>
  </si>
  <si>
    <t>"zřízení, provoz a odstranění staveniště, napojení na energie a jejich spotřeba"</t>
  </si>
  <si>
    <t>67</t>
  </si>
  <si>
    <t>034002000</t>
  </si>
  <si>
    <t>Zabezpečení staveniště</t>
  </si>
  <si>
    <t>1569593468</t>
  </si>
  <si>
    <t>"oplocení staveniště, bezpečnostní tabulky a prvky apod."</t>
  </si>
  <si>
    <t>VRN4</t>
  </si>
  <si>
    <t>Inženýrská činnost</t>
  </si>
  <si>
    <t>68</t>
  </si>
  <si>
    <t>041403000</t>
  </si>
  <si>
    <t>Dodržení požadavků koordinátora BOZP na staveništi</t>
  </si>
  <si>
    <t>1410016751</t>
  </si>
  <si>
    <t>69</t>
  </si>
  <si>
    <t>045203000</t>
  </si>
  <si>
    <t>Kompletační činnost</t>
  </si>
  <si>
    <t>1649074820</t>
  </si>
  <si>
    <t>"příprava podkladů pro předání stavby investorovi a ke kolaudaci stavby"</t>
  </si>
  <si>
    <t>"revize, posudky, prolášení o shodě atd."</t>
  </si>
  <si>
    <t>70</t>
  </si>
  <si>
    <t>045303000</t>
  </si>
  <si>
    <t>Koordinační činnost s generálním dodavatelem</t>
  </si>
  <si>
    <t>328084721</t>
  </si>
  <si>
    <t>VRN7</t>
  </si>
  <si>
    <t>Provozní vlivy</t>
  </si>
  <si>
    <t>71</t>
  </si>
  <si>
    <t>071103000</t>
  </si>
  <si>
    <t>Specifický provoz a pracovní doba</t>
  </si>
  <si>
    <t>-1248561563</t>
  </si>
  <si>
    <t>VRN9</t>
  </si>
  <si>
    <t>Ostatní náklady</t>
  </si>
  <si>
    <t>091704000X</t>
  </si>
  <si>
    <t>Úklid všech stavebních objektů suchou i mokrou cestou</t>
  </si>
  <si>
    <t>829121977</t>
  </si>
  <si>
    <t>"řešené místnosti:</t>
  </si>
  <si>
    <t>"sál včetně pódia, provaziště a balkonu</t>
  </si>
  <si>
    <t>"(99,7 + 23,9+187,3+61,9)"</t>
  </si>
  <si>
    <t>"foyer včetně galerie, schodiště a pokladny</t>
  </si>
  <si>
    <t>"(223,76+90,8+17,0)"</t>
  </si>
  <si>
    <t>"bufet+sklad</t>
  </si>
  <si>
    <t>"(70,7+8,0)"</t>
  </si>
  <si>
    <t>"celkem</t>
  </si>
  <si>
    <t>"783,06 m2</t>
  </si>
  <si>
    <t>73</t>
  </si>
  <si>
    <t>093203000</t>
  </si>
  <si>
    <t>Spotřeba energií pro po dobu výstavby</t>
  </si>
  <si>
    <t>-592012855</t>
  </si>
  <si>
    <t>74</t>
  </si>
  <si>
    <t>094002000</t>
  </si>
  <si>
    <t>Likvidace odpadu</t>
  </si>
  <si>
    <t>880551006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</si>
</sst>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MW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SPŠS - Nábytek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20. 1. 2025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'SPSS - Nábytek'!J30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'SPSS - Nábytek'!P126</f>
        <v>0</v>
      </c>
      <c r="AV95" s="128">
        <f>'SPSS - Nábytek'!J33</f>
        <v>0</v>
      </c>
      <c r="AW95" s="128">
        <f>'SPSS - Nábytek'!J34</f>
        <v>0</v>
      </c>
      <c r="AX95" s="128">
        <f>'SPSS - Nábytek'!J35</f>
        <v>0</v>
      </c>
      <c r="AY95" s="128">
        <f>'SPSS - Nábytek'!J36</f>
        <v>0</v>
      </c>
      <c r="AZ95" s="128">
        <f>'SPSS - Nábytek'!F33</f>
        <v>0</v>
      </c>
      <c r="BA95" s="128">
        <f>'SPSS - Nábytek'!F34</f>
        <v>0</v>
      </c>
      <c r="BB95" s="128">
        <f>'SPSS - Nábytek'!F35</f>
        <v>0</v>
      </c>
      <c r="BC95" s="128">
        <f>'SPSS - Nábytek'!F36</f>
        <v>0</v>
      </c>
      <c r="BD95" s="130">
        <f>'SPSS - Nábytek'!F37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yoU+K5EB/WZEELog/taHOOBueql+mP/nIOefNL2Mkf3RHuMl4CiMDZalmx6izT2HdSZ/mpx+YehYtbl4Km0i0g==" hashValue="abb8xw7o3aufhO3XzLy/MtjEoEtMHkKXBIXn6wUkeZGAg8dAQRNfH8NoLuiWx3cOc/E+HjhE4k35kjkScrZs9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PSS - Nábytek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83</v>
      </c>
    </row>
    <row r="4" s="1" customFormat="1" ht="24.96" customHeight="1">
      <c r="B4" s="20"/>
      <c r="D4" s="134" t="s">
        <v>84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SPŠS - Nábytek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20. 1. 2025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tr">
        <f>IF('Rekapitulace stavby'!E11="","",'Rekapitulace stavby'!E11)</f>
        <v xml:space="preserve"> </v>
      </c>
      <c r="F15" s="38"/>
      <c r="G15" s="38"/>
      <c r="H15" s="38"/>
      <c r="I15" s="136" t="s">
        <v>26</v>
      </c>
      <c r="J15" s="139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27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29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26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31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26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33</v>
      </c>
      <c r="E30" s="38"/>
      <c r="F30" s="38"/>
      <c r="G30" s="38"/>
      <c r="H30" s="38"/>
      <c r="I30" s="38"/>
      <c r="J30" s="147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35</v>
      </c>
      <c r="G32" s="38"/>
      <c r="H32" s="38"/>
      <c r="I32" s="148" t="s">
        <v>34</v>
      </c>
      <c r="J32" s="148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37</v>
      </c>
      <c r="E33" s="136" t="s">
        <v>38</v>
      </c>
      <c r="F33" s="150">
        <f>ROUND((SUM(BE126:BE842)),  2)</f>
        <v>0</v>
      </c>
      <c r="G33" s="38"/>
      <c r="H33" s="38"/>
      <c r="I33" s="151">
        <v>0.20999999999999999</v>
      </c>
      <c r="J33" s="150">
        <f>ROUND(((SUM(BE126:BE842))*I33),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39</v>
      </c>
      <c r="F34" s="150">
        <f>ROUND((SUM(BF126:BF842)),  2)</f>
        <v>0</v>
      </c>
      <c r="G34" s="38"/>
      <c r="H34" s="38"/>
      <c r="I34" s="151">
        <v>0.12</v>
      </c>
      <c r="J34" s="150">
        <f>ROUND(((SUM(BF126:BF842))*I34),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40</v>
      </c>
      <c r="F35" s="150">
        <f>ROUND((SUM(BG126:BG842)),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41</v>
      </c>
      <c r="F36" s="150">
        <f>ROUND((SUM(BH126:BH842)),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42</v>
      </c>
      <c r="F37" s="150">
        <f>ROUND((SUM(BI126:BI842)),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43</v>
      </c>
      <c r="E39" s="154"/>
      <c r="F39" s="154"/>
      <c r="G39" s="155" t="s">
        <v>44</v>
      </c>
      <c r="H39" s="156" t="s">
        <v>45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46</v>
      </c>
      <c r="E50" s="160"/>
      <c r="F50" s="160"/>
      <c r="G50" s="159" t="s">
        <v>47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48</v>
      </c>
      <c r="E61" s="162"/>
      <c r="F61" s="163" t="s">
        <v>49</v>
      </c>
      <c r="G61" s="161" t="s">
        <v>48</v>
      </c>
      <c r="H61" s="162"/>
      <c r="I61" s="162"/>
      <c r="J61" s="164" t="s">
        <v>49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50</v>
      </c>
      <c r="E65" s="165"/>
      <c r="F65" s="165"/>
      <c r="G65" s="159" t="s">
        <v>51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48</v>
      </c>
      <c r="E76" s="162"/>
      <c r="F76" s="163" t="s">
        <v>49</v>
      </c>
      <c r="G76" s="161" t="s">
        <v>48</v>
      </c>
      <c r="H76" s="162"/>
      <c r="I76" s="162"/>
      <c r="J76" s="164" t="s">
        <v>49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SPŠS - Nábytek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SPSS - Nábytek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20. 1. 2025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88</v>
      </c>
      <c r="D94" s="172"/>
      <c r="E94" s="172"/>
      <c r="F94" s="172"/>
      <c r="G94" s="172"/>
      <c r="H94" s="172"/>
      <c r="I94" s="172"/>
      <c r="J94" s="173" t="s">
        <v>89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90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91</v>
      </c>
    </row>
    <row r="97" s="9" customFormat="1" ht="24.96" customHeight="1">
      <c r="A97" s="9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J127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93</v>
      </c>
      <c r="E98" s="184"/>
      <c r="F98" s="184"/>
      <c r="G98" s="184"/>
      <c r="H98" s="184"/>
      <c r="I98" s="184"/>
      <c r="J98" s="185">
        <f>J128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94</v>
      </c>
      <c r="E99" s="184"/>
      <c r="F99" s="184"/>
      <c r="G99" s="184"/>
      <c r="H99" s="184"/>
      <c r="I99" s="184"/>
      <c r="J99" s="185">
        <f>J211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95</v>
      </c>
      <c r="E100" s="184"/>
      <c r="F100" s="184"/>
      <c r="G100" s="184"/>
      <c r="H100" s="184"/>
      <c r="I100" s="184"/>
      <c r="J100" s="185">
        <f>J224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5"/>
      <c r="C101" s="176"/>
      <c r="D101" s="177" t="s">
        <v>96</v>
      </c>
      <c r="E101" s="178"/>
      <c r="F101" s="178"/>
      <c r="G101" s="178"/>
      <c r="H101" s="178"/>
      <c r="I101" s="178"/>
      <c r="J101" s="179">
        <f>J809</f>
        <v>0</v>
      </c>
      <c r="K101" s="176"/>
      <c r="L101" s="18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1"/>
      <c r="C102" s="182"/>
      <c r="D102" s="183" t="s">
        <v>97</v>
      </c>
      <c r="E102" s="184"/>
      <c r="F102" s="184"/>
      <c r="G102" s="184"/>
      <c r="H102" s="184"/>
      <c r="I102" s="184"/>
      <c r="J102" s="185">
        <f>J810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98</v>
      </c>
      <c r="E103" s="184"/>
      <c r="F103" s="184"/>
      <c r="G103" s="184"/>
      <c r="H103" s="184"/>
      <c r="I103" s="184"/>
      <c r="J103" s="185">
        <f>J812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1"/>
      <c r="C104" s="182"/>
      <c r="D104" s="183" t="s">
        <v>99</v>
      </c>
      <c r="E104" s="184"/>
      <c r="F104" s="184"/>
      <c r="G104" s="184"/>
      <c r="H104" s="184"/>
      <c r="I104" s="184"/>
      <c r="J104" s="185">
        <f>J820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100</v>
      </c>
      <c r="E105" s="184"/>
      <c r="F105" s="184"/>
      <c r="G105" s="184"/>
      <c r="H105" s="184"/>
      <c r="I105" s="184"/>
      <c r="J105" s="185">
        <f>J827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101</v>
      </c>
      <c r="E106" s="184"/>
      <c r="F106" s="184"/>
      <c r="G106" s="184"/>
      <c r="H106" s="184"/>
      <c r="I106" s="184"/>
      <c r="J106" s="185">
        <f>J829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102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0" t="str">
        <f>E7</f>
        <v>SPŠS - Nábytek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85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SPSS - Nábytek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 xml:space="preserve"> </v>
      </c>
      <c r="G120" s="40"/>
      <c r="H120" s="40"/>
      <c r="I120" s="32" t="s">
        <v>22</v>
      </c>
      <c r="J120" s="79" t="str">
        <f>IF(J12="","",J12)</f>
        <v>20. 1. 2025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 xml:space="preserve"> </v>
      </c>
      <c r="G122" s="40"/>
      <c r="H122" s="40"/>
      <c r="I122" s="32" t="s">
        <v>29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27</v>
      </c>
      <c r="D123" s="40"/>
      <c r="E123" s="40"/>
      <c r="F123" s="27" t="str">
        <f>IF(E18="","",E18)</f>
        <v>Vyplň údaj</v>
      </c>
      <c r="G123" s="40"/>
      <c r="H123" s="40"/>
      <c r="I123" s="32" t="s">
        <v>31</v>
      </c>
      <c r="J123" s="36" t="str">
        <f>E24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87"/>
      <c r="B125" s="188"/>
      <c r="C125" s="189" t="s">
        <v>103</v>
      </c>
      <c r="D125" s="190" t="s">
        <v>58</v>
      </c>
      <c r="E125" s="190" t="s">
        <v>54</v>
      </c>
      <c r="F125" s="190" t="s">
        <v>55</v>
      </c>
      <c r="G125" s="190" t="s">
        <v>104</v>
      </c>
      <c r="H125" s="190" t="s">
        <v>105</v>
      </c>
      <c r="I125" s="190" t="s">
        <v>106</v>
      </c>
      <c r="J125" s="191" t="s">
        <v>89</v>
      </c>
      <c r="K125" s="192" t="s">
        <v>107</v>
      </c>
      <c r="L125" s="193"/>
      <c r="M125" s="100" t="s">
        <v>1</v>
      </c>
      <c r="N125" s="101" t="s">
        <v>37</v>
      </c>
      <c r="O125" s="101" t="s">
        <v>108</v>
      </c>
      <c r="P125" s="101" t="s">
        <v>109</v>
      </c>
      <c r="Q125" s="101" t="s">
        <v>110</v>
      </c>
      <c r="R125" s="101" t="s">
        <v>111</v>
      </c>
      <c r="S125" s="101" t="s">
        <v>112</v>
      </c>
      <c r="T125" s="102" t="s">
        <v>113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</row>
    <row r="126" s="2" customFormat="1" ht="22.8" customHeight="1">
      <c r="A126" s="38"/>
      <c r="B126" s="39"/>
      <c r="C126" s="107" t="s">
        <v>114</v>
      </c>
      <c r="D126" s="40"/>
      <c r="E126" s="40"/>
      <c r="F126" s="40"/>
      <c r="G126" s="40"/>
      <c r="H126" s="40"/>
      <c r="I126" s="40"/>
      <c r="J126" s="194">
        <f>BK126</f>
        <v>0</v>
      </c>
      <c r="K126" s="40"/>
      <c r="L126" s="44"/>
      <c r="M126" s="103"/>
      <c r="N126" s="195"/>
      <c r="O126" s="104"/>
      <c r="P126" s="196">
        <f>P127+P809</f>
        <v>0</v>
      </c>
      <c r="Q126" s="104"/>
      <c r="R126" s="196">
        <f>R127+R809</f>
        <v>4.7411000000000003</v>
      </c>
      <c r="S126" s="104"/>
      <c r="T126" s="197">
        <f>T127+T809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72</v>
      </c>
      <c r="AU126" s="17" t="s">
        <v>91</v>
      </c>
      <c r="BK126" s="198">
        <f>BK127+BK809</f>
        <v>0</v>
      </c>
    </row>
    <row r="127" s="12" customFormat="1" ht="25.92" customHeight="1">
      <c r="A127" s="12"/>
      <c r="B127" s="199"/>
      <c r="C127" s="200"/>
      <c r="D127" s="201" t="s">
        <v>72</v>
      </c>
      <c r="E127" s="202" t="s">
        <v>115</v>
      </c>
      <c r="F127" s="202" t="s">
        <v>116</v>
      </c>
      <c r="G127" s="200"/>
      <c r="H127" s="200"/>
      <c r="I127" s="203"/>
      <c r="J127" s="204">
        <f>BK127</f>
        <v>0</v>
      </c>
      <c r="K127" s="200"/>
      <c r="L127" s="205"/>
      <c r="M127" s="206"/>
      <c r="N127" s="207"/>
      <c r="O127" s="207"/>
      <c r="P127" s="208">
        <f>P128+P211+P224</f>
        <v>0</v>
      </c>
      <c r="Q127" s="207"/>
      <c r="R127" s="208">
        <f>R128+R211+R224</f>
        <v>4.7411000000000003</v>
      </c>
      <c r="S127" s="207"/>
      <c r="T127" s="209">
        <f>T128+T211+T224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0" t="s">
        <v>83</v>
      </c>
      <c r="AT127" s="211" t="s">
        <v>72</v>
      </c>
      <c r="AU127" s="211" t="s">
        <v>73</v>
      </c>
      <c r="AY127" s="210" t="s">
        <v>117</v>
      </c>
      <c r="BK127" s="212">
        <f>BK128+BK211+BK224</f>
        <v>0</v>
      </c>
    </row>
    <row r="128" s="12" customFormat="1" ht="22.8" customHeight="1">
      <c r="A128" s="12"/>
      <c r="B128" s="199"/>
      <c r="C128" s="200"/>
      <c r="D128" s="201" t="s">
        <v>72</v>
      </c>
      <c r="E128" s="213" t="s">
        <v>118</v>
      </c>
      <c r="F128" s="213" t="s">
        <v>119</v>
      </c>
      <c r="G128" s="200"/>
      <c r="H128" s="200"/>
      <c r="I128" s="203"/>
      <c r="J128" s="214">
        <f>BK128</f>
        <v>0</v>
      </c>
      <c r="K128" s="200"/>
      <c r="L128" s="205"/>
      <c r="M128" s="206"/>
      <c r="N128" s="207"/>
      <c r="O128" s="207"/>
      <c r="P128" s="208">
        <f>SUM(P129:P210)</f>
        <v>0</v>
      </c>
      <c r="Q128" s="207"/>
      <c r="R128" s="208">
        <f>SUM(R129:R210)</f>
        <v>0.10539999999999999</v>
      </c>
      <c r="S128" s="207"/>
      <c r="T128" s="209">
        <f>SUM(T129:T210)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0" t="s">
        <v>83</v>
      </c>
      <c r="AT128" s="211" t="s">
        <v>72</v>
      </c>
      <c r="AU128" s="211" t="s">
        <v>81</v>
      </c>
      <c r="AY128" s="210" t="s">
        <v>117</v>
      </c>
      <c r="BK128" s="212">
        <f>SUM(BK129:BK210)</f>
        <v>0</v>
      </c>
    </row>
    <row r="129" s="2" customFormat="1" ht="16.5" customHeight="1">
      <c r="A129" s="38"/>
      <c r="B129" s="39"/>
      <c r="C129" s="215" t="s">
        <v>81</v>
      </c>
      <c r="D129" s="215" t="s">
        <v>120</v>
      </c>
      <c r="E129" s="216" t="s">
        <v>121</v>
      </c>
      <c r="F129" s="217" t="s">
        <v>122</v>
      </c>
      <c r="G129" s="218" t="s">
        <v>123</v>
      </c>
      <c r="H129" s="219">
        <v>1</v>
      </c>
      <c r="I129" s="220"/>
      <c r="J129" s="221">
        <f>ROUND(I129*H129,2)</f>
        <v>0</v>
      </c>
      <c r="K129" s="222"/>
      <c r="L129" s="44"/>
      <c r="M129" s="223" t="s">
        <v>1</v>
      </c>
      <c r="N129" s="224" t="s">
        <v>38</v>
      </c>
      <c r="O129" s="91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7" t="s">
        <v>124</v>
      </c>
      <c r="AT129" s="227" t="s">
        <v>120</v>
      </c>
      <c r="AU129" s="227" t="s">
        <v>83</v>
      </c>
      <c r="AY129" s="17" t="s">
        <v>117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17" t="s">
        <v>81</v>
      </c>
      <c r="BK129" s="228">
        <f>ROUND(I129*H129,2)</f>
        <v>0</v>
      </c>
      <c r="BL129" s="17" t="s">
        <v>124</v>
      </c>
      <c r="BM129" s="227" t="s">
        <v>125</v>
      </c>
    </row>
    <row r="130" s="13" customFormat="1">
      <c r="A130" s="13"/>
      <c r="B130" s="229"/>
      <c r="C130" s="230"/>
      <c r="D130" s="231" t="s">
        <v>126</v>
      </c>
      <c r="E130" s="232" t="s">
        <v>1</v>
      </c>
      <c r="F130" s="233" t="s">
        <v>81</v>
      </c>
      <c r="G130" s="230"/>
      <c r="H130" s="234">
        <v>1</v>
      </c>
      <c r="I130" s="235"/>
      <c r="J130" s="230"/>
      <c r="K130" s="230"/>
      <c r="L130" s="236"/>
      <c r="M130" s="237"/>
      <c r="N130" s="238"/>
      <c r="O130" s="238"/>
      <c r="P130" s="238"/>
      <c r="Q130" s="238"/>
      <c r="R130" s="238"/>
      <c r="S130" s="238"/>
      <c r="T130" s="23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0" t="s">
        <v>126</v>
      </c>
      <c r="AU130" s="240" t="s">
        <v>83</v>
      </c>
      <c r="AV130" s="13" t="s">
        <v>83</v>
      </c>
      <c r="AW130" s="13" t="s">
        <v>30</v>
      </c>
      <c r="AX130" s="13" t="s">
        <v>73</v>
      </c>
      <c r="AY130" s="240" t="s">
        <v>117</v>
      </c>
    </row>
    <row r="131" s="14" customFormat="1">
      <c r="A131" s="14"/>
      <c r="B131" s="241"/>
      <c r="C131" s="242"/>
      <c r="D131" s="231" t="s">
        <v>126</v>
      </c>
      <c r="E131" s="243" t="s">
        <v>1</v>
      </c>
      <c r="F131" s="244" t="s">
        <v>127</v>
      </c>
      <c r="G131" s="242"/>
      <c r="H131" s="245">
        <v>1</v>
      </c>
      <c r="I131" s="246"/>
      <c r="J131" s="242"/>
      <c r="K131" s="242"/>
      <c r="L131" s="247"/>
      <c r="M131" s="248"/>
      <c r="N131" s="249"/>
      <c r="O131" s="249"/>
      <c r="P131" s="249"/>
      <c r="Q131" s="249"/>
      <c r="R131" s="249"/>
      <c r="S131" s="249"/>
      <c r="T131" s="25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1" t="s">
        <v>126</v>
      </c>
      <c r="AU131" s="251" t="s">
        <v>83</v>
      </c>
      <c r="AV131" s="14" t="s">
        <v>128</v>
      </c>
      <c r="AW131" s="14" t="s">
        <v>30</v>
      </c>
      <c r="AX131" s="14" t="s">
        <v>81</v>
      </c>
      <c r="AY131" s="251" t="s">
        <v>117</v>
      </c>
    </row>
    <row r="132" s="2" customFormat="1" ht="16.5" customHeight="1">
      <c r="A132" s="38"/>
      <c r="B132" s="39"/>
      <c r="C132" s="252" t="s">
        <v>83</v>
      </c>
      <c r="D132" s="252" t="s">
        <v>129</v>
      </c>
      <c r="E132" s="253" t="s">
        <v>130</v>
      </c>
      <c r="F132" s="254" t="s">
        <v>131</v>
      </c>
      <c r="G132" s="255" t="s">
        <v>132</v>
      </c>
      <c r="H132" s="256">
        <v>10</v>
      </c>
      <c r="I132" s="257"/>
      <c r="J132" s="258">
        <f>ROUND(I132*H132,2)</f>
        <v>0</v>
      </c>
      <c r="K132" s="259"/>
      <c r="L132" s="260"/>
      <c r="M132" s="261" t="s">
        <v>1</v>
      </c>
      <c r="N132" s="262" t="s">
        <v>38</v>
      </c>
      <c r="O132" s="91"/>
      <c r="P132" s="225">
        <f>O132*H132</f>
        <v>0</v>
      </c>
      <c r="Q132" s="225">
        <v>0.00035</v>
      </c>
      <c r="R132" s="225">
        <f>Q132*H132</f>
        <v>0.0035000000000000001</v>
      </c>
      <c r="S132" s="225">
        <v>0</v>
      </c>
      <c r="T132" s="22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7" t="s">
        <v>133</v>
      </c>
      <c r="AT132" s="227" t="s">
        <v>129</v>
      </c>
      <c r="AU132" s="227" t="s">
        <v>83</v>
      </c>
      <c r="AY132" s="17" t="s">
        <v>117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7" t="s">
        <v>81</v>
      </c>
      <c r="BK132" s="228">
        <f>ROUND(I132*H132,2)</f>
        <v>0</v>
      </c>
      <c r="BL132" s="17" t="s">
        <v>124</v>
      </c>
      <c r="BM132" s="227" t="s">
        <v>134</v>
      </c>
    </row>
    <row r="133" s="15" customFormat="1">
      <c r="A133" s="15"/>
      <c r="B133" s="263"/>
      <c r="C133" s="264"/>
      <c r="D133" s="231" t="s">
        <v>126</v>
      </c>
      <c r="E133" s="265" t="s">
        <v>1</v>
      </c>
      <c r="F133" s="266" t="s">
        <v>135</v>
      </c>
      <c r="G133" s="264"/>
      <c r="H133" s="265" t="s">
        <v>1</v>
      </c>
      <c r="I133" s="267"/>
      <c r="J133" s="264"/>
      <c r="K133" s="264"/>
      <c r="L133" s="268"/>
      <c r="M133" s="269"/>
      <c r="N133" s="270"/>
      <c r="O133" s="270"/>
      <c r="P133" s="270"/>
      <c r="Q133" s="270"/>
      <c r="R133" s="270"/>
      <c r="S133" s="270"/>
      <c r="T133" s="27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2" t="s">
        <v>126</v>
      </c>
      <c r="AU133" s="272" t="s">
        <v>83</v>
      </c>
      <c r="AV133" s="15" t="s">
        <v>81</v>
      </c>
      <c r="AW133" s="15" t="s">
        <v>30</v>
      </c>
      <c r="AX133" s="15" t="s">
        <v>73</v>
      </c>
      <c r="AY133" s="272" t="s">
        <v>117</v>
      </c>
    </row>
    <row r="134" s="15" customFormat="1">
      <c r="A134" s="15"/>
      <c r="B134" s="263"/>
      <c r="C134" s="264"/>
      <c r="D134" s="231" t="s">
        <v>126</v>
      </c>
      <c r="E134" s="265" t="s">
        <v>1</v>
      </c>
      <c r="F134" s="266" t="s">
        <v>136</v>
      </c>
      <c r="G134" s="264"/>
      <c r="H134" s="265" t="s">
        <v>1</v>
      </c>
      <c r="I134" s="267"/>
      <c r="J134" s="264"/>
      <c r="K134" s="264"/>
      <c r="L134" s="268"/>
      <c r="M134" s="269"/>
      <c r="N134" s="270"/>
      <c r="O134" s="270"/>
      <c r="P134" s="270"/>
      <c r="Q134" s="270"/>
      <c r="R134" s="270"/>
      <c r="S134" s="270"/>
      <c r="T134" s="271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2" t="s">
        <v>126</v>
      </c>
      <c r="AU134" s="272" t="s">
        <v>83</v>
      </c>
      <c r="AV134" s="15" t="s">
        <v>81</v>
      </c>
      <c r="AW134" s="15" t="s">
        <v>30</v>
      </c>
      <c r="AX134" s="15" t="s">
        <v>73</v>
      </c>
      <c r="AY134" s="272" t="s">
        <v>117</v>
      </c>
    </row>
    <row r="135" s="15" customFormat="1">
      <c r="A135" s="15"/>
      <c r="B135" s="263"/>
      <c r="C135" s="264"/>
      <c r="D135" s="231" t="s">
        <v>126</v>
      </c>
      <c r="E135" s="265" t="s">
        <v>1</v>
      </c>
      <c r="F135" s="266" t="s">
        <v>137</v>
      </c>
      <c r="G135" s="264"/>
      <c r="H135" s="265" t="s">
        <v>1</v>
      </c>
      <c r="I135" s="267"/>
      <c r="J135" s="264"/>
      <c r="K135" s="264"/>
      <c r="L135" s="268"/>
      <c r="M135" s="269"/>
      <c r="N135" s="270"/>
      <c r="O135" s="270"/>
      <c r="P135" s="270"/>
      <c r="Q135" s="270"/>
      <c r="R135" s="270"/>
      <c r="S135" s="270"/>
      <c r="T135" s="271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2" t="s">
        <v>126</v>
      </c>
      <c r="AU135" s="272" t="s">
        <v>83</v>
      </c>
      <c r="AV135" s="15" t="s">
        <v>81</v>
      </c>
      <c r="AW135" s="15" t="s">
        <v>30</v>
      </c>
      <c r="AX135" s="15" t="s">
        <v>73</v>
      </c>
      <c r="AY135" s="272" t="s">
        <v>117</v>
      </c>
    </row>
    <row r="136" s="15" customFormat="1">
      <c r="A136" s="15"/>
      <c r="B136" s="263"/>
      <c r="C136" s="264"/>
      <c r="D136" s="231" t="s">
        <v>126</v>
      </c>
      <c r="E136" s="265" t="s">
        <v>1</v>
      </c>
      <c r="F136" s="266" t="s">
        <v>138</v>
      </c>
      <c r="G136" s="264"/>
      <c r="H136" s="265" t="s">
        <v>1</v>
      </c>
      <c r="I136" s="267"/>
      <c r="J136" s="264"/>
      <c r="K136" s="264"/>
      <c r="L136" s="268"/>
      <c r="M136" s="269"/>
      <c r="N136" s="270"/>
      <c r="O136" s="270"/>
      <c r="P136" s="270"/>
      <c r="Q136" s="270"/>
      <c r="R136" s="270"/>
      <c r="S136" s="270"/>
      <c r="T136" s="27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2" t="s">
        <v>126</v>
      </c>
      <c r="AU136" s="272" t="s">
        <v>83</v>
      </c>
      <c r="AV136" s="15" t="s">
        <v>81</v>
      </c>
      <c r="AW136" s="15" t="s">
        <v>30</v>
      </c>
      <c r="AX136" s="15" t="s">
        <v>73</v>
      </c>
      <c r="AY136" s="272" t="s">
        <v>117</v>
      </c>
    </row>
    <row r="137" s="15" customFormat="1">
      <c r="A137" s="15"/>
      <c r="B137" s="263"/>
      <c r="C137" s="264"/>
      <c r="D137" s="231" t="s">
        <v>126</v>
      </c>
      <c r="E137" s="265" t="s">
        <v>1</v>
      </c>
      <c r="F137" s="266" t="s">
        <v>139</v>
      </c>
      <c r="G137" s="264"/>
      <c r="H137" s="265" t="s">
        <v>1</v>
      </c>
      <c r="I137" s="267"/>
      <c r="J137" s="264"/>
      <c r="K137" s="264"/>
      <c r="L137" s="268"/>
      <c r="M137" s="269"/>
      <c r="N137" s="270"/>
      <c r="O137" s="270"/>
      <c r="P137" s="270"/>
      <c r="Q137" s="270"/>
      <c r="R137" s="270"/>
      <c r="S137" s="270"/>
      <c r="T137" s="27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2" t="s">
        <v>126</v>
      </c>
      <c r="AU137" s="272" t="s">
        <v>83</v>
      </c>
      <c r="AV137" s="15" t="s">
        <v>81</v>
      </c>
      <c r="AW137" s="15" t="s">
        <v>30</v>
      </c>
      <c r="AX137" s="15" t="s">
        <v>73</v>
      </c>
      <c r="AY137" s="272" t="s">
        <v>117</v>
      </c>
    </row>
    <row r="138" s="15" customFormat="1">
      <c r="A138" s="15"/>
      <c r="B138" s="263"/>
      <c r="C138" s="264"/>
      <c r="D138" s="231" t="s">
        <v>126</v>
      </c>
      <c r="E138" s="265" t="s">
        <v>1</v>
      </c>
      <c r="F138" s="266" t="s">
        <v>140</v>
      </c>
      <c r="G138" s="264"/>
      <c r="H138" s="265" t="s">
        <v>1</v>
      </c>
      <c r="I138" s="267"/>
      <c r="J138" s="264"/>
      <c r="K138" s="264"/>
      <c r="L138" s="268"/>
      <c r="M138" s="269"/>
      <c r="N138" s="270"/>
      <c r="O138" s="270"/>
      <c r="P138" s="270"/>
      <c r="Q138" s="270"/>
      <c r="R138" s="270"/>
      <c r="S138" s="270"/>
      <c r="T138" s="271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2" t="s">
        <v>126</v>
      </c>
      <c r="AU138" s="272" t="s">
        <v>83</v>
      </c>
      <c r="AV138" s="15" t="s">
        <v>81</v>
      </c>
      <c r="AW138" s="15" t="s">
        <v>30</v>
      </c>
      <c r="AX138" s="15" t="s">
        <v>73</v>
      </c>
      <c r="AY138" s="272" t="s">
        <v>117</v>
      </c>
    </row>
    <row r="139" s="15" customFormat="1">
      <c r="A139" s="15"/>
      <c r="B139" s="263"/>
      <c r="C139" s="264"/>
      <c r="D139" s="231" t="s">
        <v>126</v>
      </c>
      <c r="E139" s="265" t="s">
        <v>1</v>
      </c>
      <c r="F139" s="266" t="s">
        <v>141</v>
      </c>
      <c r="G139" s="264"/>
      <c r="H139" s="265" t="s">
        <v>1</v>
      </c>
      <c r="I139" s="267"/>
      <c r="J139" s="264"/>
      <c r="K139" s="264"/>
      <c r="L139" s="268"/>
      <c r="M139" s="269"/>
      <c r="N139" s="270"/>
      <c r="O139" s="270"/>
      <c r="P139" s="270"/>
      <c r="Q139" s="270"/>
      <c r="R139" s="270"/>
      <c r="S139" s="270"/>
      <c r="T139" s="27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2" t="s">
        <v>126</v>
      </c>
      <c r="AU139" s="272" t="s">
        <v>83</v>
      </c>
      <c r="AV139" s="15" t="s">
        <v>81</v>
      </c>
      <c r="AW139" s="15" t="s">
        <v>30</v>
      </c>
      <c r="AX139" s="15" t="s">
        <v>73</v>
      </c>
      <c r="AY139" s="272" t="s">
        <v>117</v>
      </c>
    </row>
    <row r="140" s="15" customFormat="1">
      <c r="A140" s="15"/>
      <c r="B140" s="263"/>
      <c r="C140" s="264"/>
      <c r="D140" s="231" t="s">
        <v>126</v>
      </c>
      <c r="E140" s="265" t="s">
        <v>1</v>
      </c>
      <c r="F140" s="266" t="s">
        <v>142</v>
      </c>
      <c r="G140" s="264"/>
      <c r="H140" s="265" t="s">
        <v>1</v>
      </c>
      <c r="I140" s="267"/>
      <c r="J140" s="264"/>
      <c r="K140" s="264"/>
      <c r="L140" s="268"/>
      <c r="M140" s="269"/>
      <c r="N140" s="270"/>
      <c r="O140" s="270"/>
      <c r="P140" s="270"/>
      <c r="Q140" s="270"/>
      <c r="R140" s="270"/>
      <c r="S140" s="270"/>
      <c r="T140" s="271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2" t="s">
        <v>126</v>
      </c>
      <c r="AU140" s="272" t="s">
        <v>83</v>
      </c>
      <c r="AV140" s="15" t="s">
        <v>81</v>
      </c>
      <c r="AW140" s="15" t="s">
        <v>30</v>
      </c>
      <c r="AX140" s="15" t="s">
        <v>73</v>
      </c>
      <c r="AY140" s="272" t="s">
        <v>117</v>
      </c>
    </row>
    <row r="141" s="15" customFormat="1">
      <c r="A141" s="15"/>
      <c r="B141" s="263"/>
      <c r="C141" s="264"/>
      <c r="D141" s="231" t="s">
        <v>126</v>
      </c>
      <c r="E141" s="265" t="s">
        <v>1</v>
      </c>
      <c r="F141" s="266" t="s">
        <v>143</v>
      </c>
      <c r="G141" s="264"/>
      <c r="H141" s="265" t="s">
        <v>1</v>
      </c>
      <c r="I141" s="267"/>
      <c r="J141" s="264"/>
      <c r="K141" s="264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126</v>
      </c>
      <c r="AU141" s="272" t="s">
        <v>83</v>
      </c>
      <c r="AV141" s="15" t="s">
        <v>81</v>
      </c>
      <c r="AW141" s="15" t="s">
        <v>30</v>
      </c>
      <c r="AX141" s="15" t="s">
        <v>73</v>
      </c>
      <c r="AY141" s="272" t="s">
        <v>117</v>
      </c>
    </row>
    <row r="142" s="15" customFormat="1">
      <c r="A142" s="15"/>
      <c r="B142" s="263"/>
      <c r="C142" s="264"/>
      <c r="D142" s="231" t="s">
        <v>126</v>
      </c>
      <c r="E142" s="265" t="s">
        <v>1</v>
      </c>
      <c r="F142" s="266" t="s">
        <v>144</v>
      </c>
      <c r="G142" s="264"/>
      <c r="H142" s="265" t="s">
        <v>1</v>
      </c>
      <c r="I142" s="267"/>
      <c r="J142" s="264"/>
      <c r="K142" s="264"/>
      <c r="L142" s="268"/>
      <c r="M142" s="269"/>
      <c r="N142" s="270"/>
      <c r="O142" s="270"/>
      <c r="P142" s="270"/>
      <c r="Q142" s="270"/>
      <c r="R142" s="270"/>
      <c r="S142" s="270"/>
      <c r="T142" s="27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2" t="s">
        <v>126</v>
      </c>
      <c r="AU142" s="272" t="s">
        <v>83</v>
      </c>
      <c r="AV142" s="15" t="s">
        <v>81</v>
      </c>
      <c r="AW142" s="15" t="s">
        <v>30</v>
      </c>
      <c r="AX142" s="15" t="s">
        <v>73</v>
      </c>
      <c r="AY142" s="272" t="s">
        <v>117</v>
      </c>
    </row>
    <row r="143" s="13" customFormat="1">
      <c r="A143" s="13"/>
      <c r="B143" s="229"/>
      <c r="C143" s="230"/>
      <c r="D143" s="231" t="s">
        <v>126</v>
      </c>
      <c r="E143" s="232" t="s">
        <v>1</v>
      </c>
      <c r="F143" s="233" t="s">
        <v>145</v>
      </c>
      <c r="G143" s="230"/>
      <c r="H143" s="234">
        <v>10</v>
      </c>
      <c r="I143" s="235"/>
      <c r="J143" s="230"/>
      <c r="K143" s="230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126</v>
      </c>
      <c r="AU143" s="240" t="s">
        <v>83</v>
      </c>
      <c r="AV143" s="13" t="s">
        <v>83</v>
      </c>
      <c r="AW143" s="13" t="s">
        <v>30</v>
      </c>
      <c r="AX143" s="13" t="s">
        <v>73</v>
      </c>
      <c r="AY143" s="240" t="s">
        <v>117</v>
      </c>
    </row>
    <row r="144" s="14" customFormat="1">
      <c r="A144" s="14"/>
      <c r="B144" s="241"/>
      <c r="C144" s="242"/>
      <c r="D144" s="231" t="s">
        <v>126</v>
      </c>
      <c r="E144" s="243" t="s">
        <v>1</v>
      </c>
      <c r="F144" s="244" t="s">
        <v>127</v>
      </c>
      <c r="G144" s="242"/>
      <c r="H144" s="245">
        <v>10</v>
      </c>
      <c r="I144" s="246"/>
      <c r="J144" s="242"/>
      <c r="K144" s="242"/>
      <c r="L144" s="247"/>
      <c r="M144" s="248"/>
      <c r="N144" s="249"/>
      <c r="O144" s="249"/>
      <c r="P144" s="249"/>
      <c r="Q144" s="249"/>
      <c r="R144" s="249"/>
      <c r="S144" s="249"/>
      <c r="T144" s="25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1" t="s">
        <v>126</v>
      </c>
      <c r="AU144" s="251" t="s">
        <v>83</v>
      </c>
      <c r="AV144" s="14" t="s">
        <v>128</v>
      </c>
      <c r="AW144" s="14" t="s">
        <v>30</v>
      </c>
      <c r="AX144" s="14" t="s">
        <v>81</v>
      </c>
      <c r="AY144" s="251" t="s">
        <v>117</v>
      </c>
    </row>
    <row r="145" s="2" customFormat="1" ht="16.5" customHeight="1">
      <c r="A145" s="38"/>
      <c r="B145" s="39"/>
      <c r="C145" s="252" t="s">
        <v>146</v>
      </c>
      <c r="D145" s="252" t="s">
        <v>129</v>
      </c>
      <c r="E145" s="253" t="s">
        <v>147</v>
      </c>
      <c r="F145" s="254" t="s">
        <v>148</v>
      </c>
      <c r="G145" s="255" t="s">
        <v>132</v>
      </c>
      <c r="H145" s="256">
        <v>10</v>
      </c>
      <c r="I145" s="257"/>
      <c r="J145" s="258">
        <f>ROUND(I145*H145,2)</f>
        <v>0</v>
      </c>
      <c r="K145" s="259"/>
      <c r="L145" s="260"/>
      <c r="M145" s="261" t="s">
        <v>1</v>
      </c>
      <c r="N145" s="262" t="s">
        <v>38</v>
      </c>
      <c r="O145" s="91"/>
      <c r="P145" s="225">
        <f>O145*H145</f>
        <v>0</v>
      </c>
      <c r="Q145" s="225">
        <v>0.00116</v>
      </c>
      <c r="R145" s="225">
        <f>Q145*H145</f>
        <v>0.011599999999999999</v>
      </c>
      <c r="S145" s="225">
        <v>0</v>
      </c>
      <c r="T145" s="22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7" t="s">
        <v>133</v>
      </c>
      <c r="AT145" s="227" t="s">
        <v>129</v>
      </c>
      <c r="AU145" s="227" t="s">
        <v>83</v>
      </c>
      <c r="AY145" s="17" t="s">
        <v>117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7" t="s">
        <v>81</v>
      </c>
      <c r="BK145" s="228">
        <f>ROUND(I145*H145,2)</f>
        <v>0</v>
      </c>
      <c r="BL145" s="17" t="s">
        <v>124</v>
      </c>
      <c r="BM145" s="227" t="s">
        <v>149</v>
      </c>
    </row>
    <row r="146" s="15" customFormat="1">
      <c r="A146" s="15"/>
      <c r="B146" s="263"/>
      <c r="C146" s="264"/>
      <c r="D146" s="231" t="s">
        <v>126</v>
      </c>
      <c r="E146" s="265" t="s">
        <v>1</v>
      </c>
      <c r="F146" s="266" t="s">
        <v>150</v>
      </c>
      <c r="G146" s="264"/>
      <c r="H146" s="265" t="s">
        <v>1</v>
      </c>
      <c r="I146" s="267"/>
      <c r="J146" s="264"/>
      <c r="K146" s="264"/>
      <c r="L146" s="268"/>
      <c r="M146" s="269"/>
      <c r="N146" s="270"/>
      <c r="O146" s="270"/>
      <c r="P146" s="270"/>
      <c r="Q146" s="270"/>
      <c r="R146" s="270"/>
      <c r="S146" s="270"/>
      <c r="T146" s="27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2" t="s">
        <v>126</v>
      </c>
      <c r="AU146" s="272" t="s">
        <v>83</v>
      </c>
      <c r="AV146" s="15" t="s">
        <v>81</v>
      </c>
      <c r="AW146" s="15" t="s">
        <v>30</v>
      </c>
      <c r="AX146" s="15" t="s">
        <v>73</v>
      </c>
      <c r="AY146" s="272" t="s">
        <v>117</v>
      </c>
    </row>
    <row r="147" s="15" customFormat="1">
      <c r="A147" s="15"/>
      <c r="B147" s="263"/>
      <c r="C147" s="264"/>
      <c r="D147" s="231" t="s">
        <v>126</v>
      </c>
      <c r="E147" s="265" t="s">
        <v>1</v>
      </c>
      <c r="F147" s="266" t="s">
        <v>151</v>
      </c>
      <c r="G147" s="264"/>
      <c r="H147" s="265" t="s">
        <v>1</v>
      </c>
      <c r="I147" s="267"/>
      <c r="J147" s="264"/>
      <c r="K147" s="264"/>
      <c r="L147" s="268"/>
      <c r="M147" s="269"/>
      <c r="N147" s="270"/>
      <c r="O147" s="270"/>
      <c r="P147" s="270"/>
      <c r="Q147" s="270"/>
      <c r="R147" s="270"/>
      <c r="S147" s="270"/>
      <c r="T147" s="27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2" t="s">
        <v>126</v>
      </c>
      <c r="AU147" s="272" t="s">
        <v>83</v>
      </c>
      <c r="AV147" s="15" t="s">
        <v>81</v>
      </c>
      <c r="AW147" s="15" t="s">
        <v>30</v>
      </c>
      <c r="AX147" s="15" t="s">
        <v>73</v>
      </c>
      <c r="AY147" s="272" t="s">
        <v>117</v>
      </c>
    </row>
    <row r="148" s="15" customFormat="1">
      <c r="A148" s="15"/>
      <c r="B148" s="263"/>
      <c r="C148" s="264"/>
      <c r="D148" s="231" t="s">
        <v>126</v>
      </c>
      <c r="E148" s="265" t="s">
        <v>1</v>
      </c>
      <c r="F148" s="266" t="s">
        <v>152</v>
      </c>
      <c r="G148" s="264"/>
      <c r="H148" s="265" t="s">
        <v>1</v>
      </c>
      <c r="I148" s="267"/>
      <c r="J148" s="264"/>
      <c r="K148" s="264"/>
      <c r="L148" s="268"/>
      <c r="M148" s="269"/>
      <c r="N148" s="270"/>
      <c r="O148" s="270"/>
      <c r="P148" s="270"/>
      <c r="Q148" s="270"/>
      <c r="R148" s="270"/>
      <c r="S148" s="270"/>
      <c r="T148" s="27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2" t="s">
        <v>126</v>
      </c>
      <c r="AU148" s="272" t="s">
        <v>83</v>
      </c>
      <c r="AV148" s="15" t="s">
        <v>81</v>
      </c>
      <c r="AW148" s="15" t="s">
        <v>30</v>
      </c>
      <c r="AX148" s="15" t="s">
        <v>73</v>
      </c>
      <c r="AY148" s="272" t="s">
        <v>117</v>
      </c>
    </row>
    <row r="149" s="15" customFormat="1">
      <c r="A149" s="15"/>
      <c r="B149" s="263"/>
      <c r="C149" s="264"/>
      <c r="D149" s="231" t="s">
        <v>126</v>
      </c>
      <c r="E149" s="265" t="s">
        <v>1</v>
      </c>
      <c r="F149" s="266" t="s">
        <v>153</v>
      </c>
      <c r="G149" s="264"/>
      <c r="H149" s="265" t="s">
        <v>1</v>
      </c>
      <c r="I149" s="267"/>
      <c r="J149" s="264"/>
      <c r="K149" s="264"/>
      <c r="L149" s="268"/>
      <c r="M149" s="269"/>
      <c r="N149" s="270"/>
      <c r="O149" s="270"/>
      <c r="P149" s="270"/>
      <c r="Q149" s="270"/>
      <c r="R149" s="270"/>
      <c r="S149" s="270"/>
      <c r="T149" s="27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2" t="s">
        <v>126</v>
      </c>
      <c r="AU149" s="272" t="s">
        <v>83</v>
      </c>
      <c r="AV149" s="15" t="s">
        <v>81</v>
      </c>
      <c r="AW149" s="15" t="s">
        <v>30</v>
      </c>
      <c r="AX149" s="15" t="s">
        <v>73</v>
      </c>
      <c r="AY149" s="272" t="s">
        <v>117</v>
      </c>
    </row>
    <row r="150" s="15" customFormat="1">
      <c r="A150" s="15"/>
      <c r="B150" s="263"/>
      <c r="C150" s="264"/>
      <c r="D150" s="231" t="s">
        <v>126</v>
      </c>
      <c r="E150" s="265" t="s">
        <v>1</v>
      </c>
      <c r="F150" s="266" t="s">
        <v>154</v>
      </c>
      <c r="G150" s="264"/>
      <c r="H150" s="265" t="s">
        <v>1</v>
      </c>
      <c r="I150" s="267"/>
      <c r="J150" s="264"/>
      <c r="K150" s="264"/>
      <c r="L150" s="268"/>
      <c r="M150" s="269"/>
      <c r="N150" s="270"/>
      <c r="O150" s="270"/>
      <c r="P150" s="270"/>
      <c r="Q150" s="270"/>
      <c r="R150" s="270"/>
      <c r="S150" s="270"/>
      <c r="T150" s="27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2" t="s">
        <v>126</v>
      </c>
      <c r="AU150" s="272" t="s">
        <v>83</v>
      </c>
      <c r="AV150" s="15" t="s">
        <v>81</v>
      </c>
      <c r="AW150" s="15" t="s">
        <v>30</v>
      </c>
      <c r="AX150" s="15" t="s">
        <v>73</v>
      </c>
      <c r="AY150" s="272" t="s">
        <v>117</v>
      </c>
    </row>
    <row r="151" s="15" customFormat="1">
      <c r="A151" s="15"/>
      <c r="B151" s="263"/>
      <c r="C151" s="264"/>
      <c r="D151" s="231" t="s">
        <v>126</v>
      </c>
      <c r="E151" s="265" t="s">
        <v>1</v>
      </c>
      <c r="F151" s="266" t="s">
        <v>155</v>
      </c>
      <c r="G151" s="264"/>
      <c r="H151" s="265" t="s">
        <v>1</v>
      </c>
      <c r="I151" s="267"/>
      <c r="J151" s="264"/>
      <c r="K151" s="264"/>
      <c r="L151" s="268"/>
      <c r="M151" s="269"/>
      <c r="N151" s="270"/>
      <c r="O151" s="270"/>
      <c r="P151" s="270"/>
      <c r="Q151" s="270"/>
      <c r="R151" s="270"/>
      <c r="S151" s="270"/>
      <c r="T151" s="271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2" t="s">
        <v>126</v>
      </c>
      <c r="AU151" s="272" t="s">
        <v>83</v>
      </c>
      <c r="AV151" s="15" t="s">
        <v>81</v>
      </c>
      <c r="AW151" s="15" t="s">
        <v>30</v>
      </c>
      <c r="AX151" s="15" t="s">
        <v>73</v>
      </c>
      <c r="AY151" s="272" t="s">
        <v>117</v>
      </c>
    </row>
    <row r="152" s="15" customFormat="1">
      <c r="A152" s="15"/>
      <c r="B152" s="263"/>
      <c r="C152" s="264"/>
      <c r="D152" s="231" t="s">
        <v>126</v>
      </c>
      <c r="E152" s="265" t="s">
        <v>1</v>
      </c>
      <c r="F152" s="266" t="s">
        <v>156</v>
      </c>
      <c r="G152" s="264"/>
      <c r="H152" s="265" t="s">
        <v>1</v>
      </c>
      <c r="I152" s="267"/>
      <c r="J152" s="264"/>
      <c r="K152" s="264"/>
      <c r="L152" s="268"/>
      <c r="M152" s="269"/>
      <c r="N152" s="270"/>
      <c r="O152" s="270"/>
      <c r="P152" s="270"/>
      <c r="Q152" s="270"/>
      <c r="R152" s="270"/>
      <c r="S152" s="270"/>
      <c r="T152" s="27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2" t="s">
        <v>126</v>
      </c>
      <c r="AU152" s="272" t="s">
        <v>83</v>
      </c>
      <c r="AV152" s="15" t="s">
        <v>81</v>
      </c>
      <c r="AW152" s="15" t="s">
        <v>30</v>
      </c>
      <c r="AX152" s="15" t="s">
        <v>73</v>
      </c>
      <c r="AY152" s="272" t="s">
        <v>117</v>
      </c>
    </row>
    <row r="153" s="15" customFormat="1">
      <c r="A153" s="15"/>
      <c r="B153" s="263"/>
      <c r="C153" s="264"/>
      <c r="D153" s="231" t="s">
        <v>126</v>
      </c>
      <c r="E153" s="265" t="s">
        <v>1</v>
      </c>
      <c r="F153" s="266" t="s">
        <v>157</v>
      </c>
      <c r="G153" s="264"/>
      <c r="H153" s="265" t="s">
        <v>1</v>
      </c>
      <c r="I153" s="267"/>
      <c r="J153" s="264"/>
      <c r="K153" s="264"/>
      <c r="L153" s="268"/>
      <c r="M153" s="269"/>
      <c r="N153" s="270"/>
      <c r="O153" s="270"/>
      <c r="P153" s="270"/>
      <c r="Q153" s="270"/>
      <c r="R153" s="270"/>
      <c r="S153" s="270"/>
      <c r="T153" s="271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2" t="s">
        <v>126</v>
      </c>
      <c r="AU153" s="272" t="s">
        <v>83</v>
      </c>
      <c r="AV153" s="15" t="s">
        <v>81</v>
      </c>
      <c r="AW153" s="15" t="s">
        <v>30</v>
      </c>
      <c r="AX153" s="15" t="s">
        <v>73</v>
      </c>
      <c r="AY153" s="272" t="s">
        <v>117</v>
      </c>
    </row>
    <row r="154" s="15" customFormat="1">
      <c r="A154" s="15"/>
      <c r="B154" s="263"/>
      <c r="C154" s="264"/>
      <c r="D154" s="231" t="s">
        <v>126</v>
      </c>
      <c r="E154" s="265" t="s">
        <v>1</v>
      </c>
      <c r="F154" s="266" t="s">
        <v>143</v>
      </c>
      <c r="G154" s="264"/>
      <c r="H154" s="265" t="s">
        <v>1</v>
      </c>
      <c r="I154" s="267"/>
      <c r="J154" s="264"/>
      <c r="K154" s="264"/>
      <c r="L154" s="268"/>
      <c r="M154" s="269"/>
      <c r="N154" s="270"/>
      <c r="O154" s="270"/>
      <c r="P154" s="270"/>
      <c r="Q154" s="270"/>
      <c r="R154" s="270"/>
      <c r="S154" s="270"/>
      <c r="T154" s="27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2" t="s">
        <v>126</v>
      </c>
      <c r="AU154" s="272" t="s">
        <v>83</v>
      </c>
      <c r="AV154" s="15" t="s">
        <v>81</v>
      </c>
      <c r="AW154" s="15" t="s">
        <v>30</v>
      </c>
      <c r="AX154" s="15" t="s">
        <v>73</v>
      </c>
      <c r="AY154" s="272" t="s">
        <v>117</v>
      </c>
    </row>
    <row r="155" s="15" customFormat="1">
      <c r="A155" s="15"/>
      <c r="B155" s="263"/>
      <c r="C155" s="264"/>
      <c r="D155" s="231" t="s">
        <v>126</v>
      </c>
      <c r="E155" s="265" t="s">
        <v>1</v>
      </c>
      <c r="F155" s="266" t="s">
        <v>158</v>
      </c>
      <c r="G155" s="264"/>
      <c r="H155" s="265" t="s">
        <v>1</v>
      </c>
      <c r="I155" s="267"/>
      <c r="J155" s="264"/>
      <c r="K155" s="264"/>
      <c r="L155" s="268"/>
      <c r="M155" s="269"/>
      <c r="N155" s="270"/>
      <c r="O155" s="270"/>
      <c r="P155" s="270"/>
      <c r="Q155" s="270"/>
      <c r="R155" s="270"/>
      <c r="S155" s="270"/>
      <c r="T155" s="27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2" t="s">
        <v>126</v>
      </c>
      <c r="AU155" s="272" t="s">
        <v>83</v>
      </c>
      <c r="AV155" s="15" t="s">
        <v>81</v>
      </c>
      <c r="AW155" s="15" t="s">
        <v>30</v>
      </c>
      <c r="AX155" s="15" t="s">
        <v>73</v>
      </c>
      <c r="AY155" s="272" t="s">
        <v>117</v>
      </c>
    </row>
    <row r="156" s="13" customFormat="1">
      <c r="A156" s="13"/>
      <c r="B156" s="229"/>
      <c r="C156" s="230"/>
      <c r="D156" s="231" t="s">
        <v>126</v>
      </c>
      <c r="E156" s="232" t="s">
        <v>1</v>
      </c>
      <c r="F156" s="233" t="s">
        <v>145</v>
      </c>
      <c r="G156" s="230"/>
      <c r="H156" s="234">
        <v>10</v>
      </c>
      <c r="I156" s="235"/>
      <c r="J156" s="230"/>
      <c r="K156" s="230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126</v>
      </c>
      <c r="AU156" s="240" t="s">
        <v>83</v>
      </c>
      <c r="AV156" s="13" t="s">
        <v>83</v>
      </c>
      <c r="AW156" s="13" t="s">
        <v>30</v>
      </c>
      <c r="AX156" s="13" t="s">
        <v>73</v>
      </c>
      <c r="AY156" s="240" t="s">
        <v>117</v>
      </c>
    </row>
    <row r="157" s="14" customFormat="1">
      <c r="A157" s="14"/>
      <c r="B157" s="241"/>
      <c r="C157" s="242"/>
      <c r="D157" s="231" t="s">
        <v>126</v>
      </c>
      <c r="E157" s="243" t="s">
        <v>1</v>
      </c>
      <c r="F157" s="244" t="s">
        <v>127</v>
      </c>
      <c r="G157" s="242"/>
      <c r="H157" s="245">
        <v>10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1" t="s">
        <v>126</v>
      </c>
      <c r="AU157" s="251" t="s">
        <v>83</v>
      </c>
      <c r="AV157" s="14" t="s">
        <v>128</v>
      </c>
      <c r="AW157" s="14" t="s">
        <v>30</v>
      </c>
      <c r="AX157" s="14" t="s">
        <v>81</v>
      </c>
      <c r="AY157" s="251" t="s">
        <v>117</v>
      </c>
    </row>
    <row r="158" s="2" customFormat="1" ht="16.5" customHeight="1">
      <c r="A158" s="38"/>
      <c r="B158" s="39"/>
      <c r="C158" s="252" t="s">
        <v>128</v>
      </c>
      <c r="D158" s="252" t="s">
        <v>129</v>
      </c>
      <c r="E158" s="253" t="s">
        <v>159</v>
      </c>
      <c r="F158" s="254" t="s">
        <v>160</v>
      </c>
      <c r="G158" s="255" t="s">
        <v>132</v>
      </c>
      <c r="H158" s="256">
        <v>10</v>
      </c>
      <c r="I158" s="257"/>
      <c r="J158" s="258">
        <f>ROUND(I158*H158,2)</f>
        <v>0</v>
      </c>
      <c r="K158" s="259"/>
      <c r="L158" s="260"/>
      <c r="M158" s="261" t="s">
        <v>1</v>
      </c>
      <c r="N158" s="262" t="s">
        <v>38</v>
      </c>
      <c r="O158" s="91"/>
      <c r="P158" s="225">
        <f>O158*H158</f>
        <v>0</v>
      </c>
      <c r="Q158" s="225">
        <v>0.0030000000000000001</v>
      </c>
      <c r="R158" s="225">
        <f>Q158*H158</f>
        <v>0.029999999999999999</v>
      </c>
      <c r="S158" s="225">
        <v>0</v>
      </c>
      <c r="T158" s="22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7" t="s">
        <v>133</v>
      </c>
      <c r="AT158" s="227" t="s">
        <v>129</v>
      </c>
      <c r="AU158" s="227" t="s">
        <v>83</v>
      </c>
      <c r="AY158" s="17" t="s">
        <v>117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7" t="s">
        <v>81</v>
      </c>
      <c r="BK158" s="228">
        <f>ROUND(I158*H158,2)</f>
        <v>0</v>
      </c>
      <c r="BL158" s="17" t="s">
        <v>124</v>
      </c>
      <c r="BM158" s="227" t="s">
        <v>161</v>
      </c>
    </row>
    <row r="159" s="15" customFormat="1">
      <c r="A159" s="15"/>
      <c r="B159" s="263"/>
      <c r="C159" s="264"/>
      <c r="D159" s="231" t="s">
        <v>126</v>
      </c>
      <c r="E159" s="265" t="s">
        <v>1</v>
      </c>
      <c r="F159" s="266" t="s">
        <v>162</v>
      </c>
      <c r="G159" s="264"/>
      <c r="H159" s="265" t="s">
        <v>1</v>
      </c>
      <c r="I159" s="267"/>
      <c r="J159" s="264"/>
      <c r="K159" s="264"/>
      <c r="L159" s="268"/>
      <c r="M159" s="269"/>
      <c r="N159" s="270"/>
      <c r="O159" s="270"/>
      <c r="P159" s="270"/>
      <c r="Q159" s="270"/>
      <c r="R159" s="270"/>
      <c r="S159" s="270"/>
      <c r="T159" s="271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2" t="s">
        <v>126</v>
      </c>
      <c r="AU159" s="272" t="s">
        <v>83</v>
      </c>
      <c r="AV159" s="15" t="s">
        <v>81</v>
      </c>
      <c r="AW159" s="15" t="s">
        <v>30</v>
      </c>
      <c r="AX159" s="15" t="s">
        <v>73</v>
      </c>
      <c r="AY159" s="272" t="s">
        <v>117</v>
      </c>
    </row>
    <row r="160" s="15" customFormat="1">
      <c r="A160" s="15"/>
      <c r="B160" s="263"/>
      <c r="C160" s="264"/>
      <c r="D160" s="231" t="s">
        <v>126</v>
      </c>
      <c r="E160" s="265" t="s">
        <v>1</v>
      </c>
      <c r="F160" s="266" t="s">
        <v>151</v>
      </c>
      <c r="G160" s="264"/>
      <c r="H160" s="265" t="s">
        <v>1</v>
      </c>
      <c r="I160" s="267"/>
      <c r="J160" s="264"/>
      <c r="K160" s="264"/>
      <c r="L160" s="268"/>
      <c r="M160" s="269"/>
      <c r="N160" s="270"/>
      <c r="O160" s="270"/>
      <c r="P160" s="270"/>
      <c r="Q160" s="270"/>
      <c r="R160" s="270"/>
      <c r="S160" s="270"/>
      <c r="T160" s="27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2" t="s">
        <v>126</v>
      </c>
      <c r="AU160" s="272" t="s">
        <v>83</v>
      </c>
      <c r="AV160" s="15" t="s">
        <v>81</v>
      </c>
      <c r="AW160" s="15" t="s">
        <v>30</v>
      </c>
      <c r="AX160" s="15" t="s">
        <v>73</v>
      </c>
      <c r="AY160" s="272" t="s">
        <v>117</v>
      </c>
    </row>
    <row r="161" s="15" customFormat="1">
      <c r="A161" s="15"/>
      <c r="B161" s="263"/>
      <c r="C161" s="264"/>
      <c r="D161" s="231" t="s">
        <v>126</v>
      </c>
      <c r="E161" s="265" t="s">
        <v>1</v>
      </c>
      <c r="F161" s="266" t="s">
        <v>163</v>
      </c>
      <c r="G161" s="264"/>
      <c r="H161" s="265" t="s">
        <v>1</v>
      </c>
      <c r="I161" s="267"/>
      <c r="J161" s="264"/>
      <c r="K161" s="264"/>
      <c r="L161" s="268"/>
      <c r="M161" s="269"/>
      <c r="N161" s="270"/>
      <c r="O161" s="270"/>
      <c r="P161" s="270"/>
      <c r="Q161" s="270"/>
      <c r="R161" s="270"/>
      <c r="S161" s="270"/>
      <c r="T161" s="27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2" t="s">
        <v>126</v>
      </c>
      <c r="AU161" s="272" t="s">
        <v>83</v>
      </c>
      <c r="AV161" s="15" t="s">
        <v>81</v>
      </c>
      <c r="AW161" s="15" t="s">
        <v>30</v>
      </c>
      <c r="AX161" s="15" t="s">
        <v>73</v>
      </c>
      <c r="AY161" s="272" t="s">
        <v>117</v>
      </c>
    </row>
    <row r="162" s="15" customFormat="1">
      <c r="A162" s="15"/>
      <c r="B162" s="263"/>
      <c r="C162" s="264"/>
      <c r="D162" s="231" t="s">
        <v>126</v>
      </c>
      <c r="E162" s="265" t="s">
        <v>1</v>
      </c>
      <c r="F162" s="266" t="s">
        <v>164</v>
      </c>
      <c r="G162" s="264"/>
      <c r="H162" s="265" t="s">
        <v>1</v>
      </c>
      <c r="I162" s="267"/>
      <c r="J162" s="264"/>
      <c r="K162" s="264"/>
      <c r="L162" s="268"/>
      <c r="M162" s="269"/>
      <c r="N162" s="270"/>
      <c r="O162" s="270"/>
      <c r="P162" s="270"/>
      <c r="Q162" s="270"/>
      <c r="R162" s="270"/>
      <c r="S162" s="270"/>
      <c r="T162" s="27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2" t="s">
        <v>126</v>
      </c>
      <c r="AU162" s="272" t="s">
        <v>83</v>
      </c>
      <c r="AV162" s="15" t="s">
        <v>81</v>
      </c>
      <c r="AW162" s="15" t="s">
        <v>30</v>
      </c>
      <c r="AX162" s="15" t="s">
        <v>73</v>
      </c>
      <c r="AY162" s="272" t="s">
        <v>117</v>
      </c>
    </row>
    <row r="163" s="15" customFormat="1">
      <c r="A163" s="15"/>
      <c r="B163" s="263"/>
      <c r="C163" s="264"/>
      <c r="D163" s="231" t="s">
        <v>126</v>
      </c>
      <c r="E163" s="265" t="s">
        <v>1</v>
      </c>
      <c r="F163" s="266" t="s">
        <v>165</v>
      </c>
      <c r="G163" s="264"/>
      <c r="H163" s="265" t="s">
        <v>1</v>
      </c>
      <c r="I163" s="267"/>
      <c r="J163" s="264"/>
      <c r="K163" s="264"/>
      <c r="L163" s="268"/>
      <c r="M163" s="269"/>
      <c r="N163" s="270"/>
      <c r="O163" s="270"/>
      <c r="P163" s="270"/>
      <c r="Q163" s="270"/>
      <c r="R163" s="270"/>
      <c r="S163" s="270"/>
      <c r="T163" s="27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2" t="s">
        <v>126</v>
      </c>
      <c r="AU163" s="272" t="s">
        <v>83</v>
      </c>
      <c r="AV163" s="15" t="s">
        <v>81</v>
      </c>
      <c r="AW163" s="15" t="s">
        <v>30</v>
      </c>
      <c r="AX163" s="15" t="s">
        <v>73</v>
      </c>
      <c r="AY163" s="272" t="s">
        <v>117</v>
      </c>
    </row>
    <row r="164" s="15" customFormat="1">
      <c r="A164" s="15"/>
      <c r="B164" s="263"/>
      <c r="C164" s="264"/>
      <c r="D164" s="231" t="s">
        <v>126</v>
      </c>
      <c r="E164" s="265" t="s">
        <v>1</v>
      </c>
      <c r="F164" s="266" t="s">
        <v>166</v>
      </c>
      <c r="G164" s="264"/>
      <c r="H164" s="265" t="s">
        <v>1</v>
      </c>
      <c r="I164" s="267"/>
      <c r="J164" s="264"/>
      <c r="K164" s="264"/>
      <c r="L164" s="268"/>
      <c r="M164" s="269"/>
      <c r="N164" s="270"/>
      <c r="O164" s="270"/>
      <c r="P164" s="270"/>
      <c r="Q164" s="270"/>
      <c r="R164" s="270"/>
      <c r="S164" s="270"/>
      <c r="T164" s="27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2" t="s">
        <v>126</v>
      </c>
      <c r="AU164" s="272" t="s">
        <v>83</v>
      </c>
      <c r="AV164" s="15" t="s">
        <v>81</v>
      </c>
      <c r="AW164" s="15" t="s">
        <v>30</v>
      </c>
      <c r="AX164" s="15" t="s">
        <v>73</v>
      </c>
      <c r="AY164" s="272" t="s">
        <v>117</v>
      </c>
    </row>
    <row r="165" s="15" customFormat="1">
      <c r="A165" s="15"/>
      <c r="B165" s="263"/>
      <c r="C165" s="264"/>
      <c r="D165" s="231" t="s">
        <v>126</v>
      </c>
      <c r="E165" s="265" t="s">
        <v>1</v>
      </c>
      <c r="F165" s="266" t="s">
        <v>167</v>
      </c>
      <c r="G165" s="264"/>
      <c r="H165" s="265" t="s">
        <v>1</v>
      </c>
      <c r="I165" s="267"/>
      <c r="J165" s="264"/>
      <c r="K165" s="264"/>
      <c r="L165" s="268"/>
      <c r="M165" s="269"/>
      <c r="N165" s="270"/>
      <c r="O165" s="270"/>
      <c r="P165" s="270"/>
      <c r="Q165" s="270"/>
      <c r="R165" s="270"/>
      <c r="S165" s="270"/>
      <c r="T165" s="27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2" t="s">
        <v>126</v>
      </c>
      <c r="AU165" s="272" t="s">
        <v>83</v>
      </c>
      <c r="AV165" s="15" t="s">
        <v>81</v>
      </c>
      <c r="AW165" s="15" t="s">
        <v>30</v>
      </c>
      <c r="AX165" s="15" t="s">
        <v>73</v>
      </c>
      <c r="AY165" s="272" t="s">
        <v>117</v>
      </c>
    </row>
    <row r="166" s="15" customFormat="1">
      <c r="A166" s="15"/>
      <c r="B166" s="263"/>
      <c r="C166" s="264"/>
      <c r="D166" s="231" t="s">
        <v>126</v>
      </c>
      <c r="E166" s="265" t="s">
        <v>1</v>
      </c>
      <c r="F166" s="266" t="s">
        <v>168</v>
      </c>
      <c r="G166" s="264"/>
      <c r="H166" s="265" t="s">
        <v>1</v>
      </c>
      <c r="I166" s="267"/>
      <c r="J166" s="264"/>
      <c r="K166" s="264"/>
      <c r="L166" s="268"/>
      <c r="M166" s="269"/>
      <c r="N166" s="270"/>
      <c r="O166" s="270"/>
      <c r="P166" s="270"/>
      <c r="Q166" s="270"/>
      <c r="R166" s="270"/>
      <c r="S166" s="270"/>
      <c r="T166" s="27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2" t="s">
        <v>126</v>
      </c>
      <c r="AU166" s="272" t="s">
        <v>83</v>
      </c>
      <c r="AV166" s="15" t="s">
        <v>81</v>
      </c>
      <c r="AW166" s="15" t="s">
        <v>30</v>
      </c>
      <c r="AX166" s="15" t="s">
        <v>73</v>
      </c>
      <c r="AY166" s="272" t="s">
        <v>117</v>
      </c>
    </row>
    <row r="167" s="15" customFormat="1">
      <c r="A167" s="15"/>
      <c r="B167" s="263"/>
      <c r="C167" s="264"/>
      <c r="D167" s="231" t="s">
        <v>126</v>
      </c>
      <c r="E167" s="265" t="s">
        <v>1</v>
      </c>
      <c r="F167" s="266" t="s">
        <v>169</v>
      </c>
      <c r="G167" s="264"/>
      <c r="H167" s="265" t="s">
        <v>1</v>
      </c>
      <c r="I167" s="267"/>
      <c r="J167" s="264"/>
      <c r="K167" s="264"/>
      <c r="L167" s="268"/>
      <c r="M167" s="269"/>
      <c r="N167" s="270"/>
      <c r="O167" s="270"/>
      <c r="P167" s="270"/>
      <c r="Q167" s="270"/>
      <c r="R167" s="270"/>
      <c r="S167" s="270"/>
      <c r="T167" s="27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2" t="s">
        <v>126</v>
      </c>
      <c r="AU167" s="272" t="s">
        <v>83</v>
      </c>
      <c r="AV167" s="15" t="s">
        <v>81</v>
      </c>
      <c r="AW167" s="15" t="s">
        <v>30</v>
      </c>
      <c r="AX167" s="15" t="s">
        <v>73</v>
      </c>
      <c r="AY167" s="272" t="s">
        <v>117</v>
      </c>
    </row>
    <row r="168" s="15" customFormat="1">
      <c r="A168" s="15"/>
      <c r="B168" s="263"/>
      <c r="C168" s="264"/>
      <c r="D168" s="231" t="s">
        <v>126</v>
      </c>
      <c r="E168" s="265" t="s">
        <v>1</v>
      </c>
      <c r="F168" s="266" t="s">
        <v>143</v>
      </c>
      <c r="G168" s="264"/>
      <c r="H168" s="265" t="s">
        <v>1</v>
      </c>
      <c r="I168" s="267"/>
      <c r="J168" s="264"/>
      <c r="K168" s="264"/>
      <c r="L168" s="268"/>
      <c r="M168" s="269"/>
      <c r="N168" s="270"/>
      <c r="O168" s="270"/>
      <c r="P168" s="270"/>
      <c r="Q168" s="270"/>
      <c r="R168" s="270"/>
      <c r="S168" s="270"/>
      <c r="T168" s="27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2" t="s">
        <v>126</v>
      </c>
      <c r="AU168" s="272" t="s">
        <v>83</v>
      </c>
      <c r="AV168" s="15" t="s">
        <v>81</v>
      </c>
      <c r="AW168" s="15" t="s">
        <v>30</v>
      </c>
      <c r="AX168" s="15" t="s">
        <v>73</v>
      </c>
      <c r="AY168" s="272" t="s">
        <v>117</v>
      </c>
    </row>
    <row r="169" s="15" customFormat="1">
      <c r="A169" s="15"/>
      <c r="B169" s="263"/>
      <c r="C169" s="264"/>
      <c r="D169" s="231" t="s">
        <v>126</v>
      </c>
      <c r="E169" s="265" t="s">
        <v>1</v>
      </c>
      <c r="F169" s="266" t="s">
        <v>144</v>
      </c>
      <c r="G169" s="264"/>
      <c r="H169" s="265" t="s">
        <v>1</v>
      </c>
      <c r="I169" s="267"/>
      <c r="J169" s="264"/>
      <c r="K169" s="264"/>
      <c r="L169" s="268"/>
      <c r="M169" s="269"/>
      <c r="N169" s="270"/>
      <c r="O169" s="270"/>
      <c r="P169" s="270"/>
      <c r="Q169" s="270"/>
      <c r="R169" s="270"/>
      <c r="S169" s="270"/>
      <c r="T169" s="271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2" t="s">
        <v>126</v>
      </c>
      <c r="AU169" s="272" t="s">
        <v>83</v>
      </c>
      <c r="AV169" s="15" t="s">
        <v>81</v>
      </c>
      <c r="AW169" s="15" t="s">
        <v>30</v>
      </c>
      <c r="AX169" s="15" t="s">
        <v>73</v>
      </c>
      <c r="AY169" s="272" t="s">
        <v>117</v>
      </c>
    </row>
    <row r="170" s="13" customFormat="1">
      <c r="A170" s="13"/>
      <c r="B170" s="229"/>
      <c r="C170" s="230"/>
      <c r="D170" s="231" t="s">
        <v>126</v>
      </c>
      <c r="E170" s="232" t="s">
        <v>1</v>
      </c>
      <c r="F170" s="233" t="s">
        <v>145</v>
      </c>
      <c r="G170" s="230"/>
      <c r="H170" s="234">
        <v>10</v>
      </c>
      <c r="I170" s="235"/>
      <c r="J170" s="230"/>
      <c r="K170" s="230"/>
      <c r="L170" s="236"/>
      <c r="M170" s="237"/>
      <c r="N170" s="238"/>
      <c r="O170" s="238"/>
      <c r="P170" s="238"/>
      <c r="Q170" s="238"/>
      <c r="R170" s="238"/>
      <c r="S170" s="238"/>
      <c r="T170" s="23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0" t="s">
        <v>126</v>
      </c>
      <c r="AU170" s="240" t="s">
        <v>83</v>
      </c>
      <c r="AV170" s="13" t="s">
        <v>83</v>
      </c>
      <c r="AW170" s="13" t="s">
        <v>30</v>
      </c>
      <c r="AX170" s="13" t="s">
        <v>73</v>
      </c>
      <c r="AY170" s="240" t="s">
        <v>117</v>
      </c>
    </row>
    <row r="171" s="14" customFormat="1">
      <c r="A171" s="14"/>
      <c r="B171" s="241"/>
      <c r="C171" s="242"/>
      <c r="D171" s="231" t="s">
        <v>126</v>
      </c>
      <c r="E171" s="243" t="s">
        <v>1</v>
      </c>
      <c r="F171" s="244" t="s">
        <v>127</v>
      </c>
      <c r="G171" s="242"/>
      <c r="H171" s="245">
        <v>10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1" t="s">
        <v>126</v>
      </c>
      <c r="AU171" s="251" t="s">
        <v>83</v>
      </c>
      <c r="AV171" s="14" t="s">
        <v>128</v>
      </c>
      <c r="AW171" s="14" t="s">
        <v>30</v>
      </c>
      <c r="AX171" s="14" t="s">
        <v>81</v>
      </c>
      <c r="AY171" s="251" t="s">
        <v>117</v>
      </c>
    </row>
    <row r="172" s="2" customFormat="1" ht="16.5" customHeight="1">
      <c r="A172" s="38"/>
      <c r="B172" s="39"/>
      <c r="C172" s="252" t="s">
        <v>170</v>
      </c>
      <c r="D172" s="252" t="s">
        <v>129</v>
      </c>
      <c r="E172" s="253" t="s">
        <v>171</v>
      </c>
      <c r="F172" s="254" t="s">
        <v>172</v>
      </c>
      <c r="G172" s="255" t="s">
        <v>132</v>
      </c>
      <c r="H172" s="256">
        <v>10</v>
      </c>
      <c r="I172" s="257"/>
      <c r="J172" s="258">
        <f>ROUND(I172*H172,2)</f>
        <v>0</v>
      </c>
      <c r="K172" s="259"/>
      <c r="L172" s="260"/>
      <c r="M172" s="261" t="s">
        <v>1</v>
      </c>
      <c r="N172" s="262" t="s">
        <v>38</v>
      </c>
      <c r="O172" s="91"/>
      <c r="P172" s="225">
        <f>O172*H172</f>
        <v>0</v>
      </c>
      <c r="Q172" s="225">
        <v>0.00055000000000000003</v>
      </c>
      <c r="R172" s="225">
        <f>Q172*H172</f>
        <v>0.0055000000000000005</v>
      </c>
      <c r="S172" s="225">
        <v>0</v>
      </c>
      <c r="T172" s="22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7" t="s">
        <v>133</v>
      </c>
      <c r="AT172" s="227" t="s">
        <v>129</v>
      </c>
      <c r="AU172" s="227" t="s">
        <v>83</v>
      </c>
      <c r="AY172" s="17" t="s">
        <v>117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7" t="s">
        <v>81</v>
      </c>
      <c r="BK172" s="228">
        <f>ROUND(I172*H172,2)</f>
        <v>0</v>
      </c>
      <c r="BL172" s="17" t="s">
        <v>124</v>
      </c>
      <c r="BM172" s="227" t="s">
        <v>173</v>
      </c>
    </row>
    <row r="173" s="15" customFormat="1">
      <c r="A173" s="15"/>
      <c r="B173" s="263"/>
      <c r="C173" s="264"/>
      <c r="D173" s="231" t="s">
        <v>126</v>
      </c>
      <c r="E173" s="265" t="s">
        <v>1</v>
      </c>
      <c r="F173" s="266" t="s">
        <v>174</v>
      </c>
      <c r="G173" s="264"/>
      <c r="H173" s="265" t="s">
        <v>1</v>
      </c>
      <c r="I173" s="267"/>
      <c r="J173" s="264"/>
      <c r="K173" s="264"/>
      <c r="L173" s="268"/>
      <c r="M173" s="269"/>
      <c r="N173" s="270"/>
      <c r="O173" s="270"/>
      <c r="P173" s="270"/>
      <c r="Q173" s="270"/>
      <c r="R173" s="270"/>
      <c r="S173" s="270"/>
      <c r="T173" s="271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2" t="s">
        <v>126</v>
      </c>
      <c r="AU173" s="272" t="s">
        <v>83</v>
      </c>
      <c r="AV173" s="15" t="s">
        <v>81</v>
      </c>
      <c r="AW173" s="15" t="s">
        <v>30</v>
      </c>
      <c r="AX173" s="15" t="s">
        <v>73</v>
      </c>
      <c r="AY173" s="272" t="s">
        <v>117</v>
      </c>
    </row>
    <row r="174" s="15" customFormat="1">
      <c r="A174" s="15"/>
      <c r="B174" s="263"/>
      <c r="C174" s="264"/>
      <c r="D174" s="231" t="s">
        <v>126</v>
      </c>
      <c r="E174" s="265" t="s">
        <v>1</v>
      </c>
      <c r="F174" s="266" t="s">
        <v>151</v>
      </c>
      <c r="G174" s="264"/>
      <c r="H174" s="265" t="s">
        <v>1</v>
      </c>
      <c r="I174" s="267"/>
      <c r="J174" s="264"/>
      <c r="K174" s="264"/>
      <c r="L174" s="268"/>
      <c r="M174" s="269"/>
      <c r="N174" s="270"/>
      <c r="O174" s="270"/>
      <c r="P174" s="270"/>
      <c r="Q174" s="270"/>
      <c r="R174" s="270"/>
      <c r="S174" s="270"/>
      <c r="T174" s="27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2" t="s">
        <v>126</v>
      </c>
      <c r="AU174" s="272" t="s">
        <v>83</v>
      </c>
      <c r="AV174" s="15" t="s">
        <v>81</v>
      </c>
      <c r="AW174" s="15" t="s">
        <v>30</v>
      </c>
      <c r="AX174" s="15" t="s">
        <v>73</v>
      </c>
      <c r="AY174" s="272" t="s">
        <v>117</v>
      </c>
    </row>
    <row r="175" s="15" customFormat="1">
      <c r="A175" s="15"/>
      <c r="B175" s="263"/>
      <c r="C175" s="264"/>
      <c r="D175" s="231" t="s">
        <v>126</v>
      </c>
      <c r="E175" s="265" t="s">
        <v>1</v>
      </c>
      <c r="F175" s="266" t="s">
        <v>175</v>
      </c>
      <c r="G175" s="264"/>
      <c r="H175" s="265" t="s">
        <v>1</v>
      </c>
      <c r="I175" s="267"/>
      <c r="J175" s="264"/>
      <c r="K175" s="264"/>
      <c r="L175" s="268"/>
      <c r="M175" s="269"/>
      <c r="N175" s="270"/>
      <c r="O175" s="270"/>
      <c r="P175" s="270"/>
      <c r="Q175" s="270"/>
      <c r="R175" s="270"/>
      <c r="S175" s="270"/>
      <c r="T175" s="27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2" t="s">
        <v>126</v>
      </c>
      <c r="AU175" s="272" t="s">
        <v>83</v>
      </c>
      <c r="AV175" s="15" t="s">
        <v>81</v>
      </c>
      <c r="AW175" s="15" t="s">
        <v>30</v>
      </c>
      <c r="AX175" s="15" t="s">
        <v>73</v>
      </c>
      <c r="AY175" s="272" t="s">
        <v>117</v>
      </c>
    </row>
    <row r="176" s="15" customFormat="1">
      <c r="A176" s="15"/>
      <c r="B176" s="263"/>
      <c r="C176" s="264"/>
      <c r="D176" s="231" t="s">
        <v>126</v>
      </c>
      <c r="E176" s="265" t="s">
        <v>1</v>
      </c>
      <c r="F176" s="266" t="s">
        <v>176</v>
      </c>
      <c r="G176" s="264"/>
      <c r="H176" s="265" t="s">
        <v>1</v>
      </c>
      <c r="I176" s="267"/>
      <c r="J176" s="264"/>
      <c r="K176" s="264"/>
      <c r="L176" s="268"/>
      <c r="M176" s="269"/>
      <c r="N176" s="270"/>
      <c r="O176" s="270"/>
      <c r="P176" s="270"/>
      <c r="Q176" s="270"/>
      <c r="R176" s="270"/>
      <c r="S176" s="270"/>
      <c r="T176" s="271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2" t="s">
        <v>126</v>
      </c>
      <c r="AU176" s="272" t="s">
        <v>83</v>
      </c>
      <c r="AV176" s="15" t="s">
        <v>81</v>
      </c>
      <c r="AW176" s="15" t="s">
        <v>30</v>
      </c>
      <c r="AX176" s="15" t="s">
        <v>73</v>
      </c>
      <c r="AY176" s="272" t="s">
        <v>117</v>
      </c>
    </row>
    <row r="177" s="15" customFormat="1">
      <c r="A177" s="15"/>
      <c r="B177" s="263"/>
      <c r="C177" s="264"/>
      <c r="D177" s="231" t="s">
        <v>126</v>
      </c>
      <c r="E177" s="265" t="s">
        <v>1</v>
      </c>
      <c r="F177" s="266" t="s">
        <v>177</v>
      </c>
      <c r="G177" s="264"/>
      <c r="H177" s="265" t="s">
        <v>1</v>
      </c>
      <c r="I177" s="267"/>
      <c r="J177" s="264"/>
      <c r="K177" s="264"/>
      <c r="L177" s="268"/>
      <c r="M177" s="269"/>
      <c r="N177" s="270"/>
      <c r="O177" s="270"/>
      <c r="P177" s="270"/>
      <c r="Q177" s="270"/>
      <c r="R177" s="270"/>
      <c r="S177" s="270"/>
      <c r="T177" s="27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2" t="s">
        <v>126</v>
      </c>
      <c r="AU177" s="272" t="s">
        <v>83</v>
      </c>
      <c r="AV177" s="15" t="s">
        <v>81</v>
      </c>
      <c r="AW177" s="15" t="s">
        <v>30</v>
      </c>
      <c r="AX177" s="15" t="s">
        <v>73</v>
      </c>
      <c r="AY177" s="272" t="s">
        <v>117</v>
      </c>
    </row>
    <row r="178" s="15" customFormat="1">
      <c r="A178" s="15"/>
      <c r="B178" s="263"/>
      <c r="C178" s="264"/>
      <c r="D178" s="231" t="s">
        <v>126</v>
      </c>
      <c r="E178" s="265" t="s">
        <v>1</v>
      </c>
      <c r="F178" s="266" t="s">
        <v>178</v>
      </c>
      <c r="G178" s="264"/>
      <c r="H178" s="265" t="s">
        <v>1</v>
      </c>
      <c r="I178" s="267"/>
      <c r="J178" s="264"/>
      <c r="K178" s="264"/>
      <c r="L178" s="268"/>
      <c r="M178" s="269"/>
      <c r="N178" s="270"/>
      <c r="O178" s="270"/>
      <c r="P178" s="270"/>
      <c r="Q178" s="270"/>
      <c r="R178" s="270"/>
      <c r="S178" s="270"/>
      <c r="T178" s="271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2" t="s">
        <v>126</v>
      </c>
      <c r="AU178" s="272" t="s">
        <v>83</v>
      </c>
      <c r="AV178" s="15" t="s">
        <v>81</v>
      </c>
      <c r="AW178" s="15" t="s">
        <v>30</v>
      </c>
      <c r="AX178" s="15" t="s">
        <v>73</v>
      </c>
      <c r="AY178" s="272" t="s">
        <v>117</v>
      </c>
    </row>
    <row r="179" s="15" customFormat="1">
      <c r="A179" s="15"/>
      <c r="B179" s="263"/>
      <c r="C179" s="264"/>
      <c r="D179" s="231" t="s">
        <v>126</v>
      </c>
      <c r="E179" s="265" t="s">
        <v>1</v>
      </c>
      <c r="F179" s="266" t="s">
        <v>179</v>
      </c>
      <c r="G179" s="264"/>
      <c r="H179" s="265" t="s">
        <v>1</v>
      </c>
      <c r="I179" s="267"/>
      <c r="J179" s="264"/>
      <c r="K179" s="264"/>
      <c r="L179" s="268"/>
      <c r="M179" s="269"/>
      <c r="N179" s="270"/>
      <c r="O179" s="270"/>
      <c r="P179" s="270"/>
      <c r="Q179" s="270"/>
      <c r="R179" s="270"/>
      <c r="S179" s="270"/>
      <c r="T179" s="27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2" t="s">
        <v>126</v>
      </c>
      <c r="AU179" s="272" t="s">
        <v>83</v>
      </c>
      <c r="AV179" s="15" t="s">
        <v>81</v>
      </c>
      <c r="AW179" s="15" t="s">
        <v>30</v>
      </c>
      <c r="AX179" s="15" t="s">
        <v>73</v>
      </c>
      <c r="AY179" s="272" t="s">
        <v>117</v>
      </c>
    </row>
    <row r="180" s="15" customFormat="1">
      <c r="A180" s="15"/>
      <c r="B180" s="263"/>
      <c r="C180" s="264"/>
      <c r="D180" s="231" t="s">
        <v>126</v>
      </c>
      <c r="E180" s="265" t="s">
        <v>1</v>
      </c>
      <c r="F180" s="266" t="s">
        <v>180</v>
      </c>
      <c r="G180" s="264"/>
      <c r="H180" s="265" t="s">
        <v>1</v>
      </c>
      <c r="I180" s="267"/>
      <c r="J180" s="264"/>
      <c r="K180" s="264"/>
      <c r="L180" s="268"/>
      <c r="M180" s="269"/>
      <c r="N180" s="270"/>
      <c r="O180" s="270"/>
      <c r="P180" s="270"/>
      <c r="Q180" s="270"/>
      <c r="R180" s="270"/>
      <c r="S180" s="270"/>
      <c r="T180" s="27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2" t="s">
        <v>126</v>
      </c>
      <c r="AU180" s="272" t="s">
        <v>83</v>
      </c>
      <c r="AV180" s="15" t="s">
        <v>81</v>
      </c>
      <c r="AW180" s="15" t="s">
        <v>30</v>
      </c>
      <c r="AX180" s="15" t="s">
        <v>73</v>
      </c>
      <c r="AY180" s="272" t="s">
        <v>117</v>
      </c>
    </row>
    <row r="181" s="15" customFormat="1">
      <c r="A181" s="15"/>
      <c r="B181" s="263"/>
      <c r="C181" s="264"/>
      <c r="D181" s="231" t="s">
        <v>126</v>
      </c>
      <c r="E181" s="265" t="s">
        <v>1</v>
      </c>
      <c r="F181" s="266" t="s">
        <v>143</v>
      </c>
      <c r="G181" s="264"/>
      <c r="H181" s="265" t="s">
        <v>1</v>
      </c>
      <c r="I181" s="267"/>
      <c r="J181" s="264"/>
      <c r="K181" s="264"/>
      <c r="L181" s="268"/>
      <c r="M181" s="269"/>
      <c r="N181" s="270"/>
      <c r="O181" s="270"/>
      <c r="P181" s="270"/>
      <c r="Q181" s="270"/>
      <c r="R181" s="270"/>
      <c r="S181" s="270"/>
      <c r="T181" s="271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2" t="s">
        <v>126</v>
      </c>
      <c r="AU181" s="272" t="s">
        <v>83</v>
      </c>
      <c r="AV181" s="15" t="s">
        <v>81</v>
      </c>
      <c r="AW181" s="15" t="s">
        <v>30</v>
      </c>
      <c r="AX181" s="15" t="s">
        <v>73</v>
      </c>
      <c r="AY181" s="272" t="s">
        <v>117</v>
      </c>
    </row>
    <row r="182" s="15" customFormat="1">
      <c r="A182" s="15"/>
      <c r="B182" s="263"/>
      <c r="C182" s="264"/>
      <c r="D182" s="231" t="s">
        <v>126</v>
      </c>
      <c r="E182" s="265" t="s">
        <v>1</v>
      </c>
      <c r="F182" s="266" t="s">
        <v>144</v>
      </c>
      <c r="G182" s="264"/>
      <c r="H182" s="265" t="s">
        <v>1</v>
      </c>
      <c r="I182" s="267"/>
      <c r="J182" s="264"/>
      <c r="K182" s="264"/>
      <c r="L182" s="268"/>
      <c r="M182" s="269"/>
      <c r="N182" s="270"/>
      <c r="O182" s="270"/>
      <c r="P182" s="270"/>
      <c r="Q182" s="270"/>
      <c r="R182" s="270"/>
      <c r="S182" s="270"/>
      <c r="T182" s="271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2" t="s">
        <v>126</v>
      </c>
      <c r="AU182" s="272" t="s">
        <v>83</v>
      </c>
      <c r="AV182" s="15" t="s">
        <v>81</v>
      </c>
      <c r="AW182" s="15" t="s">
        <v>30</v>
      </c>
      <c r="AX182" s="15" t="s">
        <v>73</v>
      </c>
      <c r="AY182" s="272" t="s">
        <v>117</v>
      </c>
    </row>
    <row r="183" s="13" customFormat="1">
      <c r="A183" s="13"/>
      <c r="B183" s="229"/>
      <c r="C183" s="230"/>
      <c r="D183" s="231" t="s">
        <v>126</v>
      </c>
      <c r="E183" s="232" t="s">
        <v>1</v>
      </c>
      <c r="F183" s="233" t="s">
        <v>145</v>
      </c>
      <c r="G183" s="230"/>
      <c r="H183" s="234">
        <v>10</v>
      </c>
      <c r="I183" s="235"/>
      <c r="J183" s="230"/>
      <c r="K183" s="230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126</v>
      </c>
      <c r="AU183" s="240" t="s">
        <v>83</v>
      </c>
      <c r="AV183" s="13" t="s">
        <v>83</v>
      </c>
      <c r="AW183" s="13" t="s">
        <v>30</v>
      </c>
      <c r="AX183" s="13" t="s">
        <v>73</v>
      </c>
      <c r="AY183" s="240" t="s">
        <v>117</v>
      </c>
    </row>
    <row r="184" s="14" customFormat="1">
      <c r="A184" s="14"/>
      <c r="B184" s="241"/>
      <c r="C184" s="242"/>
      <c r="D184" s="231" t="s">
        <v>126</v>
      </c>
      <c r="E184" s="243" t="s">
        <v>1</v>
      </c>
      <c r="F184" s="244" t="s">
        <v>127</v>
      </c>
      <c r="G184" s="242"/>
      <c r="H184" s="245">
        <v>10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126</v>
      </c>
      <c r="AU184" s="251" t="s">
        <v>83</v>
      </c>
      <c r="AV184" s="14" t="s">
        <v>128</v>
      </c>
      <c r="AW184" s="14" t="s">
        <v>30</v>
      </c>
      <c r="AX184" s="14" t="s">
        <v>81</v>
      </c>
      <c r="AY184" s="251" t="s">
        <v>117</v>
      </c>
    </row>
    <row r="185" s="2" customFormat="1" ht="16.5" customHeight="1">
      <c r="A185" s="38"/>
      <c r="B185" s="39"/>
      <c r="C185" s="252" t="s">
        <v>181</v>
      </c>
      <c r="D185" s="252" t="s">
        <v>129</v>
      </c>
      <c r="E185" s="253" t="s">
        <v>182</v>
      </c>
      <c r="F185" s="254" t="s">
        <v>183</v>
      </c>
      <c r="G185" s="255" t="s">
        <v>132</v>
      </c>
      <c r="H185" s="256">
        <v>16</v>
      </c>
      <c r="I185" s="257"/>
      <c r="J185" s="258">
        <f>ROUND(I185*H185,2)</f>
        <v>0</v>
      </c>
      <c r="K185" s="259"/>
      <c r="L185" s="260"/>
      <c r="M185" s="261" t="s">
        <v>1</v>
      </c>
      <c r="N185" s="262" t="s">
        <v>38</v>
      </c>
      <c r="O185" s="91"/>
      <c r="P185" s="225">
        <f>O185*H185</f>
        <v>0</v>
      </c>
      <c r="Q185" s="225">
        <v>5.0000000000000002E-05</v>
      </c>
      <c r="R185" s="225">
        <f>Q185*H185</f>
        <v>0.00080000000000000004</v>
      </c>
      <c r="S185" s="225">
        <v>0</v>
      </c>
      <c r="T185" s="22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7" t="s">
        <v>133</v>
      </c>
      <c r="AT185" s="227" t="s">
        <v>129</v>
      </c>
      <c r="AU185" s="227" t="s">
        <v>83</v>
      </c>
      <c r="AY185" s="17" t="s">
        <v>117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7" t="s">
        <v>81</v>
      </c>
      <c r="BK185" s="228">
        <f>ROUND(I185*H185,2)</f>
        <v>0</v>
      </c>
      <c r="BL185" s="17" t="s">
        <v>124</v>
      </c>
      <c r="BM185" s="227" t="s">
        <v>184</v>
      </c>
    </row>
    <row r="186" s="15" customFormat="1">
      <c r="A186" s="15"/>
      <c r="B186" s="263"/>
      <c r="C186" s="264"/>
      <c r="D186" s="231" t="s">
        <v>126</v>
      </c>
      <c r="E186" s="265" t="s">
        <v>1</v>
      </c>
      <c r="F186" s="266" t="s">
        <v>185</v>
      </c>
      <c r="G186" s="264"/>
      <c r="H186" s="265" t="s">
        <v>1</v>
      </c>
      <c r="I186" s="267"/>
      <c r="J186" s="264"/>
      <c r="K186" s="264"/>
      <c r="L186" s="268"/>
      <c r="M186" s="269"/>
      <c r="N186" s="270"/>
      <c r="O186" s="270"/>
      <c r="P186" s="270"/>
      <c r="Q186" s="270"/>
      <c r="R186" s="270"/>
      <c r="S186" s="270"/>
      <c r="T186" s="27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2" t="s">
        <v>126</v>
      </c>
      <c r="AU186" s="272" t="s">
        <v>83</v>
      </c>
      <c r="AV186" s="15" t="s">
        <v>81</v>
      </c>
      <c r="AW186" s="15" t="s">
        <v>30</v>
      </c>
      <c r="AX186" s="15" t="s">
        <v>73</v>
      </c>
      <c r="AY186" s="272" t="s">
        <v>117</v>
      </c>
    </row>
    <row r="187" s="15" customFormat="1">
      <c r="A187" s="15"/>
      <c r="B187" s="263"/>
      <c r="C187" s="264"/>
      <c r="D187" s="231" t="s">
        <v>126</v>
      </c>
      <c r="E187" s="265" t="s">
        <v>1</v>
      </c>
      <c r="F187" s="266" t="s">
        <v>186</v>
      </c>
      <c r="G187" s="264"/>
      <c r="H187" s="265" t="s">
        <v>1</v>
      </c>
      <c r="I187" s="267"/>
      <c r="J187" s="264"/>
      <c r="K187" s="264"/>
      <c r="L187" s="268"/>
      <c r="M187" s="269"/>
      <c r="N187" s="270"/>
      <c r="O187" s="270"/>
      <c r="P187" s="270"/>
      <c r="Q187" s="270"/>
      <c r="R187" s="270"/>
      <c r="S187" s="270"/>
      <c r="T187" s="271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2" t="s">
        <v>126</v>
      </c>
      <c r="AU187" s="272" t="s">
        <v>83</v>
      </c>
      <c r="AV187" s="15" t="s">
        <v>81</v>
      </c>
      <c r="AW187" s="15" t="s">
        <v>30</v>
      </c>
      <c r="AX187" s="15" t="s">
        <v>73</v>
      </c>
      <c r="AY187" s="272" t="s">
        <v>117</v>
      </c>
    </row>
    <row r="188" s="15" customFormat="1">
      <c r="A188" s="15"/>
      <c r="B188" s="263"/>
      <c r="C188" s="264"/>
      <c r="D188" s="231" t="s">
        <v>126</v>
      </c>
      <c r="E188" s="265" t="s">
        <v>1</v>
      </c>
      <c r="F188" s="266" t="s">
        <v>187</v>
      </c>
      <c r="G188" s="264"/>
      <c r="H188" s="265" t="s">
        <v>1</v>
      </c>
      <c r="I188" s="267"/>
      <c r="J188" s="264"/>
      <c r="K188" s="264"/>
      <c r="L188" s="268"/>
      <c r="M188" s="269"/>
      <c r="N188" s="270"/>
      <c r="O188" s="270"/>
      <c r="P188" s="270"/>
      <c r="Q188" s="270"/>
      <c r="R188" s="270"/>
      <c r="S188" s="270"/>
      <c r="T188" s="27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2" t="s">
        <v>126</v>
      </c>
      <c r="AU188" s="272" t="s">
        <v>83</v>
      </c>
      <c r="AV188" s="15" t="s">
        <v>81</v>
      </c>
      <c r="AW188" s="15" t="s">
        <v>30</v>
      </c>
      <c r="AX188" s="15" t="s">
        <v>73</v>
      </c>
      <c r="AY188" s="272" t="s">
        <v>117</v>
      </c>
    </row>
    <row r="189" s="15" customFormat="1">
      <c r="A189" s="15"/>
      <c r="B189" s="263"/>
      <c r="C189" s="264"/>
      <c r="D189" s="231" t="s">
        <v>126</v>
      </c>
      <c r="E189" s="265" t="s">
        <v>1</v>
      </c>
      <c r="F189" s="266" t="s">
        <v>188</v>
      </c>
      <c r="G189" s="264"/>
      <c r="H189" s="265" t="s">
        <v>1</v>
      </c>
      <c r="I189" s="267"/>
      <c r="J189" s="264"/>
      <c r="K189" s="264"/>
      <c r="L189" s="268"/>
      <c r="M189" s="269"/>
      <c r="N189" s="270"/>
      <c r="O189" s="270"/>
      <c r="P189" s="270"/>
      <c r="Q189" s="270"/>
      <c r="R189" s="270"/>
      <c r="S189" s="270"/>
      <c r="T189" s="271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2" t="s">
        <v>126</v>
      </c>
      <c r="AU189" s="272" t="s">
        <v>83</v>
      </c>
      <c r="AV189" s="15" t="s">
        <v>81</v>
      </c>
      <c r="AW189" s="15" t="s">
        <v>30</v>
      </c>
      <c r="AX189" s="15" t="s">
        <v>73</v>
      </c>
      <c r="AY189" s="272" t="s">
        <v>117</v>
      </c>
    </row>
    <row r="190" s="15" customFormat="1">
      <c r="A190" s="15"/>
      <c r="B190" s="263"/>
      <c r="C190" s="264"/>
      <c r="D190" s="231" t="s">
        <v>126</v>
      </c>
      <c r="E190" s="265" t="s">
        <v>1</v>
      </c>
      <c r="F190" s="266" t="s">
        <v>189</v>
      </c>
      <c r="G190" s="264"/>
      <c r="H190" s="265" t="s">
        <v>1</v>
      </c>
      <c r="I190" s="267"/>
      <c r="J190" s="264"/>
      <c r="K190" s="264"/>
      <c r="L190" s="268"/>
      <c r="M190" s="269"/>
      <c r="N190" s="270"/>
      <c r="O190" s="270"/>
      <c r="P190" s="270"/>
      <c r="Q190" s="270"/>
      <c r="R190" s="270"/>
      <c r="S190" s="270"/>
      <c r="T190" s="271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2" t="s">
        <v>126</v>
      </c>
      <c r="AU190" s="272" t="s">
        <v>83</v>
      </c>
      <c r="AV190" s="15" t="s">
        <v>81</v>
      </c>
      <c r="AW190" s="15" t="s">
        <v>30</v>
      </c>
      <c r="AX190" s="15" t="s">
        <v>73</v>
      </c>
      <c r="AY190" s="272" t="s">
        <v>117</v>
      </c>
    </row>
    <row r="191" s="15" customFormat="1">
      <c r="A191" s="15"/>
      <c r="B191" s="263"/>
      <c r="C191" s="264"/>
      <c r="D191" s="231" t="s">
        <v>126</v>
      </c>
      <c r="E191" s="265" t="s">
        <v>1</v>
      </c>
      <c r="F191" s="266" t="s">
        <v>190</v>
      </c>
      <c r="G191" s="264"/>
      <c r="H191" s="265" t="s">
        <v>1</v>
      </c>
      <c r="I191" s="267"/>
      <c r="J191" s="264"/>
      <c r="K191" s="264"/>
      <c r="L191" s="268"/>
      <c r="M191" s="269"/>
      <c r="N191" s="270"/>
      <c r="O191" s="270"/>
      <c r="P191" s="270"/>
      <c r="Q191" s="270"/>
      <c r="R191" s="270"/>
      <c r="S191" s="270"/>
      <c r="T191" s="271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2" t="s">
        <v>126</v>
      </c>
      <c r="AU191" s="272" t="s">
        <v>83</v>
      </c>
      <c r="AV191" s="15" t="s">
        <v>81</v>
      </c>
      <c r="AW191" s="15" t="s">
        <v>30</v>
      </c>
      <c r="AX191" s="15" t="s">
        <v>73</v>
      </c>
      <c r="AY191" s="272" t="s">
        <v>117</v>
      </c>
    </row>
    <row r="192" s="15" customFormat="1">
      <c r="A192" s="15"/>
      <c r="B192" s="263"/>
      <c r="C192" s="264"/>
      <c r="D192" s="231" t="s">
        <v>126</v>
      </c>
      <c r="E192" s="265" t="s">
        <v>1</v>
      </c>
      <c r="F192" s="266" t="s">
        <v>143</v>
      </c>
      <c r="G192" s="264"/>
      <c r="H192" s="265" t="s">
        <v>1</v>
      </c>
      <c r="I192" s="267"/>
      <c r="J192" s="264"/>
      <c r="K192" s="264"/>
      <c r="L192" s="268"/>
      <c r="M192" s="269"/>
      <c r="N192" s="270"/>
      <c r="O192" s="270"/>
      <c r="P192" s="270"/>
      <c r="Q192" s="270"/>
      <c r="R192" s="270"/>
      <c r="S192" s="270"/>
      <c r="T192" s="27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2" t="s">
        <v>126</v>
      </c>
      <c r="AU192" s="272" t="s">
        <v>83</v>
      </c>
      <c r="AV192" s="15" t="s">
        <v>81</v>
      </c>
      <c r="AW192" s="15" t="s">
        <v>30</v>
      </c>
      <c r="AX192" s="15" t="s">
        <v>73</v>
      </c>
      <c r="AY192" s="272" t="s">
        <v>117</v>
      </c>
    </row>
    <row r="193" s="15" customFormat="1">
      <c r="A193" s="15"/>
      <c r="B193" s="263"/>
      <c r="C193" s="264"/>
      <c r="D193" s="231" t="s">
        <v>126</v>
      </c>
      <c r="E193" s="265" t="s">
        <v>1</v>
      </c>
      <c r="F193" s="266" t="s">
        <v>144</v>
      </c>
      <c r="G193" s="264"/>
      <c r="H193" s="265" t="s">
        <v>1</v>
      </c>
      <c r="I193" s="267"/>
      <c r="J193" s="264"/>
      <c r="K193" s="264"/>
      <c r="L193" s="268"/>
      <c r="M193" s="269"/>
      <c r="N193" s="270"/>
      <c r="O193" s="270"/>
      <c r="P193" s="270"/>
      <c r="Q193" s="270"/>
      <c r="R193" s="270"/>
      <c r="S193" s="270"/>
      <c r="T193" s="27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2" t="s">
        <v>126</v>
      </c>
      <c r="AU193" s="272" t="s">
        <v>83</v>
      </c>
      <c r="AV193" s="15" t="s">
        <v>81</v>
      </c>
      <c r="AW193" s="15" t="s">
        <v>30</v>
      </c>
      <c r="AX193" s="15" t="s">
        <v>73</v>
      </c>
      <c r="AY193" s="272" t="s">
        <v>117</v>
      </c>
    </row>
    <row r="194" s="13" customFormat="1">
      <c r="A194" s="13"/>
      <c r="B194" s="229"/>
      <c r="C194" s="230"/>
      <c r="D194" s="231" t="s">
        <v>126</v>
      </c>
      <c r="E194" s="232" t="s">
        <v>1</v>
      </c>
      <c r="F194" s="233" t="s">
        <v>124</v>
      </c>
      <c r="G194" s="230"/>
      <c r="H194" s="234">
        <v>16</v>
      </c>
      <c r="I194" s="235"/>
      <c r="J194" s="230"/>
      <c r="K194" s="230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126</v>
      </c>
      <c r="AU194" s="240" t="s">
        <v>83</v>
      </c>
      <c r="AV194" s="13" t="s">
        <v>83</v>
      </c>
      <c r="AW194" s="13" t="s">
        <v>30</v>
      </c>
      <c r="AX194" s="13" t="s">
        <v>73</v>
      </c>
      <c r="AY194" s="240" t="s">
        <v>117</v>
      </c>
    </row>
    <row r="195" s="14" customFormat="1">
      <c r="A195" s="14"/>
      <c r="B195" s="241"/>
      <c r="C195" s="242"/>
      <c r="D195" s="231" t="s">
        <v>126</v>
      </c>
      <c r="E195" s="243" t="s">
        <v>1</v>
      </c>
      <c r="F195" s="244" t="s">
        <v>127</v>
      </c>
      <c r="G195" s="242"/>
      <c r="H195" s="245">
        <v>16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1" t="s">
        <v>126</v>
      </c>
      <c r="AU195" s="251" t="s">
        <v>83</v>
      </c>
      <c r="AV195" s="14" t="s">
        <v>128</v>
      </c>
      <c r="AW195" s="14" t="s">
        <v>30</v>
      </c>
      <c r="AX195" s="14" t="s">
        <v>81</v>
      </c>
      <c r="AY195" s="251" t="s">
        <v>117</v>
      </c>
    </row>
    <row r="196" s="2" customFormat="1" ht="16.5" customHeight="1">
      <c r="A196" s="38"/>
      <c r="B196" s="39"/>
      <c r="C196" s="215" t="s">
        <v>191</v>
      </c>
      <c r="D196" s="215" t="s">
        <v>120</v>
      </c>
      <c r="E196" s="216" t="s">
        <v>192</v>
      </c>
      <c r="F196" s="217" t="s">
        <v>193</v>
      </c>
      <c r="G196" s="218" t="s">
        <v>123</v>
      </c>
      <c r="H196" s="219">
        <v>1</v>
      </c>
      <c r="I196" s="220"/>
      <c r="J196" s="221">
        <f>ROUND(I196*H196,2)</f>
        <v>0</v>
      </c>
      <c r="K196" s="222"/>
      <c r="L196" s="44"/>
      <c r="M196" s="223" t="s">
        <v>1</v>
      </c>
      <c r="N196" s="224" t="s">
        <v>38</v>
      </c>
      <c r="O196" s="91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7" t="s">
        <v>124</v>
      </c>
      <c r="AT196" s="227" t="s">
        <v>120</v>
      </c>
      <c r="AU196" s="227" t="s">
        <v>83</v>
      </c>
      <c r="AY196" s="17" t="s">
        <v>117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7" t="s">
        <v>81</v>
      </c>
      <c r="BK196" s="228">
        <f>ROUND(I196*H196,2)</f>
        <v>0</v>
      </c>
      <c r="BL196" s="17" t="s">
        <v>124</v>
      </c>
      <c r="BM196" s="227" t="s">
        <v>194</v>
      </c>
    </row>
    <row r="197" s="13" customFormat="1">
      <c r="A197" s="13"/>
      <c r="B197" s="229"/>
      <c r="C197" s="230"/>
      <c r="D197" s="231" t="s">
        <v>126</v>
      </c>
      <c r="E197" s="232" t="s">
        <v>1</v>
      </c>
      <c r="F197" s="233" t="s">
        <v>81</v>
      </c>
      <c r="G197" s="230"/>
      <c r="H197" s="234">
        <v>1</v>
      </c>
      <c r="I197" s="235"/>
      <c r="J197" s="230"/>
      <c r="K197" s="230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126</v>
      </c>
      <c r="AU197" s="240" t="s">
        <v>83</v>
      </c>
      <c r="AV197" s="13" t="s">
        <v>83</v>
      </c>
      <c r="AW197" s="13" t="s">
        <v>30</v>
      </c>
      <c r="AX197" s="13" t="s">
        <v>73</v>
      </c>
      <c r="AY197" s="240" t="s">
        <v>117</v>
      </c>
    </row>
    <row r="198" s="14" customFormat="1">
      <c r="A198" s="14"/>
      <c r="B198" s="241"/>
      <c r="C198" s="242"/>
      <c r="D198" s="231" t="s">
        <v>126</v>
      </c>
      <c r="E198" s="243" t="s">
        <v>1</v>
      </c>
      <c r="F198" s="244" t="s">
        <v>127</v>
      </c>
      <c r="G198" s="242"/>
      <c r="H198" s="245">
        <v>1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1" t="s">
        <v>126</v>
      </c>
      <c r="AU198" s="251" t="s">
        <v>83</v>
      </c>
      <c r="AV198" s="14" t="s">
        <v>128</v>
      </c>
      <c r="AW198" s="14" t="s">
        <v>30</v>
      </c>
      <c r="AX198" s="14" t="s">
        <v>81</v>
      </c>
      <c r="AY198" s="251" t="s">
        <v>117</v>
      </c>
    </row>
    <row r="199" s="2" customFormat="1" ht="16.5" customHeight="1">
      <c r="A199" s="38"/>
      <c r="B199" s="39"/>
      <c r="C199" s="252" t="s">
        <v>195</v>
      </c>
      <c r="D199" s="252" t="s">
        <v>129</v>
      </c>
      <c r="E199" s="253" t="s">
        <v>196</v>
      </c>
      <c r="F199" s="254" t="s">
        <v>197</v>
      </c>
      <c r="G199" s="255" t="s">
        <v>132</v>
      </c>
      <c r="H199" s="256">
        <v>27</v>
      </c>
      <c r="I199" s="257"/>
      <c r="J199" s="258">
        <f>ROUND(I199*H199,2)</f>
        <v>0</v>
      </c>
      <c r="K199" s="259"/>
      <c r="L199" s="260"/>
      <c r="M199" s="261" t="s">
        <v>1</v>
      </c>
      <c r="N199" s="262" t="s">
        <v>38</v>
      </c>
      <c r="O199" s="91"/>
      <c r="P199" s="225">
        <f>O199*H199</f>
        <v>0</v>
      </c>
      <c r="Q199" s="225">
        <v>0.002</v>
      </c>
      <c r="R199" s="225">
        <f>Q199*H199</f>
        <v>0.053999999999999999</v>
      </c>
      <c r="S199" s="225">
        <v>0</v>
      </c>
      <c r="T199" s="22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7" t="s">
        <v>133</v>
      </c>
      <c r="AT199" s="227" t="s">
        <v>129</v>
      </c>
      <c r="AU199" s="227" t="s">
        <v>83</v>
      </c>
      <c r="AY199" s="17" t="s">
        <v>117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7" t="s">
        <v>81</v>
      </c>
      <c r="BK199" s="228">
        <f>ROUND(I199*H199,2)</f>
        <v>0</v>
      </c>
      <c r="BL199" s="17" t="s">
        <v>124</v>
      </c>
      <c r="BM199" s="227" t="s">
        <v>198</v>
      </c>
    </row>
    <row r="200" s="15" customFormat="1">
      <c r="A200" s="15"/>
      <c r="B200" s="263"/>
      <c r="C200" s="264"/>
      <c r="D200" s="231" t="s">
        <v>126</v>
      </c>
      <c r="E200" s="265" t="s">
        <v>1</v>
      </c>
      <c r="F200" s="266" t="s">
        <v>199</v>
      </c>
      <c r="G200" s="264"/>
      <c r="H200" s="265" t="s">
        <v>1</v>
      </c>
      <c r="I200" s="267"/>
      <c r="J200" s="264"/>
      <c r="K200" s="264"/>
      <c r="L200" s="268"/>
      <c r="M200" s="269"/>
      <c r="N200" s="270"/>
      <c r="O200" s="270"/>
      <c r="P200" s="270"/>
      <c r="Q200" s="270"/>
      <c r="R200" s="270"/>
      <c r="S200" s="270"/>
      <c r="T200" s="27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2" t="s">
        <v>126</v>
      </c>
      <c r="AU200" s="272" t="s">
        <v>83</v>
      </c>
      <c r="AV200" s="15" t="s">
        <v>81</v>
      </c>
      <c r="AW200" s="15" t="s">
        <v>30</v>
      </c>
      <c r="AX200" s="15" t="s">
        <v>73</v>
      </c>
      <c r="AY200" s="272" t="s">
        <v>117</v>
      </c>
    </row>
    <row r="201" s="15" customFormat="1">
      <c r="A201" s="15"/>
      <c r="B201" s="263"/>
      <c r="C201" s="264"/>
      <c r="D201" s="231" t="s">
        <v>126</v>
      </c>
      <c r="E201" s="265" t="s">
        <v>1</v>
      </c>
      <c r="F201" s="266" t="s">
        <v>200</v>
      </c>
      <c r="G201" s="264"/>
      <c r="H201" s="265" t="s">
        <v>1</v>
      </c>
      <c r="I201" s="267"/>
      <c r="J201" s="264"/>
      <c r="K201" s="264"/>
      <c r="L201" s="268"/>
      <c r="M201" s="269"/>
      <c r="N201" s="270"/>
      <c r="O201" s="270"/>
      <c r="P201" s="270"/>
      <c r="Q201" s="270"/>
      <c r="R201" s="270"/>
      <c r="S201" s="270"/>
      <c r="T201" s="271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2" t="s">
        <v>126</v>
      </c>
      <c r="AU201" s="272" t="s">
        <v>83</v>
      </c>
      <c r="AV201" s="15" t="s">
        <v>81</v>
      </c>
      <c r="AW201" s="15" t="s">
        <v>30</v>
      </c>
      <c r="AX201" s="15" t="s">
        <v>73</v>
      </c>
      <c r="AY201" s="272" t="s">
        <v>117</v>
      </c>
    </row>
    <row r="202" s="15" customFormat="1">
      <c r="A202" s="15"/>
      <c r="B202" s="263"/>
      <c r="C202" s="264"/>
      <c r="D202" s="231" t="s">
        <v>126</v>
      </c>
      <c r="E202" s="265" t="s">
        <v>1</v>
      </c>
      <c r="F202" s="266" t="s">
        <v>201</v>
      </c>
      <c r="G202" s="264"/>
      <c r="H202" s="265" t="s">
        <v>1</v>
      </c>
      <c r="I202" s="267"/>
      <c r="J202" s="264"/>
      <c r="K202" s="264"/>
      <c r="L202" s="268"/>
      <c r="M202" s="269"/>
      <c r="N202" s="270"/>
      <c r="O202" s="270"/>
      <c r="P202" s="270"/>
      <c r="Q202" s="270"/>
      <c r="R202" s="270"/>
      <c r="S202" s="270"/>
      <c r="T202" s="271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2" t="s">
        <v>126</v>
      </c>
      <c r="AU202" s="272" t="s">
        <v>83</v>
      </c>
      <c r="AV202" s="15" t="s">
        <v>81</v>
      </c>
      <c r="AW202" s="15" t="s">
        <v>30</v>
      </c>
      <c r="AX202" s="15" t="s">
        <v>73</v>
      </c>
      <c r="AY202" s="272" t="s">
        <v>117</v>
      </c>
    </row>
    <row r="203" s="15" customFormat="1">
      <c r="A203" s="15"/>
      <c r="B203" s="263"/>
      <c r="C203" s="264"/>
      <c r="D203" s="231" t="s">
        <v>126</v>
      </c>
      <c r="E203" s="265" t="s">
        <v>1</v>
      </c>
      <c r="F203" s="266" t="s">
        <v>202</v>
      </c>
      <c r="G203" s="264"/>
      <c r="H203" s="265" t="s">
        <v>1</v>
      </c>
      <c r="I203" s="267"/>
      <c r="J203" s="264"/>
      <c r="K203" s="264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126</v>
      </c>
      <c r="AU203" s="272" t="s">
        <v>83</v>
      </c>
      <c r="AV203" s="15" t="s">
        <v>81</v>
      </c>
      <c r="AW203" s="15" t="s">
        <v>30</v>
      </c>
      <c r="AX203" s="15" t="s">
        <v>73</v>
      </c>
      <c r="AY203" s="272" t="s">
        <v>117</v>
      </c>
    </row>
    <row r="204" s="15" customFormat="1">
      <c r="A204" s="15"/>
      <c r="B204" s="263"/>
      <c r="C204" s="264"/>
      <c r="D204" s="231" t="s">
        <v>126</v>
      </c>
      <c r="E204" s="265" t="s">
        <v>1</v>
      </c>
      <c r="F204" s="266" t="s">
        <v>203</v>
      </c>
      <c r="G204" s="264"/>
      <c r="H204" s="265" t="s">
        <v>1</v>
      </c>
      <c r="I204" s="267"/>
      <c r="J204" s="264"/>
      <c r="K204" s="264"/>
      <c r="L204" s="268"/>
      <c r="M204" s="269"/>
      <c r="N204" s="270"/>
      <c r="O204" s="270"/>
      <c r="P204" s="270"/>
      <c r="Q204" s="270"/>
      <c r="R204" s="270"/>
      <c r="S204" s="270"/>
      <c r="T204" s="27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2" t="s">
        <v>126</v>
      </c>
      <c r="AU204" s="272" t="s">
        <v>83</v>
      </c>
      <c r="AV204" s="15" t="s">
        <v>81</v>
      </c>
      <c r="AW204" s="15" t="s">
        <v>30</v>
      </c>
      <c r="AX204" s="15" t="s">
        <v>73</v>
      </c>
      <c r="AY204" s="272" t="s">
        <v>117</v>
      </c>
    </row>
    <row r="205" s="15" customFormat="1">
      <c r="A205" s="15"/>
      <c r="B205" s="263"/>
      <c r="C205" s="264"/>
      <c r="D205" s="231" t="s">
        <v>126</v>
      </c>
      <c r="E205" s="265" t="s">
        <v>1</v>
      </c>
      <c r="F205" s="266" t="s">
        <v>204</v>
      </c>
      <c r="G205" s="264"/>
      <c r="H205" s="265" t="s">
        <v>1</v>
      </c>
      <c r="I205" s="267"/>
      <c r="J205" s="264"/>
      <c r="K205" s="264"/>
      <c r="L205" s="268"/>
      <c r="M205" s="269"/>
      <c r="N205" s="270"/>
      <c r="O205" s="270"/>
      <c r="P205" s="270"/>
      <c r="Q205" s="270"/>
      <c r="R205" s="270"/>
      <c r="S205" s="270"/>
      <c r="T205" s="27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2" t="s">
        <v>126</v>
      </c>
      <c r="AU205" s="272" t="s">
        <v>83</v>
      </c>
      <c r="AV205" s="15" t="s">
        <v>81</v>
      </c>
      <c r="AW205" s="15" t="s">
        <v>30</v>
      </c>
      <c r="AX205" s="15" t="s">
        <v>73</v>
      </c>
      <c r="AY205" s="272" t="s">
        <v>117</v>
      </c>
    </row>
    <row r="206" s="15" customFormat="1">
      <c r="A206" s="15"/>
      <c r="B206" s="263"/>
      <c r="C206" s="264"/>
      <c r="D206" s="231" t="s">
        <v>126</v>
      </c>
      <c r="E206" s="265" t="s">
        <v>1</v>
      </c>
      <c r="F206" s="266" t="s">
        <v>205</v>
      </c>
      <c r="G206" s="264"/>
      <c r="H206" s="265" t="s">
        <v>1</v>
      </c>
      <c r="I206" s="267"/>
      <c r="J206" s="264"/>
      <c r="K206" s="264"/>
      <c r="L206" s="268"/>
      <c r="M206" s="269"/>
      <c r="N206" s="270"/>
      <c r="O206" s="270"/>
      <c r="P206" s="270"/>
      <c r="Q206" s="270"/>
      <c r="R206" s="270"/>
      <c r="S206" s="270"/>
      <c r="T206" s="271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2" t="s">
        <v>126</v>
      </c>
      <c r="AU206" s="272" t="s">
        <v>83</v>
      </c>
      <c r="AV206" s="15" t="s">
        <v>81</v>
      </c>
      <c r="AW206" s="15" t="s">
        <v>30</v>
      </c>
      <c r="AX206" s="15" t="s">
        <v>73</v>
      </c>
      <c r="AY206" s="272" t="s">
        <v>117</v>
      </c>
    </row>
    <row r="207" s="15" customFormat="1">
      <c r="A207" s="15"/>
      <c r="B207" s="263"/>
      <c r="C207" s="264"/>
      <c r="D207" s="231" t="s">
        <v>126</v>
      </c>
      <c r="E207" s="265" t="s">
        <v>1</v>
      </c>
      <c r="F207" s="266" t="s">
        <v>144</v>
      </c>
      <c r="G207" s="264"/>
      <c r="H207" s="265" t="s">
        <v>1</v>
      </c>
      <c r="I207" s="267"/>
      <c r="J207" s="264"/>
      <c r="K207" s="264"/>
      <c r="L207" s="268"/>
      <c r="M207" s="269"/>
      <c r="N207" s="270"/>
      <c r="O207" s="270"/>
      <c r="P207" s="270"/>
      <c r="Q207" s="270"/>
      <c r="R207" s="270"/>
      <c r="S207" s="270"/>
      <c r="T207" s="271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2" t="s">
        <v>126</v>
      </c>
      <c r="AU207" s="272" t="s">
        <v>83</v>
      </c>
      <c r="AV207" s="15" t="s">
        <v>81</v>
      </c>
      <c r="AW207" s="15" t="s">
        <v>30</v>
      </c>
      <c r="AX207" s="15" t="s">
        <v>73</v>
      </c>
      <c r="AY207" s="272" t="s">
        <v>117</v>
      </c>
    </row>
    <row r="208" s="13" customFormat="1">
      <c r="A208" s="13"/>
      <c r="B208" s="229"/>
      <c r="C208" s="230"/>
      <c r="D208" s="231" t="s">
        <v>126</v>
      </c>
      <c r="E208" s="232" t="s">
        <v>1</v>
      </c>
      <c r="F208" s="233" t="s">
        <v>206</v>
      </c>
      <c r="G208" s="230"/>
      <c r="H208" s="234">
        <v>27</v>
      </c>
      <c r="I208" s="235"/>
      <c r="J208" s="230"/>
      <c r="K208" s="230"/>
      <c r="L208" s="236"/>
      <c r="M208" s="237"/>
      <c r="N208" s="238"/>
      <c r="O208" s="238"/>
      <c r="P208" s="238"/>
      <c r="Q208" s="238"/>
      <c r="R208" s="238"/>
      <c r="S208" s="238"/>
      <c r="T208" s="23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0" t="s">
        <v>126</v>
      </c>
      <c r="AU208" s="240" t="s">
        <v>83</v>
      </c>
      <c r="AV208" s="13" t="s">
        <v>83</v>
      </c>
      <c r="AW208" s="13" t="s">
        <v>30</v>
      </c>
      <c r="AX208" s="13" t="s">
        <v>73</v>
      </c>
      <c r="AY208" s="240" t="s">
        <v>117</v>
      </c>
    </row>
    <row r="209" s="14" customFormat="1">
      <c r="A209" s="14"/>
      <c r="B209" s="241"/>
      <c r="C209" s="242"/>
      <c r="D209" s="231" t="s">
        <v>126</v>
      </c>
      <c r="E209" s="243" t="s">
        <v>1</v>
      </c>
      <c r="F209" s="244" t="s">
        <v>127</v>
      </c>
      <c r="G209" s="242"/>
      <c r="H209" s="245">
        <v>27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1" t="s">
        <v>126</v>
      </c>
      <c r="AU209" s="251" t="s">
        <v>83</v>
      </c>
      <c r="AV209" s="14" t="s">
        <v>128</v>
      </c>
      <c r="AW209" s="14" t="s">
        <v>30</v>
      </c>
      <c r="AX209" s="14" t="s">
        <v>81</v>
      </c>
      <c r="AY209" s="251" t="s">
        <v>117</v>
      </c>
    </row>
    <row r="210" s="2" customFormat="1" ht="24.15" customHeight="1">
      <c r="A210" s="38"/>
      <c r="B210" s="39"/>
      <c r="C210" s="215" t="s">
        <v>207</v>
      </c>
      <c r="D210" s="215" t="s">
        <v>120</v>
      </c>
      <c r="E210" s="216" t="s">
        <v>208</v>
      </c>
      <c r="F210" s="217" t="s">
        <v>209</v>
      </c>
      <c r="G210" s="218" t="s">
        <v>210</v>
      </c>
      <c r="H210" s="219">
        <v>0.105</v>
      </c>
      <c r="I210" s="220"/>
      <c r="J210" s="221">
        <f>ROUND(I210*H210,2)</f>
        <v>0</v>
      </c>
      <c r="K210" s="222"/>
      <c r="L210" s="44"/>
      <c r="M210" s="223" t="s">
        <v>1</v>
      </c>
      <c r="N210" s="224" t="s">
        <v>38</v>
      </c>
      <c r="O210" s="91"/>
      <c r="P210" s="225">
        <f>O210*H210</f>
        <v>0</v>
      </c>
      <c r="Q210" s="225">
        <v>0</v>
      </c>
      <c r="R210" s="225">
        <f>Q210*H210</f>
        <v>0</v>
      </c>
      <c r="S210" s="225">
        <v>0</v>
      </c>
      <c r="T210" s="22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7" t="s">
        <v>124</v>
      </c>
      <c r="AT210" s="227" t="s">
        <v>120</v>
      </c>
      <c r="AU210" s="227" t="s">
        <v>83</v>
      </c>
      <c r="AY210" s="17" t="s">
        <v>117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7" t="s">
        <v>81</v>
      </c>
      <c r="BK210" s="228">
        <f>ROUND(I210*H210,2)</f>
        <v>0</v>
      </c>
      <c r="BL210" s="17" t="s">
        <v>124</v>
      </c>
      <c r="BM210" s="227" t="s">
        <v>211</v>
      </c>
    </row>
    <row r="211" s="12" customFormat="1" ht="22.8" customHeight="1">
      <c r="A211" s="12"/>
      <c r="B211" s="199"/>
      <c r="C211" s="200"/>
      <c r="D211" s="201" t="s">
        <v>72</v>
      </c>
      <c r="E211" s="213" t="s">
        <v>212</v>
      </c>
      <c r="F211" s="213" t="s">
        <v>213</v>
      </c>
      <c r="G211" s="200"/>
      <c r="H211" s="200"/>
      <c r="I211" s="203"/>
      <c r="J211" s="214">
        <f>BK211</f>
        <v>0</v>
      </c>
      <c r="K211" s="200"/>
      <c r="L211" s="205"/>
      <c r="M211" s="206"/>
      <c r="N211" s="207"/>
      <c r="O211" s="207"/>
      <c r="P211" s="208">
        <f>SUM(P212:P223)</f>
        <v>0</v>
      </c>
      <c r="Q211" s="207"/>
      <c r="R211" s="208">
        <f>SUM(R212:R223)</f>
        <v>0</v>
      </c>
      <c r="S211" s="207"/>
      <c r="T211" s="209">
        <f>SUM(T212:T223)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0" t="s">
        <v>83</v>
      </c>
      <c r="AT211" s="211" t="s">
        <v>72</v>
      </c>
      <c r="AU211" s="211" t="s">
        <v>81</v>
      </c>
      <c r="AY211" s="210" t="s">
        <v>117</v>
      </c>
      <c r="BK211" s="212">
        <f>SUM(BK212:BK223)</f>
        <v>0</v>
      </c>
    </row>
    <row r="212" s="2" customFormat="1" ht="16.5" customHeight="1">
      <c r="A212" s="38"/>
      <c r="B212" s="39"/>
      <c r="C212" s="215" t="s">
        <v>145</v>
      </c>
      <c r="D212" s="215" t="s">
        <v>120</v>
      </c>
      <c r="E212" s="216" t="s">
        <v>214</v>
      </c>
      <c r="F212" s="217" t="s">
        <v>215</v>
      </c>
      <c r="G212" s="218" t="s">
        <v>123</v>
      </c>
      <c r="H212" s="219">
        <v>1</v>
      </c>
      <c r="I212" s="220"/>
      <c r="J212" s="221">
        <f>ROUND(I212*H212,2)</f>
        <v>0</v>
      </c>
      <c r="K212" s="222"/>
      <c r="L212" s="44"/>
      <c r="M212" s="223" t="s">
        <v>1</v>
      </c>
      <c r="N212" s="224" t="s">
        <v>38</v>
      </c>
      <c r="O212" s="91"/>
      <c r="P212" s="225">
        <f>O212*H212</f>
        <v>0</v>
      </c>
      <c r="Q212" s="225">
        <v>0</v>
      </c>
      <c r="R212" s="225">
        <f>Q212*H212</f>
        <v>0</v>
      </c>
      <c r="S212" s="225">
        <v>0</v>
      </c>
      <c r="T212" s="22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7" t="s">
        <v>124</v>
      </c>
      <c r="AT212" s="227" t="s">
        <v>120</v>
      </c>
      <c r="AU212" s="227" t="s">
        <v>83</v>
      </c>
      <c r="AY212" s="17" t="s">
        <v>117</v>
      </c>
      <c r="BE212" s="228">
        <f>IF(N212="základní",J212,0)</f>
        <v>0</v>
      </c>
      <c r="BF212" s="228">
        <f>IF(N212="snížená",J212,0)</f>
        <v>0</v>
      </c>
      <c r="BG212" s="228">
        <f>IF(N212="zákl. přenesená",J212,0)</f>
        <v>0</v>
      </c>
      <c r="BH212" s="228">
        <f>IF(N212="sníž. přenesená",J212,0)</f>
        <v>0</v>
      </c>
      <c r="BI212" s="228">
        <f>IF(N212="nulová",J212,0)</f>
        <v>0</v>
      </c>
      <c r="BJ212" s="17" t="s">
        <v>81</v>
      </c>
      <c r="BK212" s="228">
        <f>ROUND(I212*H212,2)</f>
        <v>0</v>
      </c>
      <c r="BL212" s="17" t="s">
        <v>124</v>
      </c>
      <c r="BM212" s="227" t="s">
        <v>216</v>
      </c>
    </row>
    <row r="213" s="13" customFormat="1">
      <c r="A213" s="13"/>
      <c r="B213" s="229"/>
      <c r="C213" s="230"/>
      <c r="D213" s="231" t="s">
        <v>126</v>
      </c>
      <c r="E213" s="232" t="s">
        <v>1</v>
      </c>
      <c r="F213" s="233" t="s">
        <v>81</v>
      </c>
      <c r="G213" s="230"/>
      <c r="H213" s="234">
        <v>1</v>
      </c>
      <c r="I213" s="235"/>
      <c r="J213" s="230"/>
      <c r="K213" s="230"/>
      <c r="L213" s="236"/>
      <c r="M213" s="237"/>
      <c r="N213" s="238"/>
      <c r="O213" s="238"/>
      <c r="P213" s="238"/>
      <c r="Q213" s="238"/>
      <c r="R213" s="238"/>
      <c r="S213" s="238"/>
      <c r="T213" s="23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0" t="s">
        <v>126</v>
      </c>
      <c r="AU213" s="240" t="s">
        <v>83</v>
      </c>
      <c r="AV213" s="13" t="s">
        <v>83</v>
      </c>
      <c r="AW213" s="13" t="s">
        <v>30</v>
      </c>
      <c r="AX213" s="13" t="s">
        <v>73</v>
      </c>
      <c r="AY213" s="240" t="s">
        <v>117</v>
      </c>
    </row>
    <row r="214" s="14" customFormat="1">
      <c r="A214" s="14"/>
      <c r="B214" s="241"/>
      <c r="C214" s="242"/>
      <c r="D214" s="231" t="s">
        <v>126</v>
      </c>
      <c r="E214" s="243" t="s">
        <v>1</v>
      </c>
      <c r="F214" s="244" t="s">
        <v>127</v>
      </c>
      <c r="G214" s="242"/>
      <c r="H214" s="245">
        <v>1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1" t="s">
        <v>126</v>
      </c>
      <c r="AU214" s="251" t="s">
        <v>83</v>
      </c>
      <c r="AV214" s="14" t="s">
        <v>128</v>
      </c>
      <c r="AW214" s="14" t="s">
        <v>30</v>
      </c>
      <c r="AX214" s="14" t="s">
        <v>81</v>
      </c>
      <c r="AY214" s="251" t="s">
        <v>117</v>
      </c>
    </row>
    <row r="215" s="2" customFormat="1" ht="16.5" customHeight="1">
      <c r="A215" s="38"/>
      <c r="B215" s="39"/>
      <c r="C215" s="252" t="s">
        <v>217</v>
      </c>
      <c r="D215" s="252" t="s">
        <v>129</v>
      </c>
      <c r="E215" s="253" t="s">
        <v>218</v>
      </c>
      <c r="F215" s="254" t="s">
        <v>219</v>
      </c>
      <c r="G215" s="255" t="s">
        <v>132</v>
      </c>
      <c r="H215" s="256">
        <v>1</v>
      </c>
      <c r="I215" s="257"/>
      <c r="J215" s="258">
        <f>ROUND(I215*H215,2)</f>
        <v>0</v>
      </c>
      <c r="K215" s="259"/>
      <c r="L215" s="260"/>
      <c r="M215" s="261" t="s">
        <v>1</v>
      </c>
      <c r="N215" s="262" t="s">
        <v>38</v>
      </c>
      <c r="O215" s="91"/>
      <c r="P215" s="225">
        <f>O215*H215</f>
        <v>0</v>
      </c>
      <c r="Q215" s="225">
        <v>0</v>
      </c>
      <c r="R215" s="225">
        <f>Q215*H215</f>
        <v>0</v>
      </c>
      <c r="S215" s="225">
        <v>0</v>
      </c>
      <c r="T215" s="22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7" t="s">
        <v>133</v>
      </c>
      <c r="AT215" s="227" t="s">
        <v>129</v>
      </c>
      <c r="AU215" s="227" t="s">
        <v>83</v>
      </c>
      <c r="AY215" s="17" t="s">
        <v>117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7" t="s">
        <v>81</v>
      </c>
      <c r="BK215" s="228">
        <f>ROUND(I215*H215,2)</f>
        <v>0</v>
      </c>
      <c r="BL215" s="17" t="s">
        <v>124</v>
      </c>
      <c r="BM215" s="227" t="s">
        <v>220</v>
      </c>
    </row>
    <row r="216" s="15" customFormat="1">
      <c r="A216" s="15"/>
      <c r="B216" s="263"/>
      <c r="C216" s="264"/>
      <c r="D216" s="231" t="s">
        <v>126</v>
      </c>
      <c r="E216" s="265" t="s">
        <v>1</v>
      </c>
      <c r="F216" s="266" t="s">
        <v>221</v>
      </c>
      <c r="G216" s="264"/>
      <c r="H216" s="265" t="s">
        <v>1</v>
      </c>
      <c r="I216" s="267"/>
      <c r="J216" s="264"/>
      <c r="K216" s="264"/>
      <c r="L216" s="268"/>
      <c r="M216" s="269"/>
      <c r="N216" s="270"/>
      <c r="O216" s="270"/>
      <c r="P216" s="270"/>
      <c r="Q216" s="270"/>
      <c r="R216" s="270"/>
      <c r="S216" s="270"/>
      <c r="T216" s="271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2" t="s">
        <v>126</v>
      </c>
      <c r="AU216" s="272" t="s">
        <v>83</v>
      </c>
      <c r="AV216" s="15" t="s">
        <v>81</v>
      </c>
      <c r="AW216" s="15" t="s">
        <v>30</v>
      </c>
      <c r="AX216" s="15" t="s">
        <v>73</v>
      </c>
      <c r="AY216" s="272" t="s">
        <v>117</v>
      </c>
    </row>
    <row r="217" s="15" customFormat="1">
      <c r="A217" s="15"/>
      <c r="B217" s="263"/>
      <c r="C217" s="264"/>
      <c r="D217" s="231" t="s">
        <v>126</v>
      </c>
      <c r="E217" s="265" t="s">
        <v>1</v>
      </c>
      <c r="F217" s="266" t="s">
        <v>222</v>
      </c>
      <c r="G217" s="264"/>
      <c r="H217" s="265" t="s">
        <v>1</v>
      </c>
      <c r="I217" s="267"/>
      <c r="J217" s="264"/>
      <c r="K217" s="264"/>
      <c r="L217" s="268"/>
      <c r="M217" s="269"/>
      <c r="N217" s="270"/>
      <c r="O217" s="270"/>
      <c r="P217" s="270"/>
      <c r="Q217" s="270"/>
      <c r="R217" s="270"/>
      <c r="S217" s="270"/>
      <c r="T217" s="271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2" t="s">
        <v>126</v>
      </c>
      <c r="AU217" s="272" t="s">
        <v>83</v>
      </c>
      <c r="AV217" s="15" t="s">
        <v>81</v>
      </c>
      <c r="AW217" s="15" t="s">
        <v>30</v>
      </c>
      <c r="AX217" s="15" t="s">
        <v>73</v>
      </c>
      <c r="AY217" s="272" t="s">
        <v>117</v>
      </c>
    </row>
    <row r="218" s="15" customFormat="1">
      <c r="A218" s="15"/>
      <c r="B218" s="263"/>
      <c r="C218" s="264"/>
      <c r="D218" s="231" t="s">
        <v>126</v>
      </c>
      <c r="E218" s="265" t="s">
        <v>1</v>
      </c>
      <c r="F218" s="266" t="s">
        <v>223</v>
      </c>
      <c r="G218" s="264"/>
      <c r="H218" s="265" t="s">
        <v>1</v>
      </c>
      <c r="I218" s="267"/>
      <c r="J218" s="264"/>
      <c r="K218" s="264"/>
      <c r="L218" s="268"/>
      <c r="M218" s="269"/>
      <c r="N218" s="270"/>
      <c r="O218" s="270"/>
      <c r="P218" s="270"/>
      <c r="Q218" s="270"/>
      <c r="R218" s="270"/>
      <c r="S218" s="270"/>
      <c r="T218" s="27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2" t="s">
        <v>126</v>
      </c>
      <c r="AU218" s="272" t="s">
        <v>83</v>
      </c>
      <c r="AV218" s="15" t="s">
        <v>81</v>
      </c>
      <c r="AW218" s="15" t="s">
        <v>30</v>
      </c>
      <c r="AX218" s="15" t="s">
        <v>73</v>
      </c>
      <c r="AY218" s="272" t="s">
        <v>117</v>
      </c>
    </row>
    <row r="219" s="15" customFormat="1">
      <c r="A219" s="15"/>
      <c r="B219" s="263"/>
      <c r="C219" s="264"/>
      <c r="D219" s="231" t="s">
        <v>126</v>
      </c>
      <c r="E219" s="265" t="s">
        <v>1</v>
      </c>
      <c r="F219" s="266" t="s">
        <v>224</v>
      </c>
      <c r="G219" s="264"/>
      <c r="H219" s="265" t="s">
        <v>1</v>
      </c>
      <c r="I219" s="267"/>
      <c r="J219" s="264"/>
      <c r="K219" s="264"/>
      <c r="L219" s="268"/>
      <c r="M219" s="269"/>
      <c r="N219" s="270"/>
      <c r="O219" s="270"/>
      <c r="P219" s="270"/>
      <c r="Q219" s="270"/>
      <c r="R219" s="270"/>
      <c r="S219" s="270"/>
      <c r="T219" s="271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2" t="s">
        <v>126</v>
      </c>
      <c r="AU219" s="272" t="s">
        <v>83</v>
      </c>
      <c r="AV219" s="15" t="s">
        <v>81</v>
      </c>
      <c r="AW219" s="15" t="s">
        <v>30</v>
      </c>
      <c r="AX219" s="15" t="s">
        <v>73</v>
      </c>
      <c r="AY219" s="272" t="s">
        <v>117</v>
      </c>
    </row>
    <row r="220" s="15" customFormat="1">
      <c r="A220" s="15"/>
      <c r="B220" s="263"/>
      <c r="C220" s="264"/>
      <c r="D220" s="231" t="s">
        <v>126</v>
      </c>
      <c r="E220" s="265" t="s">
        <v>1</v>
      </c>
      <c r="F220" s="266" t="s">
        <v>225</v>
      </c>
      <c r="G220" s="264"/>
      <c r="H220" s="265" t="s">
        <v>1</v>
      </c>
      <c r="I220" s="267"/>
      <c r="J220" s="264"/>
      <c r="K220" s="264"/>
      <c r="L220" s="268"/>
      <c r="M220" s="269"/>
      <c r="N220" s="270"/>
      <c r="O220" s="270"/>
      <c r="P220" s="270"/>
      <c r="Q220" s="270"/>
      <c r="R220" s="270"/>
      <c r="S220" s="270"/>
      <c r="T220" s="27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2" t="s">
        <v>126</v>
      </c>
      <c r="AU220" s="272" t="s">
        <v>83</v>
      </c>
      <c r="AV220" s="15" t="s">
        <v>81</v>
      </c>
      <c r="AW220" s="15" t="s">
        <v>30</v>
      </c>
      <c r="AX220" s="15" t="s">
        <v>73</v>
      </c>
      <c r="AY220" s="272" t="s">
        <v>117</v>
      </c>
    </row>
    <row r="221" s="15" customFormat="1">
      <c r="A221" s="15"/>
      <c r="B221" s="263"/>
      <c r="C221" s="264"/>
      <c r="D221" s="231" t="s">
        <v>126</v>
      </c>
      <c r="E221" s="265" t="s">
        <v>1</v>
      </c>
      <c r="F221" s="266" t="s">
        <v>226</v>
      </c>
      <c r="G221" s="264"/>
      <c r="H221" s="265" t="s">
        <v>1</v>
      </c>
      <c r="I221" s="267"/>
      <c r="J221" s="264"/>
      <c r="K221" s="264"/>
      <c r="L221" s="268"/>
      <c r="M221" s="269"/>
      <c r="N221" s="270"/>
      <c r="O221" s="270"/>
      <c r="P221" s="270"/>
      <c r="Q221" s="270"/>
      <c r="R221" s="270"/>
      <c r="S221" s="270"/>
      <c r="T221" s="271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2" t="s">
        <v>126</v>
      </c>
      <c r="AU221" s="272" t="s">
        <v>83</v>
      </c>
      <c r="AV221" s="15" t="s">
        <v>81</v>
      </c>
      <c r="AW221" s="15" t="s">
        <v>30</v>
      </c>
      <c r="AX221" s="15" t="s">
        <v>73</v>
      </c>
      <c r="AY221" s="272" t="s">
        <v>117</v>
      </c>
    </row>
    <row r="222" s="13" customFormat="1">
      <c r="A222" s="13"/>
      <c r="B222" s="229"/>
      <c r="C222" s="230"/>
      <c r="D222" s="231" t="s">
        <v>126</v>
      </c>
      <c r="E222" s="232" t="s">
        <v>1</v>
      </c>
      <c r="F222" s="233" t="s">
        <v>81</v>
      </c>
      <c r="G222" s="230"/>
      <c r="H222" s="234">
        <v>1</v>
      </c>
      <c r="I222" s="235"/>
      <c r="J222" s="230"/>
      <c r="K222" s="230"/>
      <c r="L222" s="236"/>
      <c r="M222" s="237"/>
      <c r="N222" s="238"/>
      <c r="O222" s="238"/>
      <c r="P222" s="238"/>
      <c r="Q222" s="238"/>
      <c r="R222" s="238"/>
      <c r="S222" s="238"/>
      <c r="T222" s="23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0" t="s">
        <v>126</v>
      </c>
      <c r="AU222" s="240" t="s">
        <v>83</v>
      </c>
      <c r="AV222" s="13" t="s">
        <v>83</v>
      </c>
      <c r="AW222" s="13" t="s">
        <v>30</v>
      </c>
      <c r="AX222" s="13" t="s">
        <v>73</v>
      </c>
      <c r="AY222" s="240" t="s">
        <v>117</v>
      </c>
    </row>
    <row r="223" s="14" customFormat="1">
      <c r="A223" s="14"/>
      <c r="B223" s="241"/>
      <c r="C223" s="242"/>
      <c r="D223" s="231" t="s">
        <v>126</v>
      </c>
      <c r="E223" s="243" t="s">
        <v>1</v>
      </c>
      <c r="F223" s="244" t="s">
        <v>127</v>
      </c>
      <c r="G223" s="242"/>
      <c r="H223" s="245">
        <v>1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1" t="s">
        <v>126</v>
      </c>
      <c r="AU223" s="251" t="s">
        <v>83</v>
      </c>
      <c r="AV223" s="14" t="s">
        <v>128</v>
      </c>
      <c r="AW223" s="14" t="s">
        <v>30</v>
      </c>
      <c r="AX223" s="14" t="s">
        <v>81</v>
      </c>
      <c r="AY223" s="251" t="s">
        <v>117</v>
      </c>
    </row>
    <row r="224" s="12" customFormat="1" ht="22.8" customHeight="1">
      <c r="A224" s="12"/>
      <c r="B224" s="199"/>
      <c r="C224" s="200"/>
      <c r="D224" s="201" t="s">
        <v>72</v>
      </c>
      <c r="E224" s="213" t="s">
        <v>227</v>
      </c>
      <c r="F224" s="213" t="s">
        <v>228</v>
      </c>
      <c r="G224" s="200"/>
      <c r="H224" s="200"/>
      <c r="I224" s="203"/>
      <c r="J224" s="214">
        <f>BK224</f>
        <v>0</v>
      </c>
      <c r="K224" s="200"/>
      <c r="L224" s="205"/>
      <c r="M224" s="206"/>
      <c r="N224" s="207"/>
      <c r="O224" s="207"/>
      <c r="P224" s="208">
        <f>SUM(P225:P808)</f>
        <v>0</v>
      </c>
      <c r="Q224" s="207"/>
      <c r="R224" s="208">
        <f>SUM(R225:R808)</f>
        <v>4.6356999999999999</v>
      </c>
      <c r="S224" s="207"/>
      <c r="T224" s="209">
        <f>SUM(T225:T808)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0" t="s">
        <v>83</v>
      </c>
      <c r="AT224" s="211" t="s">
        <v>72</v>
      </c>
      <c r="AU224" s="211" t="s">
        <v>81</v>
      </c>
      <c r="AY224" s="210" t="s">
        <v>117</v>
      </c>
      <c r="BK224" s="212">
        <f>SUM(BK225:BK808)</f>
        <v>0</v>
      </c>
    </row>
    <row r="225" s="2" customFormat="1" ht="16.5" customHeight="1">
      <c r="A225" s="38"/>
      <c r="B225" s="39"/>
      <c r="C225" s="215" t="s">
        <v>8</v>
      </c>
      <c r="D225" s="215" t="s">
        <v>120</v>
      </c>
      <c r="E225" s="216" t="s">
        <v>229</v>
      </c>
      <c r="F225" s="217" t="s">
        <v>230</v>
      </c>
      <c r="G225" s="218" t="s">
        <v>123</v>
      </c>
      <c r="H225" s="219">
        <v>1</v>
      </c>
      <c r="I225" s="220"/>
      <c r="J225" s="221">
        <f>ROUND(I225*H225,2)</f>
        <v>0</v>
      </c>
      <c r="K225" s="222"/>
      <c r="L225" s="44"/>
      <c r="M225" s="223" t="s">
        <v>1</v>
      </c>
      <c r="N225" s="224" t="s">
        <v>38</v>
      </c>
      <c r="O225" s="91"/>
      <c r="P225" s="225">
        <f>O225*H225</f>
        <v>0</v>
      </c>
      <c r="Q225" s="225">
        <v>0</v>
      </c>
      <c r="R225" s="225">
        <f>Q225*H225</f>
        <v>0</v>
      </c>
      <c r="S225" s="225">
        <v>0</v>
      </c>
      <c r="T225" s="22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7" t="s">
        <v>124</v>
      </c>
      <c r="AT225" s="227" t="s">
        <v>120</v>
      </c>
      <c r="AU225" s="227" t="s">
        <v>83</v>
      </c>
      <c r="AY225" s="17" t="s">
        <v>117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7" t="s">
        <v>81</v>
      </c>
      <c r="BK225" s="228">
        <f>ROUND(I225*H225,2)</f>
        <v>0</v>
      </c>
      <c r="BL225" s="17" t="s">
        <v>124</v>
      </c>
      <c r="BM225" s="227" t="s">
        <v>231</v>
      </c>
    </row>
    <row r="226" s="13" customFormat="1">
      <c r="A226" s="13"/>
      <c r="B226" s="229"/>
      <c r="C226" s="230"/>
      <c r="D226" s="231" t="s">
        <v>126</v>
      </c>
      <c r="E226" s="232" t="s">
        <v>1</v>
      </c>
      <c r="F226" s="233" t="s">
        <v>81</v>
      </c>
      <c r="G226" s="230"/>
      <c r="H226" s="234">
        <v>1</v>
      </c>
      <c r="I226" s="235"/>
      <c r="J226" s="230"/>
      <c r="K226" s="230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126</v>
      </c>
      <c r="AU226" s="240" t="s">
        <v>83</v>
      </c>
      <c r="AV226" s="13" t="s">
        <v>83</v>
      </c>
      <c r="AW226" s="13" t="s">
        <v>30</v>
      </c>
      <c r="AX226" s="13" t="s">
        <v>73</v>
      </c>
      <c r="AY226" s="240" t="s">
        <v>117</v>
      </c>
    </row>
    <row r="227" s="14" customFormat="1">
      <c r="A227" s="14"/>
      <c r="B227" s="241"/>
      <c r="C227" s="242"/>
      <c r="D227" s="231" t="s">
        <v>126</v>
      </c>
      <c r="E227" s="243" t="s">
        <v>1</v>
      </c>
      <c r="F227" s="244" t="s">
        <v>127</v>
      </c>
      <c r="G227" s="242"/>
      <c r="H227" s="245">
        <v>1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1" t="s">
        <v>126</v>
      </c>
      <c r="AU227" s="251" t="s">
        <v>83</v>
      </c>
      <c r="AV227" s="14" t="s">
        <v>128</v>
      </c>
      <c r="AW227" s="14" t="s">
        <v>30</v>
      </c>
      <c r="AX227" s="14" t="s">
        <v>81</v>
      </c>
      <c r="AY227" s="251" t="s">
        <v>117</v>
      </c>
    </row>
    <row r="228" s="2" customFormat="1" ht="16.5" customHeight="1">
      <c r="A228" s="38"/>
      <c r="B228" s="39"/>
      <c r="C228" s="252" t="s">
        <v>232</v>
      </c>
      <c r="D228" s="252" t="s">
        <v>129</v>
      </c>
      <c r="E228" s="253" t="s">
        <v>233</v>
      </c>
      <c r="F228" s="254" t="s">
        <v>234</v>
      </c>
      <c r="G228" s="255" t="s">
        <v>132</v>
      </c>
      <c r="H228" s="256">
        <v>9</v>
      </c>
      <c r="I228" s="257"/>
      <c r="J228" s="258">
        <f>ROUND(I228*H228,2)</f>
        <v>0</v>
      </c>
      <c r="K228" s="259"/>
      <c r="L228" s="260"/>
      <c r="M228" s="261" t="s">
        <v>1</v>
      </c>
      <c r="N228" s="262" t="s">
        <v>38</v>
      </c>
      <c r="O228" s="91"/>
      <c r="P228" s="225">
        <f>O228*H228</f>
        <v>0</v>
      </c>
      <c r="Q228" s="225">
        <v>0.016299999999999999</v>
      </c>
      <c r="R228" s="225">
        <f>Q228*H228</f>
        <v>0.1467</v>
      </c>
      <c r="S228" s="225">
        <v>0</v>
      </c>
      <c r="T228" s="22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7" t="s">
        <v>133</v>
      </c>
      <c r="AT228" s="227" t="s">
        <v>129</v>
      </c>
      <c r="AU228" s="227" t="s">
        <v>83</v>
      </c>
      <c r="AY228" s="17" t="s">
        <v>117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7" t="s">
        <v>81</v>
      </c>
      <c r="BK228" s="228">
        <f>ROUND(I228*H228,2)</f>
        <v>0</v>
      </c>
      <c r="BL228" s="17" t="s">
        <v>124</v>
      </c>
      <c r="BM228" s="227" t="s">
        <v>235</v>
      </c>
    </row>
    <row r="229" s="15" customFormat="1">
      <c r="A229" s="15"/>
      <c r="B229" s="263"/>
      <c r="C229" s="264"/>
      <c r="D229" s="231" t="s">
        <v>126</v>
      </c>
      <c r="E229" s="265" t="s">
        <v>1</v>
      </c>
      <c r="F229" s="266" t="s">
        <v>236</v>
      </c>
      <c r="G229" s="264"/>
      <c r="H229" s="265" t="s">
        <v>1</v>
      </c>
      <c r="I229" s="267"/>
      <c r="J229" s="264"/>
      <c r="K229" s="264"/>
      <c r="L229" s="268"/>
      <c r="M229" s="269"/>
      <c r="N229" s="270"/>
      <c r="O229" s="270"/>
      <c r="P229" s="270"/>
      <c r="Q229" s="270"/>
      <c r="R229" s="270"/>
      <c r="S229" s="270"/>
      <c r="T229" s="271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2" t="s">
        <v>126</v>
      </c>
      <c r="AU229" s="272" t="s">
        <v>83</v>
      </c>
      <c r="AV229" s="15" t="s">
        <v>81</v>
      </c>
      <c r="AW229" s="15" t="s">
        <v>30</v>
      </c>
      <c r="AX229" s="15" t="s">
        <v>73</v>
      </c>
      <c r="AY229" s="272" t="s">
        <v>117</v>
      </c>
    </row>
    <row r="230" s="15" customFormat="1">
      <c r="A230" s="15"/>
      <c r="B230" s="263"/>
      <c r="C230" s="264"/>
      <c r="D230" s="231" t="s">
        <v>126</v>
      </c>
      <c r="E230" s="265" t="s">
        <v>1</v>
      </c>
      <c r="F230" s="266" t="s">
        <v>237</v>
      </c>
      <c r="G230" s="264"/>
      <c r="H230" s="265" t="s">
        <v>1</v>
      </c>
      <c r="I230" s="267"/>
      <c r="J230" s="264"/>
      <c r="K230" s="264"/>
      <c r="L230" s="268"/>
      <c r="M230" s="269"/>
      <c r="N230" s="270"/>
      <c r="O230" s="270"/>
      <c r="P230" s="270"/>
      <c r="Q230" s="270"/>
      <c r="R230" s="270"/>
      <c r="S230" s="270"/>
      <c r="T230" s="271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2" t="s">
        <v>126</v>
      </c>
      <c r="AU230" s="272" t="s">
        <v>83</v>
      </c>
      <c r="AV230" s="15" t="s">
        <v>81</v>
      </c>
      <c r="AW230" s="15" t="s">
        <v>30</v>
      </c>
      <c r="AX230" s="15" t="s">
        <v>73</v>
      </c>
      <c r="AY230" s="272" t="s">
        <v>117</v>
      </c>
    </row>
    <row r="231" s="15" customFormat="1">
      <c r="A231" s="15"/>
      <c r="B231" s="263"/>
      <c r="C231" s="264"/>
      <c r="D231" s="231" t="s">
        <v>126</v>
      </c>
      <c r="E231" s="265" t="s">
        <v>1</v>
      </c>
      <c r="F231" s="266" t="s">
        <v>238</v>
      </c>
      <c r="G231" s="264"/>
      <c r="H231" s="265" t="s">
        <v>1</v>
      </c>
      <c r="I231" s="267"/>
      <c r="J231" s="264"/>
      <c r="K231" s="264"/>
      <c r="L231" s="268"/>
      <c r="M231" s="269"/>
      <c r="N231" s="270"/>
      <c r="O231" s="270"/>
      <c r="P231" s="270"/>
      <c r="Q231" s="270"/>
      <c r="R231" s="270"/>
      <c r="S231" s="270"/>
      <c r="T231" s="27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2" t="s">
        <v>126</v>
      </c>
      <c r="AU231" s="272" t="s">
        <v>83</v>
      </c>
      <c r="AV231" s="15" t="s">
        <v>81</v>
      </c>
      <c r="AW231" s="15" t="s">
        <v>30</v>
      </c>
      <c r="AX231" s="15" t="s">
        <v>73</v>
      </c>
      <c r="AY231" s="272" t="s">
        <v>117</v>
      </c>
    </row>
    <row r="232" s="15" customFormat="1">
      <c r="A232" s="15"/>
      <c r="B232" s="263"/>
      <c r="C232" s="264"/>
      <c r="D232" s="231" t="s">
        <v>126</v>
      </c>
      <c r="E232" s="265" t="s">
        <v>1</v>
      </c>
      <c r="F232" s="266" t="s">
        <v>239</v>
      </c>
      <c r="G232" s="264"/>
      <c r="H232" s="265" t="s">
        <v>1</v>
      </c>
      <c r="I232" s="267"/>
      <c r="J232" s="264"/>
      <c r="K232" s="264"/>
      <c r="L232" s="268"/>
      <c r="M232" s="269"/>
      <c r="N232" s="270"/>
      <c r="O232" s="270"/>
      <c r="P232" s="270"/>
      <c r="Q232" s="270"/>
      <c r="R232" s="270"/>
      <c r="S232" s="270"/>
      <c r="T232" s="271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2" t="s">
        <v>126</v>
      </c>
      <c r="AU232" s="272" t="s">
        <v>83</v>
      </c>
      <c r="AV232" s="15" t="s">
        <v>81</v>
      </c>
      <c r="AW232" s="15" t="s">
        <v>30</v>
      </c>
      <c r="AX232" s="15" t="s">
        <v>73</v>
      </c>
      <c r="AY232" s="272" t="s">
        <v>117</v>
      </c>
    </row>
    <row r="233" s="15" customFormat="1">
      <c r="A233" s="15"/>
      <c r="B233" s="263"/>
      <c r="C233" s="264"/>
      <c r="D233" s="231" t="s">
        <v>126</v>
      </c>
      <c r="E233" s="265" t="s">
        <v>1</v>
      </c>
      <c r="F233" s="266" t="s">
        <v>240</v>
      </c>
      <c r="G233" s="264"/>
      <c r="H233" s="265" t="s">
        <v>1</v>
      </c>
      <c r="I233" s="267"/>
      <c r="J233" s="264"/>
      <c r="K233" s="264"/>
      <c r="L233" s="268"/>
      <c r="M233" s="269"/>
      <c r="N233" s="270"/>
      <c r="O233" s="270"/>
      <c r="P233" s="270"/>
      <c r="Q233" s="270"/>
      <c r="R233" s="270"/>
      <c r="S233" s="270"/>
      <c r="T233" s="271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2" t="s">
        <v>126</v>
      </c>
      <c r="AU233" s="272" t="s">
        <v>83</v>
      </c>
      <c r="AV233" s="15" t="s">
        <v>81</v>
      </c>
      <c r="AW233" s="15" t="s">
        <v>30</v>
      </c>
      <c r="AX233" s="15" t="s">
        <v>73</v>
      </c>
      <c r="AY233" s="272" t="s">
        <v>117</v>
      </c>
    </row>
    <row r="234" s="15" customFormat="1">
      <c r="A234" s="15"/>
      <c r="B234" s="263"/>
      <c r="C234" s="264"/>
      <c r="D234" s="231" t="s">
        <v>126</v>
      </c>
      <c r="E234" s="265" t="s">
        <v>1</v>
      </c>
      <c r="F234" s="266" t="s">
        <v>241</v>
      </c>
      <c r="G234" s="264"/>
      <c r="H234" s="265" t="s">
        <v>1</v>
      </c>
      <c r="I234" s="267"/>
      <c r="J234" s="264"/>
      <c r="K234" s="264"/>
      <c r="L234" s="268"/>
      <c r="M234" s="269"/>
      <c r="N234" s="270"/>
      <c r="O234" s="270"/>
      <c r="P234" s="270"/>
      <c r="Q234" s="270"/>
      <c r="R234" s="270"/>
      <c r="S234" s="270"/>
      <c r="T234" s="271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2" t="s">
        <v>126</v>
      </c>
      <c r="AU234" s="272" t="s">
        <v>83</v>
      </c>
      <c r="AV234" s="15" t="s">
        <v>81</v>
      </c>
      <c r="AW234" s="15" t="s">
        <v>30</v>
      </c>
      <c r="AX234" s="15" t="s">
        <v>73</v>
      </c>
      <c r="AY234" s="272" t="s">
        <v>117</v>
      </c>
    </row>
    <row r="235" s="15" customFormat="1">
      <c r="A235" s="15"/>
      <c r="B235" s="263"/>
      <c r="C235" s="264"/>
      <c r="D235" s="231" t="s">
        <v>126</v>
      </c>
      <c r="E235" s="265" t="s">
        <v>1</v>
      </c>
      <c r="F235" s="266" t="s">
        <v>242</v>
      </c>
      <c r="G235" s="264"/>
      <c r="H235" s="265" t="s">
        <v>1</v>
      </c>
      <c r="I235" s="267"/>
      <c r="J235" s="264"/>
      <c r="K235" s="264"/>
      <c r="L235" s="268"/>
      <c r="M235" s="269"/>
      <c r="N235" s="270"/>
      <c r="O235" s="270"/>
      <c r="P235" s="270"/>
      <c r="Q235" s="270"/>
      <c r="R235" s="270"/>
      <c r="S235" s="270"/>
      <c r="T235" s="271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2" t="s">
        <v>126</v>
      </c>
      <c r="AU235" s="272" t="s">
        <v>83</v>
      </c>
      <c r="AV235" s="15" t="s">
        <v>81</v>
      </c>
      <c r="AW235" s="15" t="s">
        <v>30</v>
      </c>
      <c r="AX235" s="15" t="s">
        <v>73</v>
      </c>
      <c r="AY235" s="272" t="s">
        <v>117</v>
      </c>
    </row>
    <row r="236" s="15" customFormat="1">
      <c r="A236" s="15"/>
      <c r="B236" s="263"/>
      <c r="C236" s="264"/>
      <c r="D236" s="231" t="s">
        <v>126</v>
      </c>
      <c r="E236" s="265" t="s">
        <v>1</v>
      </c>
      <c r="F236" s="266" t="s">
        <v>243</v>
      </c>
      <c r="G236" s="264"/>
      <c r="H236" s="265" t="s">
        <v>1</v>
      </c>
      <c r="I236" s="267"/>
      <c r="J236" s="264"/>
      <c r="K236" s="264"/>
      <c r="L236" s="268"/>
      <c r="M236" s="269"/>
      <c r="N236" s="270"/>
      <c r="O236" s="270"/>
      <c r="P236" s="270"/>
      <c r="Q236" s="270"/>
      <c r="R236" s="270"/>
      <c r="S236" s="270"/>
      <c r="T236" s="271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2" t="s">
        <v>126</v>
      </c>
      <c r="AU236" s="272" t="s">
        <v>83</v>
      </c>
      <c r="AV236" s="15" t="s">
        <v>81</v>
      </c>
      <c r="AW236" s="15" t="s">
        <v>30</v>
      </c>
      <c r="AX236" s="15" t="s">
        <v>73</v>
      </c>
      <c r="AY236" s="272" t="s">
        <v>117</v>
      </c>
    </row>
    <row r="237" s="15" customFormat="1">
      <c r="A237" s="15"/>
      <c r="B237" s="263"/>
      <c r="C237" s="264"/>
      <c r="D237" s="231" t="s">
        <v>126</v>
      </c>
      <c r="E237" s="265" t="s">
        <v>1</v>
      </c>
      <c r="F237" s="266" t="s">
        <v>244</v>
      </c>
      <c r="G237" s="264"/>
      <c r="H237" s="265" t="s">
        <v>1</v>
      </c>
      <c r="I237" s="267"/>
      <c r="J237" s="264"/>
      <c r="K237" s="264"/>
      <c r="L237" s="268"/>
      <c r="M237" s="269"/>
      <c r="N237" s="270"/>
      <c r="O237" s="270"/>
      <c r="P237" s="270"/>
      <c r="Q237" s="270"/>
      <c r="R237" s="270"/>
      <c r="S237" s="270"/>
      <c r="T237" s="271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2" t="s">
        <v>126</v>
      </c>
      <c r="AU237" s="272" t="s">
        <v>83</v>
      </c>
      <c r="AV237" s="15" t="s">
        <v>81</v>
      </c>
      <c r="AW237" s="15" t="s">
        <v>30</v>
      </c>
      <c r="AX237" s="15" t="s">
        <v>73</v>
      </c>
      <c r="AY237" s="272" t="s">
        <v>117</v>
      </c>
    </row>
    <row r="238" s="15" customFormat="1">
      <c r="A238" s="15"/>
      <c r="B238" s="263"/>
      <c r="C238" s="264"/>
      <c r="D238" s="231" t="s">
        <v>126</v>
      </c>
      <c r="E238" s="265" t="s">
        <v>1</v>
      </c>
      <c r="F238" s="266" t="s">
        <v>144</v>
      </c>
      <c r="G238" s="264"/>
      <c r="H238" s="265" t="s">
        <v>1</v>
      </c>
      <c r="I238" s="267"/>
      <c r="J238" s="264"/>
      <c r="K238" s="264"/>
      <c r="L238" s="268"/>
      <c r="M238" s="269"/>
      <c r="N238" s="270"/>
      <c r="O238" s="270"/>
      <c r="P238" s="270"/>
      <c r="Q238" s="270"/>
      <c r="R238" s="270"/>
      <c r="S238" s="270"/>
      <c r="T238" s="271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2" t="s">
        <v>126</v>
      </c>
      <c r="AU238" s="272" t="s">
        <v>83</v>
      </c>
      <c r="AV238" s="15" t="s">
        <v>81</v>
      </c>
      <c r="AW238" s="15" t="s">
        <v>30</v>
      </c>
      <c r="AX238" s="15" t="s">
        <v>73</v>
      </c>
      <c r="AY238" s="272" t="s">
        <v>117</v>
      </c>
    </row>
    <row r="239" s="13" customFormat="1">
      <c r="A239" s="13"/>
      <c r="B239" s="229"/>
      <c r="C239" s="230"/>
      <c r="D239" s="231" t="s">
        <v>126</v>
      </c>
      <c r="E239" s="232" t="s">
        <v>1</v>
      </c>
      <c r="F239" s="233" t="s">
        <v>207</v>
      </c>
      <c r="G239" s="230"/>
      <c r="H239" s="234">
        <v>9</v>
      </c>
      <c r="I239" s="235"/>
      <c r="J239" s="230"/>
      <c r="K239" s="230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126</v>
      </c>
      <c r="AU239" s="240" t="s">
        <v>83</v>
      </c>
      <c r="AV239" s="13" t="s">
        <v>83</v>
      </c>
      <c r="AW239" s="13" t="s">
        <v>30</v>
      </c>
      <c r="AX239" s="13" t="s">
        <v>73</v>
      </c>
      <c r="AY239" s="240" t="s">
        <v>117</v>
      </c>
    </row>
    <row r="240" s="14" customFormat="1">
      <c r="A240" s="14"/>
      <c r="B240" s="241"/>
      <c r="C240" s="242"/>
      <c r="D240" s="231" t="s">
        <v>126</v>
      </c>
      <c r="E240" s="243" t="s">
        <v>1</v>
      </c>
      <c r="F240" s="244" t="s">
        <v>127</v>
      </c>
      <c r="G240" s="242"/>
      <c r="H240" s="245">
        <v>9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1" t="s">
        <v>126</v>
      </c>
      <c r="AU240" s="251" t="s">
        <v>83</v>
      </c>
      <c r="AV240" s="14" t="s">
        <v>128</v>
      </c>
      <c r="AW240" s="14" t="s">
        <v>30</v>
      </c>
      <c r="AX240" s="14" t="s">
        <v>81</v>
      </c>
      <c r="AY240" s="251" t="s">
        <v>117</v>
      </c>
    </row>
    <row r="241" s="2" customFormat="1" ht="16.5" customHeight="1">
      <c r="A241" s="38"/>
      <c r="B241" s="39"/>
      <c r="C241" s="252" t="s">
        <v>245</v>
      </c>
      <c r="D241" s="252" t="s">
        <v>129</v>
      </c>
      <c r="E241" s="253" t="s">
        <v>246</v>
      </c>
      <c r="F241" s="254" t="s">
        <v>247</v>
      </c>
      <c r="G241" s="255" t="s">
        <v>132</v>
      </c>
      <c r="H241" s="256">
        <v>2</v>
      </c>
      <c r="I241" s="257"/>
      <c r="J241" s="258">
        <f>ROUND(I241*H241,2)</f>
        <v>0</v>
      </c>
      <c r="K241" s="259"/>
      <c r="L241" s="260"/>
      <c r="M241" s="261" t="s">
        <v>1</v>
      </c>
      <c r="N241" s="262" t="s">
        <v>38</v>
      </c>
      <c r="O241" s="91"/>
      <c r="P241" s="225">
        <f>O241*H241</f>
        <v>0</v>
      </c>
      <c r="Q241" s="225">
        <v>0</v>
      </c>
      <c r="R241" s="225">
        <f>Q241*H241</f>
        <v>0</v>
      </c>
      <c r="S241" s="225">
        <v>0</v>
      </c>
      <c r="T241" s="22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7" t="s">
        <v>133</v>
      </c>
      <c r="AT241" s="227" t="s">
        <v>129</v>
      </c>
      <c r="AU241" s="227" t="s">
        <v>83</v>
      </c>
      <c r="AY241" s="17" t="s">
        <v>117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17" t="s">
        <v>81</v>
      </c>
      <c r="BK241" s="228">
        <f>ROUND(I241*H241,2)</f>
        <v>0</v>
      </c>
      <c r="BL241" s="17" t="s">
        <v>124</v>
      </c>
      <c r="BM241" s="227" t="s">
        <v>248</v>
      </c>
    </row>
    <row r="242" s="15" customFormat="1">
      <c r="A242" s="15"/>
      <c r="B242" s="263"/>
      <c r="C242" s="264"/>
      <c r="D242" s="231" t="s">
        <v>126</v>
      </c>
      <c r="E242" s="265" t="s">
        <v>1</v>
      </c>
      <c r="F242" s="266" t="s">
        <v>249</v>
      </c>
      <c r="G242" s="264"/>
      <c r="H242" s="265" t="s">
        <v>1</v>
      </c>
      <c r="I242" s="267"/>
      <c r="J242" s="264"/>
      <c r="K242" s="264"/>
      <c r="L242" s="268"/>
      <c r="M242" s="269"/>
      <c r="N242" s="270"/>
      <c r="O242" s="270"/>
      <c r="P242" s="270"/>
      <c r="Q242" s="270"/>
      <c r="R242" s="270"/>
      <c r="S242" s="270"/>
      <c r="T242" s="271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2" t="s">
        <v>126</v>
      </c>
      <c r="AU242" s="272" t="s">
        <v>83</v>
      </c>
      <c r="AV242" s="15" t="s">
        <v>81</v>
      </c>
      <c r="AW242" s="15" t="s">
        <v>30</v>
      </c>
      <c r="AX242" s="15" t="s">
        <v>73</v>
      </c>
      <c r="AY242" s="272" t="s">
        <v>117</v>
      </c>
    </row>
    <row r="243" s="15" customFormat="1">
      <c r="A243" s="15"/>
      <c r="B243" s="263"/>
      <c r="C243" s="264"/>
      <c r="D243" s="231" t="s">
        <v>126</v>
      </c>
      <c r="E243" s="265" t="s">
        <v>1</v>
      </c>
      <c r="F243" s="266" t="s">
        <v>250</v>
      </c>
      <c r="G243" s="264"/>
      <c r="H243" s="265" t="s">
        <v>1</v>
      </c>
      <c r="I243" s="267"/>
      <c r="J243" s="264"/>
      <c r="K243" s="264"/>
      <c r="L243" s="268"/>
      <c r="M243" s="269"/>
      <c r="N243" s="270"/>
      <c r="O243" s="270"/>
      <c r="P243" s="270"/>
      <c r="Q243" s="270"/>
      <c r="R243" s="270"/>
      <c r="S243" s="270"/>
      <c r="T243" s="27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2" t="s">
        <v>126</v>
      </c>
      <c r="AU243" s="272" t="s">
        <v>83</v>
      </c>
      <c r="AV243" s="15" t="s">
        <v>81</v>
      </c>
      <c r="AW243" s="15" t="s">
        <v>30</v>
      </c>
      <c r="AX243" s="15" t="s">
        <v>73</v>
      </c>
      <c r="AY243" s="272" t="s">
        <v>117</v>
      </c>
    </row>
    <row r="244" s="15" customFormat="1">
      <c r="A244" s="15"/>
      <c r="B244" s="263"/>
      <c r="C244" s="264"/>
      <c r="D244" s="231" t="s">
        <v>126</v>
      </c>
      <c r="E244" s="265" t="s">
        <v>1</v>
      </c>
      <c r="F244" s="266" t="s">
        <v>251</v>
      </c>
      <c r="G244" s="264"/>
      <c r="H244" s="265" t="s">
        <v>1</v>
      </c>
      <c r="I244" s="267"/>
      <c r="J244" s="264"/>
      <c r="K244" s="264"/>
      <c r="L244" s="268"/>
      <c r="M244" s="269"/>
      <c r="N244" s="270"/>
      <c r="O244" s="270"/>
      <c r="P244" s="270"/>
      <c r="Q244" s="270"/>
      <c r="R244" s="270"/>
      <c r="S244" s="270"/>
      <c r="T244" s="271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2" t="s">
        <v>126</v>
      </c>
      <c r="AU244" s="272" t="s">
        <v>83</v>
      </c>
      <c r="AV244" s="15" t="s">
        <v>81</v>
      </c>
      <c r="AW244" s="15" t="s">
        <v>30</v>
      </c>
      <c r="AX244" s="15" t="s">
        <v>73</v>
      </c>
      <c r="AY244" s="272" t="s">
        <v>117</v>
      </c>
    </row>
    <row r="245" s="15" customFormat="1">
      <c r="A245" s="15"/>
      <c r="B245" s="263"/>
      <c r="C245" s="264"/>
      <c r="D245" s="231" t="s">
        <v>126</v>
      </c>
      <c r="E245" s="265" t="s">
        <v>1</v>
      </c>
      <c r="F245" s="266" t="s">
        <v>252</v>
      </c>
      <c r="G245" s="264"/>
      <c r="H245" s="265" t="s">
        <v>1</v>
      </c>
      <c r="I245" s="267"/>
      <c r="J245" s="264"/>
      <c r="K245" s="264"/>
      <c r="L245" s="268"/>
      <c r="M245" s="269"/>
      <c r="N245" s="270"/>
      <c r="O245" s="270"/>
      <c r="P245" s="270"/>
      <c r="Q245" s="270"/>
      <c r="R245" s="270"/>
      <c r="S245" s="270"/>
      <c r="T245" s="271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2" t="s">
        <v>126</v>
      </c>
      <c r="AU245" s="272" t="s">
        <v>83</v>
      </c>
      <c r="AV245" s="15" t="s">
        <v>81</v>
      </c>
      <c r="AW245" s="15" t="s">
        <v>30</v>
      </c>
      <c r="AX245" s="15" t="s">
        <v>73</v>
      </c>
      <c r="AY245" s="272" t="s">
        <v>117</v>
      </c>
    </row>
    <row r="246" s="15" customFormat="1">
      <c r="A246" s="15"/>
      <c r="B246" s="263"/>
      <c r="C246" s="264"/>
      <c r="D246" s="231" t="s">
        <v>126</v>
      </c>
      <c r="E246" s="265" t="s">
        <v>1</v>
      </c>
      <c r="F246" s="266" t="s">
        <v>253</v>
      </c>
      <c r="G246" s="264"/>
      <c r="H246" s="265" t="s">
        <v>1</v>
      </c>
      <c r="I246" s="267"/>
      <c r="J246" s="264"/>
      <c r="K246" s="264"/>
      <c r="L246" s="268"/>
      <c r="M246" s="269"/>
      <c r="N246" s="270"/>
      <c r="O246" s="270"/>
      <c r="P246" s="270"/>
      <c r="Q246" s="270"/>
      <c r="R246" s="270"/>
      <c r="S246" s="270"/>
      <c r="T246" s="271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2" t="s">
        <v>126</v>
      </c>
      <c r="AU246" s="272" t="s">
        <v>83</v>
      </c>
      <c r="AV246" s="15" t="s">
        <v>81</v>
      </c>
      <c r="AW246" s="15" t="s">
        <v>30</v>
      </c>
      <c r="AX246" s="15" t="s">
        <v>73</v>
      </c>
      <c r="AY246" s="272" t="s">
        <v>117</v>
      </c>
    </row>
    <row r="247" s="15" customFormat="1">
      <c r="A247" s="15"/>
      <c r="B247" s="263"/>
      <c r="C247" s="264"/>
      <c r="D247" s="231" t="s">
        <v>126</v>
      </c>
      <c r="E247" s="265" t="s">
        <v>1</v>
      </c>
      <c r="F247" s="266" t="s">
        <v>254</v>
      </c>
      <c r="G247" s="264"/>
      <c r="H247" s="265" t="s">
        <v>1</v>
      </c>
      <c r="I247" s="267"/>
      <c r="J247" s="264"/>
      <c r="K247" s="264"/>
      <c r="L247" s="268"/>
      <c r="M247" s="269"/>
      <c r="N247" s="270"/>
      <c r="O247" s="270"/>
      <c r="P247" s="270"/>
      <c r="Q247" s="270"/>
      <c r="R247" s="270"/>
      <c r="S247" s="270"/>
      <c r="T247" s="271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2" t="s">
        <v>126</v>
      </c>
      <c r="AU247" s="272" t="s">
        <v>83</v>
      </c>
      <c r="AV247" s="15" t="s">
        <v>81</v>
      </c>
      <c r="AW247" s="15" t="s">
        <v>30</v>
      </c>
      <c r="AX247" s="15" t="s">
        <v>73</v>
      </c>
      <c r="AY247" s="272" t="s">
        <v>117</v>
      </c>
    </row>
    <row r="248" s="15" customFormat="1">
      <c r="A248" s="15"/>
      <c r="B248" s="263"/>
      <c r="C248" s="264"/>
      <c r="D248" s="231" t="s">
        <v>126</v>
      </c>
      <c r="E248" s="265" t="s">
        <v>1</v>
      </c>
      <c r="F248" s="266" t="s">
        <v>255</v>
      </c>
      <c r="G248" s="264"/>
      <c r="H248" s="265" t="s">
        <v>1</v>
      </c>
      <c r="I248" s="267"/>
      <c r="J248" s="264"/>
      <c r="K248" s="264"/>
      <c r="L248" s="268"/>
      <c r="M248" s="269"/>
      <c r="N248" s="270"/>
      <c r="O248" s="270"/>
      <c r="P248" s="270"/>
      <c r="Q248" s="270"/>
      <c r="R248" s="270"/>
      <c r="S248" s="270"/>
      <c r="T248" s="271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2" t="s">
        <v>126</v>
      </c>
      <c r="AU248" s="272" t="s">
        <v>83</v>
      </c>
      <c r="AV248" s="15" t="s">
        <v>81</v>
      </c>
      <c r="AW248" s="15" t="s">
        <v>30</v>
      </c>
      <c r="AX248" s="15" t="s">
        <v>73</v>
      </c>
      <c r="AY248" s="272" t="s">
        <v>117</v>
      </c>
    </row>
    <row r="249" s="13" customFormat="1">
      <c r="A249" s="13"/>
      <c r="B249" s="229"/>
      <c r="C249" s="230"/>
      <c r="D249" s="231" t="s">
        <v>126</v>
      </c>
      <c r="E249" s="232" t="s">
        <v>1</v>
      </c>
      <c r="F249" s="233" t="s">
        <v>83</v>
      </c>
      <c r="G249" s="230"/>
      <c r="H249" s="234">
        <v>2</v>
      </c>
      <c r="I249" s="235"/>
      <c r="J249" s="230"/>
      <c r="K249" s="230"/>
      <c r="L249" s="236"/>
      <c r="M249" s="237"/>
      <c r="N249" s="238"/>
      <c r="O249" s="238"/>
      <c r="P249" s="238"/>
      <c r="Q249" s="238"/>
      <c r="R249" s="238"/>
      <c r="S249" s="238"/>
      <c r="T249" s="23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0" t="s">
        <v>126</v>
      </c>
      <c r="AU249" s="240" t="s">
        <v>83</v>
      </c>
      <c r="AV249" s="13" t="s">
        <v>83</v>
      </c>
      <c r="AW249" s="13" t="s">
        <v>30</v>
      </c>
      <c r="AX249" s="13" t="s">
        <v>73</v>
      </c>
      <c r="AY249" s="240" t="s">
        <v>117</v>
      </c>
    </row>
    <row r="250" s="14" customFormat="1">
      <c r="A250" s="14"/>
      <c r="B250" s="241"/>
      <c r="C250" s="242"/>
      <c r="D250" s="231" t="s">
        <v>126</v>
      </c>
      <c r="E250" s="243" t="s">
        <v>1</v>
      </c>
      <c r="F250" s="244" t="s">
        <v>127</v>
      </c>
      <c r="G250" s="242"/>
      <c r="H250" s="245">
        <v>2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1" t="s">
        <v>126</v>
      </c>
      <c r="AU250" s="251" t="s">
        <v>83</v>
      </c>
      <c r="AV250" s="14" t="s">
        <v>128</v>
      </c>
      <c r="AW250" s="14" t="s">
        <v>30</v>
      </c>
      <c r="AX250" s="14" t="s">
        <v>81</v>
      </c>
      <c r="AY250" s="251" t="s">
        <v>117</v>
      </c>
    </row>
    <row r="251" s="2" customFormat="1" ht="16.5" customHeight="1">
      <c r="A251" s="38"/>
      <c r="B251" s="39"/>
      <c r="C251" s="252" t="s">
        <v>256</v>
      </c>
      <c r="D251" s="252" t="s">
        <v>129</v>
      </c>
      <c r="E251" s="253" t="s">
        <v>257</v>
      </c>
      <c r="F251" s="254" t="s">
        <v>258</v>
      </c>
      <c r="G251" s="255" t="s">
        <v>132</v>
      </c>
      <c r="H251" s="256">
        <v>1</v>
      </c>
      <c r="I251" s="257"/>
      <c r="J251" s="258">
        <f>ROUND(I251*H251,2)</f>
        <v>0</v>
      </c>
      <c r="K251" s="259"/>
      <c r="L251" s="260"/>
      <c r="M251" s="261" t="s">
        <v>1</v>
      </c>
      <c r="N251" s="262" t="s">
        <v>38</v>
      </c>
      <c r="O251" s="91"/>
      <c r="P251" s="225">
        <f>O251*H251</f>
        <v>0</v>
      </c>
      <c r="Q251" s="225">
        <v>0</v>
      </c>
      <c r="R251" s="225">
        <f>Q251*H251</f>
        <v>0</v>
      </c>
      <c r="S251" s="225">
        <v>0</v>
      </c>
      <c r="T251" s="22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7" t="s">
        <v>133</v>
      </c>
      <c r="AT251" s="227" t="s">
        <v>129</v>
      </c>
      <c r="AU251" s="227" t="s">
        <v>83</v>
      </c>
      <c r="AY251" s="17" t="s">
        <v>117</v>
      </c>
      <c r="BE251" s="228">
        <f>IF(N251="základní",J251,0)</f>
        <v>0</v>
      </c>
      <c r="BF251" s="228">
        <f>IF(N251="snížená",J251,0)</f>
        <v>0</v>
      </c>
      <c r="BG251" s="228">
        <f>IF(N251="zákl. přenesená",J251,0)</f>
        <v>0</v>
      </c>
      <c r="BH251" s="228">
        <f>IF(N251="sníž. přenesená",J251,0)</f>
        <v>0</v>
      </c>
      <c r="BI251" s="228">
        <f>IF(N251="nulová",J251,0)</f>
        <v>0</v>
      </c>
      <c r="BJ251" s="17" t="s">
        <v>81</v>
      </c>
      <c r="BK251" s="228">
        <f>ROUND(I251*H251,2)</f>
        <v>0</v>
      </c>
      <c r="BL251" s="17" t="s">
        <v>124</v>
      </c>
      <c r="BM251" s="227" t="s">
        <v>259</v>
      </c>
    </row>
    <row r="252" s="15" customFormat="1">
      <c r="A252" s="15"/>
      <c r="B252" s="263"/>
      <c r="C252" s="264"/>
      <c r="D252" s="231" t="s">
        <v>126</v>
      </c>
      <c r="E252" s="265" t="s">
        <v>1</v>
      </c>
      <c r="F252" s="266" t="s">
        <v>260</v>
      </c>
      <c r="G252" s="264"/>
      <c r="H252" s="265" t="s">
        <v>1</v>
      </c>
      <c r="I252" s="267"/>
      <c r="J252" s="264"/>
      <c r="K252" s="264"/>
      <c r="L252" s="268"/>
      <c r="M252" s="269"/>
      <c r="N252" s="270"/>
      <c r="O252" s="270"/>
      <c r="P252" s="270"/>
      <c r="Q252" s="270"/>
      <c r="R252" s="270"/>
      <c r="S252" s="270"/>
      <c r="T252" s="271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2" t="s">
        <v>126</v>
      </c>
      <c r="AU252" s="272" t="s">
        <v>83</v>
      </c>
      <c r="AV252" s="15" t="s">
        <v>81</v>
      </c>
      <c r="AW252" s="15" t="s">
        <v>30</v>
      </c>
      <c r="AX252" s="15" t="s">
        <v>73</v>
      </c>
      <c r="AY252" s="272" t="s">
        <v>117</v>
      </c>
    </row>
    <row r="253" s="15" customFormat="1">
      <c r="A253" s="15"/>
      <c r="B253" s="263"/>
      <c r="C253" s="264"/>
      <c r="D253" s="231" t="s">
        <v>126</v>
      </c>
      <c r="E253" s="265" t="s">
        <v>1</v>
      </c>
      <c r="F253" s="266" t="s">
        <v>222</v>
      </c>
      <c r="G253" s="264"/>
      <c r="H253" s="265" t="s">
        <v>1</v>
      </c>
      <c r="I253" s="267"/>
      <c r="J253" s="264"/>
      <c r="K253" s="264"/>
      <c r="L253" s="268"/>
      <c r="M253" s="269"/>
      <c r="N253" s="270"/>
      <c r="O253" s="270"/>
      <c r="P253" s="270"/>
      <c r="Q253" s="270"/>
      <c r="R253" s="270"/>
      <c r="S253" s="270"/>
      <c r="T253" s="271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2" t="s">
        <v>126</v>
      </c>
      <c r="AU253" s="272" t="s">
        <v>83</v>
      </c>
      <c r="AV253" s="15" t="s">
        <v>81</v>
      </c>
      <c r="AW253" s="15" t="s">
        <v>30</v>
      </c>
      <c r="AX253" s="15" t="s">
        <v>73</v>
      </c>
      <c r="AY253" s="272" t="s">
        <v>117</v>
      </c>
    </row>
    <row r="254" s="15" customFormat="1">
      <c r="A254" s="15"/>
      <c r="B254" s="263"/>
      <c r="C254" s="264"/>
      <c r="D254" s="231" t="s">
        <v>126</v>
      </c>
      <c r="E254" s="265" t="s">
        <v>1</v>
      </c>
      <c r="F254" s="266" t="s">
        <v>261</v>
      </c>
      <c r="G254" s="264"/>
      <c r="H254" s="265" t="s">
        <v>1</v>
      </c>
      <c r="I254" s="267"/>
      <c r="J254" s="264"/>
      <c r="K254" s="264"/>
      <c r="L254" s="268"/>
      <c r="M254" s="269"/>
      <c r="N254" s="270"/>
      <c r="O254" s="270"/>
      <c r="P254" s="270"/>
      <c r="Q254" s="270"/>
      <c r="R254" s="270"/>
      <c r="S254" s="270"/>
      <c r="T254" s="271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2" t="s">
        <v>126</v>
      </c>
      <c r="AU254" s="272" t="s">
        <v>83</v>
      </c>
      <c r="AV254" s="15" t="s">
        <v>81</v>
      </c>
      <c r="AW254" s="15" t="s">
        <v>30</v>
      </c>
      <c r="AX254" s="15" t="s">
        <v>73</v>
      </c>
      <c r="AY254" s="272" t="s">
        <v>117</v>
      </c>
    </row>
    <row r="255" s="15" customFormat="1">
      <c r="A255" s="15"/>
      <c r="B255" s="263"/>
      <c r="C255" s="264"/>
      <c r="D255" s="231" t="s">
        <v>126</v>
      </c>
      <c r="E255" s="265" t="s">
        <v>1</v>
      </c>
      <c r="F255" s="266" t="s">
        <v>262</v>
      </c>
      <c r="G255" s="264"/>
      <c r="H255" s="265" t="s">
        <v>1</v>
      </c>
      <c r="I255" s="267"/>
      <c r="J255" s="264"/>
      <c r="K255" s="264"/>
      <c r="L255" s="268"/>
      <c r="M255" s="269"/>
      <c r="N255" s="270"/>
      <c r="O255" s="270"/>
      <c r="P255" s="270"/>
      <c r="Q255" s="270"/>
      <c r="R255" s="270"/>
      <c r="S255" s="270"/>
      <c r="T255" s="271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2" t="s">
        <v>126</v>
      </c>
      <c r="AU255" s="272" t="s">
        <v>83</v>
      </c>
      <c r="AV255" s="15" t="s">
        <v>81</v>
      </c>
      <c r="AW255" s="15" t="s">
        <v>30</v>
      </c>
      <c r="AX255" s="15" t="s">
        <v>73</v>
      </c>
      <c r="AY255" s="272" t="s">
        <v>117</v>
      </c>
    </row>
    <row r="256" s="15" customFormat="1">
      <c r="A256" s="15"/>
      <c r="B256" s="263"/>
      <c r="C256" s="264"/>
      <c r="D256" s="231" t="s">
        <v>126</v>
      </c>
      <c r="E256" s="265" t="s">
        <v>1</v>
      </c>
      <c r="F256" s="266" t="s">
        <v>263</v>
      </c>
      <c r="G256" s="264"/>
      <c r="H256" s="265" t="s">
        <v>1</v>
      </c>
      <c r="I256" s="267"/>
      <c r="J256" s="264"/>
      <c r="K256" s="264"/>
      <c r="L256" s="268"/>
      <c r="M256" s="269"/>
      <c r="N256" s="270"/>
      <c r="O256" s="270"/>
      <c r="P256" s="270"/>
      <c r="Q256" s="270"/>
      <c r="R256" s="270"/>
      <c r="S256" s="270"/>
      <c r="T256" s="271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2" t="s">
        <v>126</v>
      </c>
      <c r="AU256" s="272" t="s">
        <v>83</v>
      </c>
      <c r="AV256" s="15" t="s">
        <v>81</v>
      </c>
      <c r="AW256" s="15" t="s">
        <v>30</v>
      </c>
      <c r="AX256" s="15" t="s">
        <v>73</v>
      </c>
      <c r="AY256" s="272" t="s">
        <v>117</v>
      </c>
    </row>
    <row r="257" s="15" customFormat="1">
      <c r="A257" s="15"/>
      <c r="B257" s="263"/>
      <c r="C257" s="264"/>
      <c r="D257" s="231" t="s">
        <v>126</v>
      </c>
      <c r="E257" s="265" t="s">
        <v>1</v>
      </c>
      <c r="F257" s="266" t="s">
        <v>264</v>
      </c>
      <c r="G257" s="264"/>
      <c r="H257" s="265" t="s">
        <v>1</v>
      </c>
      <c r="I257" s="267"/>
      <c r="J257" s="264"/>
      <c r="K257" s="264"/>
      <c r="L257" s="268"/>
      <c r="M257" s="269"/>
      <c r="N257" s="270"/>
      <c r="O257" s="270"/>
      <c r="P257" s="270"/>
      <c r="Q257" s="270"/>
      <c r="R257" s="270"/>
      <c r="S257" s="270"/>
      <c r="T257" s="271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72" t="s">
        <v>126</v>
      </c>
      <c r="AU257" s="272" t="s">
        <v>83</v>
      </c>
      <c r="AV257" s="15" t="s">
        <v>81</v>
      </c>
      <c r="AW257" s="15" t="s">
        <v>30</v>
      </c>
      <c r="AX257" s="15" t="s">
        <v>73</v>
      </c>
      <c r="AY257" s="272" t="s">
        <v>117</v>
      </c>
    </row>
    <row r="258" s="13" customFormat="1">
      <c r="A258" s="13"/>
      <c r="B258" s="229"/>
      <c r="C258" s="230"/>
      <c r="D258" s="231" t="s">
        <v>126</v>
      </c>
      <c r="E258" s="232" t="s">
        <v>1</v>
      </c>
      <c r="F258" s="233" t="s">
        <v>81</v>
      </c>
      <c r="G258" s="230"/>
      <c r="H258" s="234">
        <v>1</v>
      </c>
      <c r="I258" s="235"/>
      <c r="J258" s="230"/>
      <c r="K258" s="230"/>
      <c r="L258" s="236"/>
      <c r="M258" s="237"/>
      <c r="N258" s="238"/>
      <c r="O258" s="238"/>
      <c r="P258" s="238"/>
      <c r="Q258" s="238"/>
      <c r="R258" s="238"/>
      <c r="S258" s="238"/>
      <c r="T258" s="23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0" t="s">
        <v>126</v>
      </c>
      <c r="AU258" s="240" t="s">
        <v>83</v>
      </c>
      <c r="AV258" s="13" t="s">
        <v>83</v>
      </c>
      <c r="AW258" s="13" t="s">
        <v>30</v>
      </c>
      <c r="AX258" s="13" t="s">
        <v>73</v>
      </c>
      <c r="AY258" s="240" t="s">
        <v>117</v>
      </c>
    </row>
    <row r="259" s="14" customFormat="1">
      <c r="A259" s="14"/>
      <c r="B259" s="241"/>
      <c r="C259" s="242"/>
      <c r="D259" s="231" t="s">
        <v>126</v>
      </c>
      <c r="E259" s="243" t="s">
        <v>1</v>
      </c>
      <c r="F259" s="244" t="s">
        <v>127</v>
      </c>
      <c r="G259" s="242"/>
      <c r="H259" s="245">
        <v>1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1" t="s">
        <v>126</v>
      </c>
      <c r="AU259" s="251" t="s">
        <v>83</v>
      </c>
      <c r="AV259" s="14" t="s">
        <v>128</v>
      </c>
      <c r="AW259" s="14" t="s">
        <v>30</v>
      </c>
      <c r="AX259" s="14" t="s">
        <v>81</v>
      </c>
      <c r="AY259" s="251" t="s">
        <v>117</v>
      </c>
    </row>
    <row r="260" s="2" customFormat="1" ht="16.5" customHeight="1">
      <c r="A260" s="38"/>
      <c r="B260" s="39"/>
      <c r="C260" s="252" t="s">
        <v>124</v>
      </c>
      <c r="D260" s="252" t="s">
        <v>129</v>
      </c>
      <c r="E260" s="253" t="s">
        <v>265</v>
      </c>
      <c r="F260" s="254" t="s">
        <v>266</v>
      </c>
      <c r="G260" s="255" t="s">
        <v>132</v>
      </c>
      <c r="H260" s="256">
        <v>2</v>
      </c>
      <c r="I260" s="257"/>
      <c r="J260" s="258">
        <f>ROUND(I260*H260,2)</f>
        <v>0</v>
      </c>
      <c r="K260" s="259"/>
      <c r="L260" s="260"/>
      <c r="M260" s="261" t="s">
        <v>1</v>
      </c>
      <c r="N260" s="262" t="s">
        <v>38</v>
      </c>
      <c r="O260" s="91"/>
      <c r="P260" s="225">
        <f>O260*H260</f>
        <v>0</v>
      </c>
      <c r="Q260" s="225">
        <v>0.0050000000000000001</v>
      </c>
      <c r="R260" s="225">
        <f>Q260*H260</f>
        <v>0.01</v>
      </c>
      <c r="S260" s="225">
        <v>0</v>
      </c>
      <c r="T260" s="22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7" t="s">
        <v>133</v>
      </c>
      <c r="AT260" s="227" t="s">
        <v>129</v>
      </c>
      <c r="AU260" s="227" t="s">
        <v>83</v>
      </c>
      <c r="AY260" s="17" t="s">
        <v>117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17" t="s">
        <v>81</v>
      </c>
      <c r="BK260" s="228">
        <f>ROUND(I260*H260,2)</f>
        <v>0</v>
      </c>
      <c r="BL260" s="17" t="s">
        <v>124</v>
      </c>
      <c r="BM260" s="227" t="s">
        <v>267</v>
      </c>
    </row>
    <row r="261" s="15" customFormat="1">
      <c r="A261" s="15"/>
      <c r="B261" s="263"/>
      <c r="C261" s="264"/>
      <c r="D261" s="231" t="s">
        <v>126</v>
      </c>
      <c r="E261" s="265" t="s">
        <v>1</v>
      </c>
      <c r="F261" s="266" t="s">
        <v>268</v>
      </c>
      <c r="G261" s="264"/>
      <c r="H261" s="265" t="s">
        <v>1</v>
      </c>
      <c r="I261" s="267"/>
      <c r="J261" s="264"/>
      <c r="K261" s="264"/>
      <c r="L261" s="268"/>
      <c r="M261" s="269"/>
      <c r="N261" s="270"/>
      <c r="O261" s="270"/>
      <c r="P261" s="270"/>
      <c r="Q261" s="270"/>
      <c r="R261" s="270"/>
      <c r="S261" s="270"/>
      <c r="T261" s="271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2" t="s">
        <v>126</v>
      </c>
      <c r="AU261" s="272" t="s">
        <v>83</v>
      </c>
      <c r="AV261" s="15" t="s">
        <v>81</v>
      </c>
      <c r="AW261" s="15" t="s">
        <v>30</v>
      </c>
      <c r="AX261" s="15" t="s">
        <v>73</v>
      </c>
      <c r="AY261" s="272" t="s">
        <v>117</v>
      </c>
    </row>
    <row r="262" s="15" customFormat="1">
      <c r="A262" s="15"/>
      <c r="B262" s="263"/>
      <c r="C262" s="264"/>
      <c r="D262" s="231" t="s">
        <v>126</v>
      </c>
      <c r="E262" s="265" t="s">
        <v>1</v>
      </c>
      <c r="F262" s="266" t="s">
        <v>269</v>
      </c>
      <c r="G262" s="264"/>
      <c r="H262" s="265" t="s">
        <v>1</v>
      </c>
      <c r="I262" s="267"/>
      <c r="J262" s="264"/>
      <c r="K262" s="264"/>
      <c r="L262" s="268"/>
      <c r="M262" s="269"/>
      <c r="N262" s="270"/>
      <c r="O262" s="270"/>
      <c r="P262" s="270"/>
      <c r="Q262" s="270"/>
      <c r="R262" s="270"/>
      <c r="S262" s="270"/>
      <c r="T262" s="27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2" t="s">
        <v>126</v>
      </c>
      <c r="AU262" s="272" t="s">
        <v>83</v>
      </c>
      <c r="AV262" s="15" t="s">
        <v>81</v>
      </c>
      <c r="AW262" s="15" t="s">
        <v>30</v>
      </c>
      <c r="AX262" s="15" t="s">
        <v>73</v>
      </c>
      <c r="AY262" s="272" t="s">
        <v>117</v>
      </c>
    </row>
    <row r="263" s="15" customFormat="1">
      <c r="A263" s="15"/>
      <c r="B263" s="263"/>
      <c r="C263" s="264"/>
      <c r="D263" s="231" t="s">
        <v>126</v>
      </c>
      <c r="E263" s="265" t="s">
        <v>1</v>
      </c>
      <c r="F263" s="266" t="s">
        <v>270</v>
      </c>
      <c r="G263" s="264"/>
      <c r="H263" s="265" t="s">
        <v>1</v>
      </c>
      <c r="I263" s="267"/>
      <c r="J263" s="264"/>
      <c r="K263" s="264"/>
      <c r="L263" s="268"/>
      <c r="M263" s="269"/>
      <c r="N263" s="270"/>
      <c r="O263" s="270"/>
      <c r="P263" s="270"/>
      <c r="Q263" s="270"/>
      <c r="R263" s="270"/>
      <c r="S263" s="270"/>
      <c r="T263" s="271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2" t="s">
        <v>126</v>
      </c>
      <c r="AU263" s="272" t="s">
        <v>83</v>
      </c>
      <c r="AV263" s="15" t="s">
        <v>81</v>
      </c>
      <c r="AW263" s="15" t="s">
        <v>30</v>
      </c>
      <c r="AX263" s="15" t="s">
        <v>73</v>
      </c>
      <c r="AY263" s="272" t="s">
        <v>117</v>
      </c>
    </row>
    <row r="264" s="15" customFormat="1">
      <c r="A264" s="15"/>
      <c r="B264" s="263"/>
      <c r="C264" s="264"/>
      <c r="D264" s="231" t="s">
        <v>126</v>
      </c>
      <c r="E264" s="265" t="s">
        <v>1</v>
      </c>
      <c r="F264" s="266" t="s">
        <v>271</v>
      </c>
      <c r="G264" s="264"/>
      <c r="H264" s="265" t="s">
        <v>1</v>
      </c>
      <c r="I264" s="267"/>
      <c r="J264" s="264"/>
      <c r="K264" s="264"/>
      <c r="L264" s="268"/>
      <c r="M264" s="269"/>
      <c r="N264" s="270"/>
      <c r="O264" s="270"/>
      <c r="P264" s="270"/>
      <c r="Q264" s="270"/>
      <c r="R264" s="270"/>
      <c r="S264" s="270"/>
      <c r="T264" s="271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2" t="s">
        <v>126</v>
      </c>
      <c r="AU264" s="272" t="s">
        <v>83</v>
      </c>
      <c r="AV264" s="15" t="s">
        <v>81</v>
      </c>
      <c r="AW264" s="15" t="s">
        <v>30</v>
      </c>
      <c r="AX264" s="15" t="s">
        <v>73</v>
      </c>
      <c r="AY264" s="272" t="s">
        <v>117</v>
      </c>
    </row>
    <row r="265" s="15" customFormat="1">
      <c r="A265" s="15"/>
      <c r="B265" s="263"/>
      <c r="C265" s="264"/>
      <c r="D265" s="231" t="s">
        <v>126</v>
      </c>
      <c r="E265" s="265" t="s">
        <v>1</v>
      </c>
      <c r="F265" s="266" t="s">
        <v>272</v>
      </c>
      <c r="G265" s="264"/>
      <c r="H265" s="265" t="s">
        <v>1</v>
      </c>
      <c r="I265" s="267"/>
      <c r="J265" s="264"/>
      <c r="K265" s="264"/>
      <c r="L265" s="268"/>
      <c r="M265" s="269"/>
      <c r="N265" s="270"/>
      <c r="O265" s="270"/>
      <c r="P265" s="270"/>
      <c r="Q265" s="270"/>
      <c r="R265" s="270"/>
      <c r="S265" s="270"/>
      <c r="T265" s="271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2" t="s">
        <v>126</v>
      </c>
      <c r="AU265" s="272" t="s">
        <v>83</v>
      </c>
      <c r="AV265" s="15" t="s">
        <v>81</v>
      </c>
      <c r="AW265" s="15" t="s">
        <v>30</v>
      </c>
      <c r="AX265" s="15" t="s">
        <v>73</v>
      </c>
      <c r="AY265" s="272" t="s">
        <v>117</v>
      </c>
    </row>
    <row r="266" s="15" customFormat="1">
      <c r="A266" s="15"/>
      <c r="B266" s="263"/>
      <c r="C266" s="264"/>
      <c r="D266" s="231" t="s">
        <v>126</v>
      </c>
      <c r="E266" s="265" t="s">
        <v>1</v>
      </c>
      <c r="F266" s="266" t="s">
        <v>273</v>
      </c>
      <c r="G266" s="264"/>
      <c r="H266" s="265" t="s">
        <v>1</v>
      </c>
      <c r="I266" s="267"/>
      <c r="J266" s="264"/>
      <c r="K266" s="264"/>
      <c r="L266" s="268"/>
      <c r="M266" s="269"/>
      <c r="N266" s="270"/>
      <c r="O266" s="270"/>
      <c r="P266" s="270"/>
      <c r="Q266" s="270"/>
      <c r="R266" s="270"/>
      <c r="S266" s="270"/>
      <c r="T266" s="271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2" t="s">
        <v>126</v>
      </c>
      <c r="AU266" s="272" t="s">
        <v>83</v>
      </c>
      <c r="AV266" s="15" t="s">
        <v>81</v>
      </c>
      <c r="AW266" s="15" t="s">
        <v>30</v>
      </c>
      <c r="AX266" s="15" t="s">
        <v>73</v>
      </c>
      <c r="AY266" s="272" t="s">
        <v>117</v>
      </c>
    </row>
    <row r="267" s="15" customFormat="1">
      <c r="A267" s="15"/>
      <c r="B267" s="263"/>
      <c r="C267" s="264"/>
      <c r="D267" s="231" t="s">
        <v>126</v>
      </c>
      <c r="E267" s="265" t="s">
        <v>1</v>
      </c>
      <c r="F267" s="266" t="s">
        <v>274</v>
      </c>
      <c r="G267" s="264"/>
      <c r="H267" s="265" t="s">
        <v>1</v>
      </c>
      <c r="I267" s="267"/>
      <c r="J267" s="264"/>
      <c r="K267" s="264"/>
      <c r="L267" s="268"/>
      <c r="M267" s="269"/>
      <c r="N267" s="270"/>
      <c r="O267" s="270"/>
      <c r="P267" s="270"/>
      <c r="Q267" s="270"/>
      <c r="R267" s="270"/>
      <c r="S267" s="270"/>
      <c r="T267" s="271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2" t="s">
        <v>126</v>
      </c>
      <c r="AU267" s="272" t="s">
        <v>83</v>
      </c>
      <c r="AV267" s="15" t="s">
        <v>81</v>
      </c>
      <c r="AW267" s="15" t="s">
        <v>30</v>
      </c>
      <c r="AX267" s="15" t="s">
        <v>73</v>
      </c>
      <c r="AY267" s="272" t="s">
        <v>117</v>
      </c>
    </row>
    <row r="268" s="15" customFormat="1">
      <c r="A268" s="15"/>
      <c r="B268" s="263"/>
      <c r="C268" s="264"/>
      <c r="D268" s="231" t="s">
        <v>126</v>
      </c>
      <c r="E268" s="265" t="s">
        <v>1</v>
      </c>
      <c r="F268" s="266" t="s">
        <v>275</v>
      </c>
      <c r="G268" s="264"/>
      <c r="H268" s="265" t="s">
        <v>1</v>
      </c>
      <c r="I268" s="267"/>
      <c r="J268" s="264"/>
      <c r="K268" s="264"/>
      <c r="L268" s="268"/>
      <c r="M268" s="269"/>
      <c r="N268" s="270"/>
      <c r="O268" s="270"/>
      <c r="P268" s="270"/>
      <c r="Q268" s="270"/>
      <c r="R268" s="270"/>
      <c r="S268" s="270"/>
      <c r="T268" s="271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2" t="s">
        <v>126</v>
      </c>
      <c r="AU268" s="272" t="s">
        <v>83</v>
      </c>
      <c r="AV268" s="15" t="s">
        <v>81</v>
      </c>
      <c r="AW268" s="15" t="s">
        <v>30</v>
      </c>
      <c r="AX268" s="15" t="s">
        <v>73</v>
      </c>
      <c r="AY268" s="272" t="s">
        <v>117</v>
      </c>
    </row>
    <row r="269" s="15" customFormat="1">
      <c r="A269" s="15"/>
      <c r="B269" s="263"/>
      <c r="C269" s="264"/>
      <c r="D269" s="231" t="s">
        <v>126</v>
      </c>
      <c r="E269" s="265" t="s">
        <v>1</v>
      </c>
      <c r="F269" s="266" t="s">
        <v>276</v>
      </c>
      <c r="G269" s="264"/>
      <c r="H269" s="265" t="s">
        <v>1</v>
      </c>
      <c r="I269" s="267"/>
      <c r="J269" s="264"/>
      <c r="K269" s="264"/>
      <c r="L269" s="268"/>
      <c r="M269" s="269"/>
      <c r="N269" s="270"/>
      <c r="O269" s="270"/>
      <c r="P269" s="270"/>
      <c r="Q269" s="270"/>
      <c r="R269" s="270"/>
      <c r="S269" s="270"/>
      <c r="T269" s="271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2" t="s">
        <v>126</v>
      </c>
      <c r="AU269" s="272" t="s">
        <v>83</v>
      </c>
      <c r="AV269" s="15" t="s">
        <v>81</v>
      </c>
      <c r="AW269" s="15" t="s">
        <v>30</v>
      </c>
      <c r="AX269" s="15" t="s">
        <v>73</v>
      </c>
      <c r="AY269" s="272" t="s">
        <v>117</v>
      </c>
    </row>
    <row r="270" s="15" customFormat="1">
      <c r="A270" s="15"/>
      <c r="B270" s="263"/>
      <c r="C270" s="264"/>
      <c r="D270" s="231" t="s">
        <v>126</v>
      </c>
      <c r="E270" s="265" t="s">
        <v>1</v>
      </c>
      <c r="F270" s="266" t="s">
        <v>277</v>
      </c>
      <c r="G270" s="264"/>
      <c r="H270" s="265" t="s">
        <v>1</v>
      </c>
      <c r="I270" s="267"/>
      <c r="J270" s="264"/>
      <c r="K270" s="264"/>
      <c r="L270" s="268"/>
      <c r="M270" s="269"/>
      <c r="N270" s="270"/>
      <c r="O270" s="270"/>
      <c r="P270" s="270"/>
      <c r="Q270" s="270"/>
      <c r="R270" s="270"/>
      <c r="S270" s="270"/>
      <c r="T270" s="271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2" t="s">
        <v>126</v>
      </c>
      <c r="AU270" s="272" t="s">
        <v>83</v>
      </c>
      <c r="AV270" s="15" t="s">
        <v>81</v>
      </c>
      <c r="AW270" s="15" t="s">
        <v>30</v>
      </c>
      <c r="AX270" s="15" t="s">
        <v>73</v>
      </c>
      <c r="AY270" s="272" t="s">
        <v>117</v>
      </c>
    </row>
    <row r="271" s="15" customFormat="1">
      <c r="A271" s="15"/>
      <c r="B271" s="263"/>
      <c r="C271" s="264"/>
      <c r="D271" s="231" t="s">
        <v>126</v>
      </c>
      <c r="E271" s="265" t="s">
        <v>1</v>
      </c>
      <c r="F271" s="266" t="s">
        <v>278</v>
      </c>
      <c r="G271" s="264"/>
      <c r="H271" s="265" t="s">
        <v>1</v>
      </c>
      <c r="I271" s="267"/>
      <c r="J271" s="264"/>
      <c r="K271" s="264"/>
      <c r="L271" s="268"/>
      <c r="M271" s="269"/>
      <c r="N271" s="270"/>
      <c r="O271" s="270"/>
      <c r="P271" s="270"/>
      <c r="Q271" s="270"/>
      <c r="R271" s="270"/>
      <c r="S271" s="270"/>
      <c r="T271" s="271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2" t="s">
        <v>126</v>
      </c>
      <c r="AU271" s="272" t="s">
        <v>83</v>
      </c>
      <c r="AV271" s="15" t="s">
        <v>81</v>
      </c>
      <c r="AW271" s="15" t="s">
        <v>30</v>
      </c>
      <c r="AX271" s="15" t="s">
        <v>73</v>
      </c>
      <c r="AY271" s="272" t="s">
        <v>117</v>
      </c>
    </row>
    <row r="272" s="15" customFormat="1">
      <c r="A272" s="15"/>
      <c r="B272" s="263"/>
      <c r="C272" s="264"/>
      <c r="D272" s="231" t="s">
        <v>126</v>
      </c>
      <c r="E272" s="265" t="s">
        <v>1</v>
      </c>
      <c r="F272" s="266" t="s">
        <v>279</v>
      </c>
      <c r="G272" s="264"/>
      <c r="H272" s="265" t="s">
        <v>1</v>
      </c>
      <c r="I272" s="267"/>
      <c r="J272" s="264"/>
      <c r="K272" s="264"/>
      <c r="L272" s="268"/>
      <c r="M272" s="269"/>
      <c r="N272" s="270"/>
      <c r="O272" s="270"/>
      <c r="P272" s="270"/>
      <c r="Q272" s="270"/>
      <c r="R272" s="270"/>
      <c r="S272" s="270"/>
      <c r="T272" s="271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2" t="s">
        <v>126</v>
      </c>
      <c r="AU272" s="272" t="s">
        <v>83</v>
      </c>
      <c r="AV272" s="15" t="s">
        <v>81</v>
      </c>
      <c r="AW272" s="15" t="s">
        <v>30</v>
      </c>
      <c r="AX272" s="15" t="s">
        <v>73</v>
      </c>
      <c r="AY272" s="272" t="s">
        <v>117</v>
      </c>
    </row>
    <row r="273" s="15" customFormat="1">
      <c r="A273" s="15"/>
      <c r="B273" s="263"/>
      <c r="C273" s="264"/>
      <c r="D273" s="231" t="s">
        <v>126</v>
      </c>
      <c r="E273" s="265" t="s">
        <v>1</v>
      </c>
      <c r="F273" s="266" t="s">
        <v>144</v>
      </c>
      <c r="G273" s="264"/>
      <c r="H273" s="265" t="s">
        <v>1</v>
      </c>
      <c r="I273" s="267"/>
      <c r="J273" s="264"/>
      <c r="K273" s="264"/>
      <c r="L273" s="268"/>
      <c r="M273" s="269"/>
      <c r="N273" s="270"/>
      <c r="O273" s="270"/>
      <c r="P273" s="270"/>
      <c r="Q273" s="270"/>
      <c r="R273" s="270"/>
      <c r="S273" s="270"/>
      <c r="T273" s="271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2" t="s">
        <v>126</v>
      </c>
      <c r="AU273" s="272" t="s">
        <v>83</v>
      </c>
      <c r="AV273" s="15" t="s">
        <v>81</v>
      </c>
      <c r="AW273" s="15" t="s">
        <v>30</v>
      </c>
      <c r="AX273" s="15" t="s">
        <v>73</v>
      </c>
      <c r="AY273" s="272" t="s">
        <v>117</v>
      </c>
    </row>
    <row r="274" s="13" customFormat="1">
      <c r="A274" s="13"/>
      <c r="B274" s="229"/>
      <c r="C274" s="230"/>
      <c r="D274" s="231" t="s">
        <v>126</v>
      </c>
      <c r="E274" s="232" t="s">
        <v>1</v>
      </c>
      <c r="F274" s="233" t="s">
        <v>83</v>
      </c>
      <c r="G274" s="230"/>
      <c r="H274" s="234">
        <v>2</v>
      </c>
      <c r="I274" s="235"/>
      <c r="J274" s="230"/>
      <c r="K274" s="230"/>
      <c r="L274" s="236"/>
      <c r="M274" s="237"/>
      <c r="N274" s="238"/>
      <c r="O274" s="238"/>
      <c r="P274" s="238"/>
      <c r="Q274" s="238"/>
      <c r="R274" s="238"/>
      <c r="S274" s="238"/>
      <c r="T274" s="23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0" t="s">
        <v>126</v>
      </c>
      <c r="AU274" s="240" t="s">
        <v>83</v>
      </c>
      <c r="AV274" s="13" t="s">
        <v>83</v>
      </c>
      <c r="AW274" s="13" t="s">
        <v>30</v>
      </c>
      <c r="AX274" s="13" t="s">
        <v>73</v>
      </c>
      <c r="AY274" s="240" t="s">
        <v>117</v>
      </c>
    </row>
    <row r="275" s="14" customFormat="1">
      <c r="A275" s="14"/>
      <c r="B275" s="241"/>
      <c r="C275" s="242"/>
      <c r="D275" s="231" t="s">
        <v>126</v>
      </c>
      <c r="E275" s="243" t="s">
        <v>1</v>
      </c>
      <c r="F275" s="244" t="s">
        <v>127</v>
      </c>
      <c r="G275" s="242"/>
      <c r="H275" s="245">
        <v>2</v>
      </c>
      <c r="I275" s="246"/>
      <c r="J275" s="242"/>
      <c r="K275" s="242"/>
      <c r="L275" s="247"/>
      <c r="M275" s="248"/>
      <c r="N275" s="249"/>
      <c r="O275" s="249"/>
      <c r="P275" s="249"/>
      <c r="Q275" s="249"/>
      <c r="R275" s="249"/>
      <c r="S275" s="249"/>
      <c r="T275" s="25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1" t="s">
        <v>126</v>
      </c>
      <c r="AU275" s="251" t="s">
        <v>83</v>
      </c>
      <c r="AV275" s="14" t="s">
        <v>128</v>
      </c>
      <c r="AW275" s="14" t="s">
        <v>30</v>
      </c>
      <c r="AX275" s="14" t="s">
        <v>81</v>
      </c>
      <c r="AY275" s="251" t="s">
        <v>117</v>
      </c>
    </row>
    <row r="276" s="2" customFormat="1" ht="16.5" customHeight="1">
      <c r="A276" s="38"/>
      <c r="B276" s="39"/>
      <c r="C276" s="252" t="s">
        <v>280</v>
      </c>
      <c r="D276" s="252" t="s">
        <v>129</v>
      </c>
      <c r="E276" s="253" t="s">
        <v>281</v>
      </c>
      <c r="F276" s="254" t="s">
        <v>282</v>
      </c>
      <c r="G276" s="255" t="s">
        <v>132</v>
      </c>
      <c r="H276" s="256">
        <v>1</v>
      </c>
      <c r="I276" s="257"/>
      <c r="J276" s="258">
        <f>ROUND(I276*H276,2)</f>
        <v>0</v>
      </c>
      <c r="K276" s="259"/>
      <c r="L276" s="260"/>
      <c r="M276" s="261" t="s">
        <v>1</v>
      </c>
      <c r="N276" s="262" t="s">
        <v>38</v>
      </c>
      <c r="O276" s="91"/>
      <c r="P276" s="225">
        <f>O276*H276</f>
        <v>0</v>
      </c>
      <c r="Q276" s="225">
        <v>0</v>
      </c>
      <c r="R276" s="225">
        <f>Q276*H276</f>
        <v>0</v>
      </c>
      <c r="S276" s="225">
        <v>0</v>
      </c>
      <c r="T276" s="22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7" t="s">
        <v>133</v>
      </c>
      <c r="AT276" s="227" t="s">
        <v>129</v>
      </c>
      <c r="AU276" s="227" t="s">
        <v>83</v>
      </c>
      <c r="AY276" s="17" t="s">
        <v>117</v>
      </c>
      <c r="BE276" s="228">
        <f>IF(N276="základní",J276,0)</f>
        <v>0</v>
      </c>
      <c r="BF276" s="228">
        <f>IF(N276="snížená",J276,0)</f>
        <v>0</v>
      </c>
      <c r="BG276" s="228">
        <f>IF(N276="zákl. přenesená",J276,0)</f>
        <v>0</v>
      </c>
      <c r="BH276" s="228">
        <f>IF(N276="sníž. přenesená",J276,0)</f>
        <v>0</v>
      </c>
      <c r="BI276" s="228">
        <f>IF(N276="nulová",J276,0)</f>
        <v>0</v>
      </c>
      <c r="BJ276" s="17" t="s">
        <v>81</v>
      </c>
      <c r="BK276" s="228">
        <f>ROUND(I276*H276,2)</f>
        <v>0</v>
      </c>
      <c r="BL276" s="17" t="s">
        <v>124</v>
      </c>
      <c r="BM276" s="227" t="s">
        <v>283</v>
      </c>
    </row>
    <row r="277" s="15" customFormat="1">
      <c r="A277" s="15"/>
      <c r="B277" s="263"/>
      <c r="C277" s="264"/>
      <c r="D277" s="231" t="s">
        <v>126</v>
      </c>
      <c r="E277" s="265" t="s">
        <v>1</v>
      </c>
      <c r="F277" s="266" t="s">
        <v>284</v>
      </c>
      <c r="G277" s="264"/>
      <c r="H277" s="265" t="s">
        <v>1</v>
      </c>
      <c r="I277" s="267"/>
      <c r="J277" s="264"/>
      <c r="K277" s="264"/>
      <c r="L277" s="268"/>
      <c r="M277" s="269"/>
      <c r="N277" s="270"/>
      <c r="O277" s="270"/>
      <c r="P277" s="270"/>
      <c r="Q277" s="270"/>
      <c r="R277" s="270"/>
      <c r="S277" s="270"/>
      <c r="T277" s="271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2" t="s">
        <v>126</v>
      </c>
      <c r="AU277" s="272" t="s">
        <v>83</v>
      </c>
      <c r="AV277" s="15" t="s">
        <v>81</v>
      </c>
      <c r="AW277" s="15" t="s">
        <v>30</v>
      </c>
      <c r="AX277" s="15" t="s">
        <v>73</v>
      </c>
      <c r="AY277" s="272" t="s">
        <v>117</v>
      </c>
    </row>
    <row r="278" s="15" customFormat="1">
      <c r="A278" s="15"/>
      <c r="B278" s="263"/>
      <c r="C278" s="264"/>
      <c r="D278" s="231" t="s">
        <v>126</v>
      </c>
      <c r="E278" s="265" t="s">
        <v>1</v>
      </c>
      <c r="F278" s="266" t="s">
        <v>222</v>
      </c>
      <c r="G278" s="264"/>
      <c r="H278" s="265" t="s">
        <v>1</v>
      </c>
      <c r="I278" s="267"/>
      <c r="J278" s="264"/>
      <c r="K278" s="264"/>
      <c r="L278" s="268"/>
      <c r="M278" s="269"/>
      <c r="N278" s="270"/>
      <c r="O278" s="270"/>
      <c r="P278" s="270"/>
      <c r="Q278" s="270"/>
      <c r="R278" s="270"/>
      <c r="S278" s="270"/>
      <c r="T278" s="271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2" t="s">
        <v>126</v>
      </c>
      <c r="AU278" s="272" t="s">
        <v>83</v>
      </c>
      <c r="AV278" s="15" t="s">
        <v>81</v>
      </c>
      <c r="AW278" s="15" t="s">
        <v>30</v>
      </c>
      <c r="AX278" s="15" t="s">
        <v>73</v>
      </c>
      <c r="AY278" s="272" t="s">
        <v>117</v>
      </c>
    </row>
    <row r="279" s="15" customFormat="1">
      <c r="A279" s="15"/>
      <c r="B279" s="263"/>
      <c r="C279" s="264"/>
      <c r="D279" s="231" t="s">
        <v>126</v>
      </c>
      <c r="E279" s="265" t="s">
        <v>1</v>
      </c>
      <c r="F279" s="266" t="s">
        <v>285</v>
      </c>
      <c r="G279" s="264"/>
      <c r="H279" s="265" t="s">
        <v>1</v>
      </c>
      <c r="I279" s="267"/>
      <c r="J279" s="264"/>
      <c r="K279" s="264"/>
      <c r="L279" s="268"/>
      <c r="M279" s="269"/>
      <c r="N279" s="270"/>
      <c r="O279" s="270"/>
      <c r="P279" s="270"/>
      <c r="Q279" s="270"/>
      <c r="R279" s="270"/>
      <c r="S279" s="270"/>
      <c r="T279" s="271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2" t="s">
        <v>126</v>
      </c>
      <c r="AU279" s="272" t="s">
        <v>83</v>
      </c>
      <c r="AV279" s="15" t="s">
        <v>81</v>
      </c>
      <c r="AW279" s="15" t="s">
        <v>30</v>
      </c>
      <c r="AX279" s="15" t="s">
        <v>73</v>
      </c>
      <c r="AY279" s="272" t="s">
        <v>117</v>
      </c>
    </row>
    <row r="280" s="15" customFormat="1">
      <c r="A280" s="15"/>
      <c r="B280" s="263"/>
      <c r="C280" s="264"/>
      <c r="D280" s="231" t="s">
        <v>126</v>
      </c>
      <c r="E280" s="265" t="s">
        <v>1</v>
      </c>
      <c r="F280" s="266" t="s">
        <v>286</v>
      </c>
      <c r="G280" s="264"/>
      <c r="H280" s="265" t="s">
        <v>1</v>
      </c>
      <c r="I280" s="267"/>
      <c r="J280" s="264"/>
      <c r="K280" s="264"/>
      <c r="L280" s="268"/>
      <c r="M280" s="269"/>
      <c r="N280" s="270"/>
      <c r="O280" s="270"/>
      <c r="P280" s="270"/>
      <c r="Q280" s="270"/>
      <c r="R280" s="270"/>
      <c r="S280" s="270"/>
      <c r="T280" s="271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2" t="s">
        <v>126</v>
      </c>
      <c r="AU280" s="272" t="s">
        <v>83</v>
      </c>
      <c r="AV280" s="15" t="s">
        <v>81</v>
      </c>
      <c r="AW280" s="15" t="s">
        <v>30</v>
      </c>
      <c r="AX280" s="15" t="s">
        <v>73</v>
      </c>
      <c r="AY280" s="272" t="s">
        <v>117</v>
      </c>
    </row>
    <row r="281" s="15" customFormat="1">
      <c r="A281" s="15"/>
      <c r="B281" s="263"/>
      <c r="C281" s="264"/>
      <c r="D281" s="231" t="s">
        <v>126</v>
      </c>
      <c r="E281" s="265" t="s">
        <v>1</v>
      </c>
      <c r="F281" s="266" t="s">
        <v>287</v>
      </c>
      <c r="G281" s="264"/>
      <c r="H281" s="265" t="s">
        <v>1</v>
      </c>
      <c r="I281" s="267"/>
      <c r="J281" s="264"/>
      <c r="K281" s="264"/>
      <c r="L281" s="268"/>
      <c r="M281" s="269"/>
      <c r="N281" s="270"/>
      <c r="O281" s="270"/>
      <c r="P281" s="270"/>
      <c r="Q281" s="270"/>
      <c r="R281" s="270"/>
      <c r="S281" s="270"/>
      <c r="T281" s="271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2" t="s">
        <v>126</v>
      </c>
      <c r="AU281" s="272" t="s">
        <v>83</v>
      </c>
      <c r="AV281" s="15" t="s">
        <v>81</v>
      </c>
      <c r="AW281" s="15" t="s">
        <v>30</v>
      </c>
      <c r="AX281" s="15" t="s">
        <v>73</v>
      </c>
      <c r="AY281" s="272" t="s">
        <v>117</v>
      </c>
    </row>
    <row r="282" s="15" customFormat="1">
      <c r="A282" s="15"/>
      <c r="B282" s="263"/>
      <c r="C282" s="264"/>
      <c r="D282" s="231" t="s">
        <v>126</v>
      </c>
      <c r="E282" s="265" t="s">
        <v>1</v>
      </c>
      <c r="F282" s="266" t="s">
        <v>288</v>
      </c>
      <c r="G282" s="264"/>
      <c r="H282" s="265" t="s">
        <v>1</v>
      </c>
      <c r="I282" s="267"/>
      <c r="J282" s="264"/>
      <c r="K282" s="264"/>
      <c r="L282" s="268"/>
      <c r="M282" s="269"/>
      <c r="N282" s="270"/>
      <c r="O282" s="270"/>
      <c r="P282" s="270"/>
      <c r="Q282" s="270"/>
      <c r="R282" s="270"/>
      <c r="S282" s="270"/>
      <c r="T282" s="271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2" t="s">
        <v>126</v>
      </c>
      <c r="AU282" s="272" t="s">
        <v>83</v>
      </c>
      <c r="AV282" s="15" t="s">
        <v>81</v>
      </c>
      <c r="AW282" s="15" t="s">
        <v>30</v>
      </c>
      <c r="AX282" s="15" t="s">
        <v>73</v>
      </c>
      <c r="AY282" s="272" t="s">
        <v>117</v>
      </c>
    </row>
    <row r="283" s="15" customFormat="1">
      <c r="A283" s="15"/>
      <c r="B283" s="263"/>
      <c r="C283" s="264"/>
      <c r="D283" s="231" t="s">
        <v>126</v>
      </c>
      <c r="E283" s="265" t="s">
        <v>1</v>
      </c>
      <c r="F283" s="266" t="s">
        <v>289</v>
      </c>
      <c r="G283" s="264"/>
      <c r="H283" s="265" t="s">
        <v>1</v>
      </c>
      <c r="I283" s="267"/>
      <c r="J283" s="264"/>
      <c r="K283" s="264"/>
      <c r="L283" s="268"/>
      <c r="M283" s="269"/>
      <c r="N283" s="270"/>
      <c r="O283" s="270"/>
      <c r="P283" s="270"/>
      <c r="Q283" s="270"/>
      <c r="R283" s="270"/>
      <c r="S283" s="270"/>
      <c r="T283" s="271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2" t="s">
        <v>126</v>
      </c>
      <c r="AU283" s="272" t="s">
        <v>83</v>
      </c>
      <c r="AV283" s="15" t="s">
        <v>81</v>
      </c>
      <c r="AW283" s="15" t="s">
        <v>30</v>
      </c>
      <c r="AX283" s="15" t="s">
        <v>73</v>
      </c>
      <c r="AY283" s="272" t="s">
        <v>117</v>
      </c>
    </row>
    <row r="284" s="15" customFormat="1">
      <c r="A284" s="15"/>
      <c r="B284" s="263"/>
      <c r="C284" s="264"/>
      <c r="D284" s="231" t="s">
        <v>126</v>
      </c>
      <c r="E284" s="265" t="s">
        <v>1</v>
      </c>
      <c r="F284" s="266" t="s">
        <v>290</v>
      </c>
      <c r="G284" s="264"/>
      <c r="H284" s="265" t="s">
        <v>1</v>
      </c>
      <c r="I284" s="267"/>
      <c r="J284" s="264"/>
      <c r="K284" s="264"/>
      <c r="L284" s="268"/>
      <c r="M284" s="269"/>
      <c r="N284" s="270"/>
      <c r="O284" s="270"/>
      <c r="P284" s="270"/>
      <c r="Q284" s="270"/>
      <c r="R284" s="270"/>
      <c r="S284" s="270"/>
      <c r="T284" s="271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2" t="s">
        <v>126</v>
      </c>
      <c r="AU284" s="272" t="s">
        <v>83</v>
      </c>
      <c r="AV284" s="15" t="s">
        <v>81</v>
      </c>
      <c r="AW284" s="15" t="s">
        <v>30</v>
      </c>
      <c r="AX284" s="15" t="s">
        <v>73</v>
      </c>
      <c r="AY284" s="272" t="s">
        <v>117</v>
      </c>
    </row>
    <row r="285" s="15" customFormat="1">
      <c r="A285" s="15"/>
      <c r="B285" s="263"/>
      <c r="C285" s="264"/>
      <c r="D285" s="231" t="s">
        <v>126</v>
      </c>
      <c r="E285" s="265" t="s">
        <v>1</v>
      </c>
      <c r="F285" s="266" t="s">
        <v>144</v>
      </c>
      <c r="G285" s="264"/>
      <c r="H285" s="265" t="s">
        <v>1</v>
      </c>
      <c r="I285" s="267"/>
      <c r="J285" s="264"/>
      <c r="K285" s="264"/>
      <c r="L285" s="268"/>
      <c r="M285" s="269"/>
      <c r="N285" s="270"/>
      <c r="O285" s="270"/>
      <c r="P285" s="270"/>
      <c r="Q285" s="270"/>
      <c r="R285" s="270"/>
      <c r="S285" s="270"/>
      <c r="T285" s="271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72" t="s">
        <v>126</v>
      </c>
      <c r="AU285" s="272" t="s">
        <v>83</v>
      </c>
      <c r="AV285" s="15" t="s">
        <v>81</v>
      </c>
      <c r="AW285" s="15" t="s">
        <v>30</v>
      </c>
      <c r="AX285" s="15" t="s">
        <v>73</v>
      </c>
      <c r="AY285" s="272" t="s">
        <v>117</v>
      </c>
    </row>
    <row r="286" s="13" customFormat="1">
      <c r="A286" s="13"/>
      <c r="B286" s="229"/>
      <c r="C286" s="230"/>
      <c r="D286" s="231" t="s">
        <v>126</v>
      </c>
      <c r="E286" s="232" t="s">
        <v>1</v>
      </c>
      <c r="F286" s="233" t="s">
        <v>81</v>
      </c>
      <c r="G286" s="230"/>
      <c r="H286" s="234">
        <v>1</v>
      </c>
      <c r="I286" s="235"/>
      <c r="J286" s="230"/>
      <c r="K286" s="230"/>
      <c r="L286" s="236"/>
      <c r="M286" s="237"/>
      <c r="N286" s="238"/>
      <c r="O286" s="238"/>
      <c r="P286" s="238"/>
      <c r="Q286" s="238"/>
      <c r="R286" s="238"/>
      <c r="S286" s="238"/>
      <c r="T286" s="23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0" t="s">
        <v>126</v>
      </c>
      <c r="AU286" s="240" t="s">
        <v>83</v>
      </c>
      <c r="AV286" s="13" t="s">
        <v>83</v>
      </c>
      <c r="AW286" s="13" t="s">
        <v>30</v>
      </c>
      <c r="AX286" s="13" t="s">
        <v>73</v>
      </c>
      <c r="AY286" s="240" t="s">
        <v>117</v>
      </c>
    </row>
    <row r="287" s="14" customFormat="1">
      <c r="A287" s="14"/>
      <c r="B287" s="241"/>
      <c r="C287" s="242"/>
      <c r="D287" s="231" t="s">
        <v>126</v>
      </c>
      <c r="E287" s="243" t="s">
        <v>1</v>
      </c>
      <c r="F287" s="244" t="s">
        <v>127</v>
      </c>
      <c r="G287" s="242"/>
      <c r="H287" s="245">
        <v>1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1" t="s">
        <v>126</v>
      </c>
      <c r="AU287" s="251" t="s">
        <v>83</v>
      </c>
      <c r="AV287" s="14" t="s">
        <v>128</v>
      </c>
      <c r="AW287" s="14" t="s">
        <v>30</v>
      </c>
      <c r="AX287" s="14" t="s">
        <v>81</v>
      </c>
      <c r="AY287" s="251" t="s">
        <v>117</v>
      </c>
    </row>
    <row r="288" s="2" customFormat="1" ht="16.5" customHeight="1">
      <c r="A288" s="38"/>
      <c r="B288" s="39"/>
      <c r="C288" s="252" t="s">
        <v>291</v>
      </c>
      <c r="D288" s="252" t="s">
        <v>129</v>
      </c>
      <c r="E288" s="253" t="s">
        <v>292</v>
      </c>
      <c r="F288" s="254" t="s">
        <v>293</v>
      </c>
      <c r="G288" s="255" t="s">
        <v>132</v>
      </c>
      <c r="H288" s="256">
        <v>1</v>
      </c>
      <c r="I288" s="257"/>
      <c r="J288" s="258">
        <f>ROUND(I288*H288,2)</f>
        <v>0</v>
      </c>
      <c r="K288" s="259"/>
      <c r="L288" s="260"/>
      <c r="M288" s="261" t="s">
        <v>1</v>
      </c>
      <c r="N288" s="262" t="s">
        <v>38</v>
      </c>
      <c r="O288" s="91"/>
      <c r="P288" s="225">
        <f>O288*H288</f>
        <v>0</v>
      </c>
      <c r="Q288" s="225">
        <v>0</v>
      </c>
      <c r="R288" s="225">
        <f>Q288*H288</f>
        <v>0</v>
      </c>
      <c r="S288" s="225">
        <v>0</v>
      </c>
      <c r="T288" s="22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7" t="s">
        <v>133</v>
      </c>
      <c r="AT288" s="227" t="s">
        <v>129</v>
      </c>
      <c r="AU288" s="227" t="s">
        <v>83</v>
      </c>
      <c r="AY288" s="17" t="s">
        <v>117</v>
      </c>
      <c r="BE288" s="228">
        <f>IF(N288="základní",J288,0)</f>
        <v>0</v>
      </c>
      <c r="BF288" s="228">
        <f>IF(N288="snížená",J288,0)</f>
        <v>0</v>
      </c>
      <c r="BG288" s="228">
        <f>IF(N288="zákl. přenesená",J288,0)</f>
        <v>0</v>
      </c>
      <c r="BH288" s="228">
        <f>IF(N288="sníž. přenesená",J288,0)</f>
        <v>0</v>
      </c>
      <c r="BI288" s="228">
        <f>IF(N288="nulová",J288,0)</f>
        <v>0</v>
      </c>
      <c r="BJ288" s="17" t="s">
        <v>81</v>
      </c>
      <c r="BK288" s="228">
        <f>ROUND(I288*H288,2)</f>
        <v>0</v>
      </c>
      <c r="BL288" s="17" t="s">
        <v>124</v>
      </c>
      <c r="BM288" s="227" t="s">
        <v>294</v>
      </c>
    </row>
    <row r="289" s="15" customFormat="1">
      <c r="A289" s="15"/>
      <c r="B289" s="263"/>
      <c r="C289" s="264"/>
      <c r="D289" s="231" t="s">
        <v>126</v>
      </c>
      <c r="E289" s="265" t="s">
        <v>1</v>
      </c>
      <c r="F289" s="266" t="s">
        <v>295</v>
      </c>
      <c r="G289" s="264"/>
      <c r="H289" s="265" t="s">
        <v>1</v>
      </c>
      <c r="I289" s="267"/>
      <c r="J289" s="264"/>
      <c r="K289" s="264"/>
      <c r="L289" s="268"/>
      <c r="M289" s="269"/>
      <c r="N289" s="270"/>
      <c r="O289" s="270"/>
      <c r="P289" s="270"/>
      <c r="Q289" s="270"/>
      <c r="R289" s="270"/>
      <c r="S289" s="270"/>
      <c r="T289" s="27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72" t="s">
        <v>126</v>
      </c>
      <c r="AU289" s="272" t="s">
        <v>83</v>
      </c>
      <c r="AV289" s="15" t="s">
        <v>81</v>
      </c>
      <c r="AW289" s="15" t="s">
        <v>30</v>
      </c>
      <c r="AX289" s="15" t="s">
        <v>73</v>
      </c>
      <c r="AY289" s="272" t="s">
        <v>117</v>
      </c>
    </row>
    <row r="290" s="15" customFormat="1">
      <c r="A290" s="15"/>
      <c r="B290" s="263"/>
      <c r="C290" s="264"/>
      <c r="D290" s="231" t="s">
        <v>126</v>
      </c>
      <c r="E290" s="265" t="s">
        <v>1</v>
      </c>
      <c r="F290" s="266" t="s">
        <v>222</v>
      </c>
      <c r="G290" s="264"/>
      <c r="H290" s="265" t="s">
        <v>1</v>
      </c>
      <c r="I290" s="267"/>
      <c r="J290" s="264"/>
      <c r="K290" s="264"/>
      <c r="L290" s="268"/>
      <c r="M290" s="269"/>
      <c r="N290" s="270"/>
      <c r="O290" s="270"/>
      <c r="P290" s="270"/>
      <c r="Q290" s="270"/>
      <c r="R290" s="270"/>
      <c r="S290" s="270"/>
      <c r="T290" s="27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2" t="s">
        <v>126</v>
      </c>
      <c r="AU290" s="272" t="s">
        <v>83</v>
      </c>
      <c r="AV290" s="15" t="s">
        <v>81</v>
      </c>
      <c r="AW290" s="15" t="s">
        <v>30</v>
      </c>
      <c r="AX290" s="15" t="s">
        <v>73</v>
      </c>
      <c r="AY290" s="272" t="s">
        <v>117</v>
      </c>
    </row>
    <row r="291" s="15" customFormat="1">
      <c r="A291" s="15"/>
      <c r="B291" s="263"/>
      <c r="C291" s="264"/>
      <c r="D291" s="231" t="s">
        <v>126</v>
      </c>
      <c r="E291" s="265" t="s">
        <v>1</v>
      </c>
      <c r="F291" s="266" t="s">
        <v>296</v>
      </c>
      <c r="G291" s="264"/>
      <c r="H291" s="265" t="s">
        <v>1</v>
      </c>
      <c r="I291" s="267"/>
      <c r="J291" s="264"/>
      <c r="K291" s="264"/>
      <c r="L291" s="268"/>
      <c r="M291" s="269"/>
      <c r="N291" s="270"/>
      <c r="O291" s="270"/>
      <c r="P291" s="270"/>
      <c r="Q291" s="270"/>
      <c r="R291" s="270"/>
      <c r="S291" s="270"/>
      <c r="T291" s="271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2" t="s">
        <v>126</v>
      </c>
      <c r="AU291" s="272" t="s">
        <v>83</v>
      </c>
      <c r="AV291" s="15" t="s">
        <v>81</v>
      </c>
      <c r="AW291" s="15" t="s">
        <v>30</v>
      </c>
      <c r="AX291" s="15" t="s">
        <v>73</v>
      </c>
      <c r="AY291" s="272" t="s">
        <v>117</v>
      </c>
    </row>
    <row r="292" s="15" customFormat="1">
      <c r="A292" s="15"/>
      <c r="B292" s="263"/>
      <c r="C292" s="264"/>
      <c r="D292" s="231" t="s">
        <v>126</v>
      </c>
      <c r="E292" s="265" t="s">
        <v>1</v>
      </c>
      <c r="F292" s="266" t="s">
        <v>297</v>
      </c>
      <c r="G292" s="264"/>
      <c r="H292" s="265" t="s">
        <v>1</v>
      </c>
      <c r="I292" s="267"/>
      <c r="J292" s="264"/>
      <c r="K292" s="264"/>
      <c r="L292" s="268"/>
      <c r="M292" s="269"/>
      <c r="N292" s="270"/>
      <c r="O292" s="270"/>
      <c r="P292" s="270"/>
      <c r="Q292" s="270"/>
      <c r="R292" s="270"/>
      <c r="S292" s="270"/>
      <c r="T292" s="271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2" t="s">
        <v>126</v>
      </c>
      <c r="AU292" s="272" t="s">
        <v>83</v>
      </c>
      <c r="AV292" s="15" t="s">
        <v>81</v>
      </c>
      <c r="AW292" s="15" t="s">
        <v>30</v>
      </c>
      <c r="AX292" s="15" t="s">
        <v>73</v>
      </c>
      <c r="AY292" s="272" t="s">
        <v>117</v>
      </c>
    </row>
    <row r="293" s="15" customFormat="1">
      <c r="A293" s="15"/>
      <c r="B293" s="263"/>
      <c r="C293" s="264"/>
      <c r="D293" s="231" t="s">
        <v>126</v>
      </c>
      <c r="E293" s="265" t="s">
        <v>1</v>
      </c>
      <c r="F293" s="266" t="s">
        <v>298</v>
      </c>
      <c r="G293" s="264"/>
      <c r="H293" s="265" t="s">
        <v>1</v>
      </c>
      <c r="I293" s="267"/>
      <c r="J293" s="264"/>
      <c r="K293" s="264"/>
      <c r="L293" s="268"/>
      <c r="M293" s="269"/>
      <c r="N293" s="270"/>
      <c r="O293" s="270"/>
      <c r="P293" s="270"/>
      <c r="Q293" s="270"/>
      <c r="R293" s="270"/>
      <c r="S293" s="270"/>
      <c r="T293" s="271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72" t="s">
        <v>126</v>
      </c>
      <c r="AU293" s="272" t="s">
        <v>83</v>
      </c>
      <c r="AV293" s="15" t="s">
        <v>81</v>
      </c>
      <c r="AW293" s="15" t="s">
        <v>30</v>
      </c>
      <c r="AX293" s="15" t="s">
        <v>73</v>
      </c>
      <c r="AY293" s="272" t="s">
        <v>117</v>
      </c>
    </row>
    <row r="294" s="15" customFormat="1">
      <c r="A294" s="15"/>
      <c r="B294" s="263"/>
      <c r="C294" s="264"/>
      <c r="D294" s="231" t="s">
        <v>126</v>
      </c>
      <c r="E294" s="265" t="s">
        <v>1</v>
      </c>
      <c r="F294" s="266" t="s">
        <v>299</v>
      </c>
      <c r="G294" s="264"/>
      <c r="H294" s="265" t="s">
        <v>1</v>
      </c>
      <c r="I294" s="267"/>
      <c r="J294" s="264"/>
      <c r="K294" s="264"/>
      <c r="L294" s="268"/>
      <c r="M294" s="269"/>
      <c r="N294" s="270"/>
      <c r="O294" s="270"/>
      <c r="P294" s="270"/>
      <c r="Q294" s="270"/>
      <c r="R294" s="270"/>
      <c r="S294" s="270"/>
      <c r="T294" s="271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72" t="s">
        <v>126</v>
      </c>
      <c r="AU294" s="272" t="s">
        <v>83</v>
      </c>
      <c r="AV294" s="15" t="s">
        <v>81</v>
      </c>
      <c r="AW294" s="15" t="s">
        <v>30</v>
      </c>
      <c r="AX294" s="15" t="s">
        <v>73</v>
      </c>
      <c r="AY294" s="272" t="s">
        <v>117</v>
      </c>
    </row>
    <row r="295" s="15" customFormat="1">
      <c r="A295" s="15"/>
      <c r="B295" s="263"/>
      <c r="C295" s="264"/>
      <c r="D295" s="231" t="s">
        <v>126</v>
      </c>
      <c r="E295" s="265" t="s">
        <v>1</v>
      </c>
      <c r="F295" s="266" t="s">
        <v>300</v>
      </c>
      <c r="G295" s="264"/>
      <c r="H295" s="265" t="s">
        <v>1</v>
      </c>
      <c r="I295" s="267"/>
      <c r="J295" s="264"/>
      <c r="K295" s="264"/>
      <c r="L295" s="268"/>
      <c r="M295" s="269"/>
      <c r="N295" s="270"/>
      <c r="O295" s="270"/>
      <c r="P295" s="270"/>
      <c r="Q295" s="270"/>
      <c r="R295" s="270"/>
      <c r="S295" s="270"/>
      <c r="T295" s="271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2" t="s">
        <v>126</v>
      </c>
      <c r="AU295" s="272" t="s">
        <v>83</v>
      </c>
      <c r="AV295" s="15" t="s">
        <v>81</v>
      </c>
      <c r="AW295" s="15" t="s">
        <v>30</v>
      </c>
      <c r="AX295" s="15" t="s">
        <v>73</v>
      </c>
      <c r="AY295" s="272" t="s">
        <v>117</v>
      </c>
    </row>
    <row r="296" s="15" customFormat="1">
      <c r="A296" s="15"/>
      <c r="B296" s="263"/>
      <c r="C296" s="264"/>
      <c r="D296" s="231" t="s">
        <v>126</v>
      </c>
      <c r="E296" s="265" t="s">
        <v>1</v>
      </c>
      <c r="F296" s="266" t="s">
        <v>144</v>
      </c>
      <c r="G296" s="264"/>
      <c r="H296" s="265" t="s">
        <v>1</v>
      </c>
      <c r="I296" s="267"/>
      <c r="J296" s="264"/>
      <c r="K296" s="264"/>
      <c r="L296" s="268"/>
      <c r="M296" s="269"/>
      <c r="N296" s="270"/>
      <c r="O296" s="270"/>
      <c r="P296" s="270"/>
      <c r="Q296" s="270"/>
      <c r="R296" s="270"/>
      <c r="S296" s="270"/>
      <c r="T296" s="271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72" t="s">
        <v>126</v>
      </c>
      <c r="AU296" s="272" t="s">
        <v>83</v>
      </c>
      <c r="AV296" s="15" t="s">
        <v>81</v>
      </c>
      <c r="AW296" s="15" t="s">
        <v>30</v>
      </c>
      <c r="AX296" s="15" t="s">
        <v>73</v>
      </c>
      <c r="AY296" s="272" t="s">
        <v>117</v>
      </c>
    </row>
    <row r="297" s="13" customFormat="1">
      <c r="A297" s="13"/>
      <c r="B297" s="229"/>
      <c r="C297" s="230"/>
      <c r="D297" s="231" t="s">
        <v>126</v>
      </c>
      <c r="E297" s="232" t="s">
        <v>1</v>
      </c>
      <c r="F297" s="233" t="s">
        <v>81</v>
      </c>
      <c r="G297" s="230"/>
      <c r="H297" s="234">
        <v>1</v>
      </c>
      <c r="I297" s="235"/>
      <c r="J297" s="230"/>
      <c r="K297" s="230"/>
      <c r="L297" s="236"/>
      <c r="M297" s="237"/>
      <c r="N297" s="238"/>
      <c r="O297" s="238"/>
      <c r="P297" s="238"/>
      <c r="Q297" s="238"/>
      <c r="R297" s="238"/>
      <c r="S297" s="238"/>
      <c r="T297" s="23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0" t="s">
        <v>126</v>
      </c>
      <c r="AU297" s="240" t="s">
        <v>83</v>
      </c>
      <c r="AV297" s="13" t="s">
        <v>83</v>
      </c>
      <c r="AW297" s="13" t="s">
        <v>30</v>
      </c>
      <c r="AX297" s="13" t="s">
        <v>73</v>
      </c>
      <c r="AY297" s="240" t="s">
        <v>117</v>
      </c>
    </row>
    <row r="298" s="14" customFormat="1">
      <c r="A298" s="14"/>
      <c r="B298" s="241"/>
      <c r="C298" s="242"/>
      <c r="D298" s="231" t="s">
        <v>126</v>
      </c>
      <c r="E298" s="243" t="s">
        <v>1</v>
      </c>
      <c r="F298" s="244" t="s">
        <v>127</v>
      </c>
      <c r="G298" s="242"/>
      <c r="H298" s="245">
        <v>1</v>
      </c>
      <c r="I298" s="246"/>
      <c r="J298" s="242"/>
      <c r="K298" s="242"/>
      <c r="L298" s="247"/>
      <c r="M298" s="248"/>
      <c r="N298" s="249"/>
      <c r="O298" s="249"/>
      <c r="P298" s="249"/>
      <c r="Q298" s="249"/>
      <c r="R298" s="249"/>
      <c r="S298" s="249"/>
      <c r="T298" s="250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1" t="s">
        <v>126</v>
      </c>
      <c r="AU298" s="251" t="s">
        <v>83</v>
      </c>
      <c r="AV298" s="14" t="s">
        <v>128</v>
      </c>
      <c r="AW298" s="14" t="s">
        <v>30</v>
      </c>
      <c r="AX298" s="14" t="s">
        <v>81</v>
      </c>
      <c r="AY298" s="251" t="s">
        <v>117</v>
      </c>
    </row>
    <row r="299" s="2" customFormat="1" ht="16.5" customHeight="1">
      <c r="A299" s="38"/>
      <c r="B299" s="39"/>
      <c r="C299" s="252" t="s">
        <v>301</v>
      </c>
      <c r="D299" s="252" t="s">
        <v>129</v>
      </c>
      <c r="E299" s="253" t="s">
        <v>302</v>
      </c>
      <c r="F299" s="254" t="s">
        <v>303</v>
      </c>
      <c r="G299" s="255" t="s">
        <v>132</v>
      </c>
      <c r="H299" s="256">
        <v>1</v>
      </c>
      <c r="I299" s="257"/>
      <c r="J299" s="258">
        <f>ROUND(I299*H299,2)</f>
        <v>0</v>
      </c>
      <c r="K299" s="259"/>
      <c r="L299" s="260"/>
      <c r="M299" s="261" t="s">
        <v>1</v>
      </c>
      <c r="N299" s="262" t="s">
        <v>38</v>
      </c>
      <c r="O299" s="91"/>
      <c r="P299" s="225">
        <f>O299*H299</f>
        <v>0</v>
      </c>
      <c r="Q299" s="225">
        <v>0</v>
      </c>
      <c r="R299" s="225">
        <f>Q299*H299</f>
        <v>0</v>
      </c>
      <c r="S299" s="225">
        <v>0</v>
      </c>
      <c r="T299" s="22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7" t="s">
        <v>133</v>
      </c>
      <c r="AT299" s="227" t="s">
        <v>129</v>
      </c>
      <c r="AU299" s="227" t="s">
        <v>83</v>
      </c>
      <c r="AY299" s="17" t="s">
        <v>117</v>
      </c>
      <c r="BE299" s="228">
        <f>IF(N299="základní",J299,0)</f>
        <v>0</v>
      </c>
      <c r="BF299" s="228">
        <f>IF(N299="snížená",J299,0)</f>
        <v>0</v>
      </c>
      <c r="BG299" s="228">
        <f>IF(N299="zákl. přenesená",J299,0)</f>
        <v>0</v>
      </c>
      <c r="BH299" s="228">
        <f>IF(N299="sníž. přenesená",J299,0)</f>
        <v>0</v>
      </c>
      <c r="BI299" s="228">
        <f>IF(N299="nulová",J299,0)</f>
        <v>0</v>
      </c>
      <c r="BJ299" s="17" t="s">
        <v>81</v>
      </c>
      <c r="BK299" s="228">
        <f>ROUND(I299*H299,2)</f>
        <v>0</v>
      </c>
      <c r="BL299" s="17" t="s">
        <v>124</v>
      </c>
      <c r="BM299" s="227" t="s">
        <v>304</v>
      </c>
    </row>
    <row r="300" s="15" customFormat="1">
      <c r="A300" s="15"/>
      <c r="B300" s="263"/>
      <c r="C300" s="264"/>
      <c r="D300" s="231" t="s">
        <v>126</v>
      </c>
      <c r="E300" s="265" t="s">
        <v>1</v>
      </c>
      <c r="F300" s="266" t="s">
        <v>305</v>
      </c>
      <c r="G300" s="264"/>
      <c r="H300" s="265" t="s">
        <v>1</v>
      </c>
      <c r="I300" s="267"/>
      <c r="J300" s="264"/>
      <c r="K300" s="264"/>
      <c r="L300" s="268"/>
      <c r="M300" s="269"/>
      <c r="N300" s="270"/>
      <c r="O300" s="270"/>
      <c r="P300" s="270"/>
      <c r="Q300" s="270"/>
      <c r="R300" s="270"/>
      <c r="S300" s="270"/>
      <c r="T300" s="271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2" t="s">
        <v>126</v>
      </c>
      <c r="AU300" s="272" t="s">
        <v>83</v>
      </c>
      <c r="AV300" s="15" t="s">
        <v>81</v>
      </c>
      <c r="AW300" s="15" t="s">
        <v>30</v>
      </c>
      <c r="AX300" s="15" t="s">
        <v>73</v>
      </c>
      <c r="AY300" s="272" t="s">
        <v>117</v>
      </c>
    </row>
    <row r="301" s="15" customFormat="1">
      <c r="A301" s="15"/>
      <c r="B301" s="263"/>
      <c r="C301" s="264"/>
      <c r="D301" s="231" t="s">
        <v>126</v>
      </c>
      <c r="E301" s="265" t="s">
        <v>1</v>
      </c>
      <c r="F301" s="266" t="s">
        <v>222</v>
      </c>
      <c r="G301" s="264"/>
      <c r="H301" s="265" t="s">
        <v>1</v>
      </c>
      <c r="I301" s="267"/>
      <c r="J301" s="264"/>
      <c r="K301" s="264"/>
      <c r="L301" s="268"/>
      <c r="M301" s="269"/>
      <c r="N301" s="270"/>
      <c r="O301" s="270"/>
      <c r="P301" s="270"/>
      <c r="Q301" s="270"/>
      <c r="R301" s="270"/>
      <c r="S301" s="270"/>
      <c r="T301" s="271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2" t="s">
        <v>126</v>
      </c>
      <c r="AU301" s="272" t="s">
        <v>83</v>
      </c>
      <c r="AV301" s="15" t="s">
        <v>81</v>
      </c>
      <c r="AW301" s="15" t="s">
        <v>30</v>
      </c>
      <c r="AX301" s="15" t="s">
        <v>73</v>
      </c>
      <c r="AY301" s="272" t="s">
        <v>117</v>
      </c>
    </row>
    <row r="302" s="15" customFormat="1">
      <c r="A302" s="15"/>
      <c r="B302" s="263"/>
      <c r="C302" s="264"/>
      <c r="D302" s="231" t="s">
        <v>126</v>
      </c>
      <c r="E302" s="265" t="s">
        <v>1</v>
      </c>
      <c r="F302" s="266" t="s">
        <v>306</v>
      </c>
      <c r="G302" s="264"/>
      <c r="H302" s="265" t="s">
        <v>1</v>
      </c>
      <c r="I302" s="267"/>
      <c r="J302" s="264"/>
      <c r="K302" s="264"/>
      <c r="L302" s="268"/>
      <c r="M302" s="269"/>
      <c r="N302" s="270"/>
      <c r="O302" s="270"/>
      <c r="P302" s="270"/>
      <c r="Q302" s="270"/>
      <c r="R302" s="270"/>
      <c r="S302" s="270"/>
      <c r="T302" s="271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2" t="s">
        <v>126</v>
      </c>
      <c r="AU302" s="272" t="s">
        <v>83</v>
      </c>
      <c r="AV302" s="15" t="s">
        <v>81</v>
      </c>
      <c r="AW302" s="15" t="s">
        <v>30</v>
      </c>
      <c r="AX302" s="15" t="s">
        <v>73</v>
      </c>
      <c r="AY302" s="272" t="s">
        <v>117</v>
      </c>
    </row>
    <row r="303" s="15" customFormat="1">
      <c r="A303" s="15"/>
      <c r="B303" s="263"/>
      <c r="C303" s="264"/>
      <c r="D303" s="231" t="s">
        <v>126</v>
      </c>
      <c r="E303" s="265" t="s">
        <v>1</v>
      </c>
      <c r="F303" s="266" t="s">
        <v>307</v>
      </c>
      <c r="G303" s="264"/>
      <c r="H303" s="265" t="s">
        <v>1</v>
      </c>
      <c r="I303" s="267"/>
      <c r="J303" s="264"/>
      <c r="K303" s="264"/>
      <c r="L303" s="268"/>
      <c r="M303" s="269"/>
      <c r="N303" s="270"/>
      <c r="O303" s="270"/>
      <c r="P303" s="270"/>
      <c r="Q303" s="270"/>
      <c r="R303" s="270"/>
      <c r="S303" s="270"/>
      <c r="T303" s="271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2" t="s">
        <v>126</v>
      </c>
      <c r="AU303" s="272" t="s">
        <v>83</v>
      </c>
      <c r="AV303" s="15" t="s">
        <v>81</v>
      </c>
      <c r="AW303" s="15" t="s">
        <v>30</v>
      </c>
      <c r="AX303" s="15" t="s">
        <v>73</v>
      </c>
      <c r="AY303" s="272" t="s">
        <v>117</v>
      </c>
    </row>
    <row r="304" s="15" customFormat="1">
      <c r="A304" s="15"/>
      <c r="B304" s="263"/>
      <c r="C304" s="264"/>
      <c r="D304" s="231" t="s">
        <v>126</v>
      </c>
      <c r="E304" s="265" t="s">
        <v>1</v>
      </c>
      <c r="F304" s="266" t="s">
        <v>308</v>
      </c>
      <c r="G304" s="264"/>
      <c r="H304" s="265" t="s">
        <v>1</v>
      </c>
      <c r="I304" s="267"/>
      <c r="J304" s="264"/>
      <c r="K304" s="264"/>
      <c r="L304" s="268"/>
      <c r="M304" s="269"/>
      <c r="N304" s="270"/>
      <c r="O304" s="270"/>
      <c r="P304" s="270"/>
      <c r="Q304" s="270"/>
      <c r="R304" s="270"/>
      <c r="S304" s="270"/>
      <c r="T304" s="271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2" t="s">
        <v>126</v>
      </c>
      <c r="AU304" s="272" t="s">
        <v>83</v>
      </c>
      <c r="AV304" s="15" t="s">
        <v>81</v>
      </c>
      <c r="AW304" s="15" t="s">
        <v>30</v>
      </c>
      <c r="AX304" s="15" t="s">
        <v>73</v>
      </c>
      <c r="AY304" s="272" t="s">
        <v>117</v>
      </c>
    </row>
    <row r="305" s="15" customFormat="1">
      <c r="A305" s="15"/>
      <c r="B305" s="263"/>
      <c r="C305" s="264"/>
      <c r="D305" s="231" t="s">
        <v>126</v>
      </c>
      <c r="E305" s="265" t="s">
        <v>1</v>
      </c>
      <c r="F305" s="266" t="s">
        <v>309</v>
      </c>
      <c r="G305" s="264"/>
      <c r="H305" s="265" t="s">
        <v>1</v>
      </c>
      <c r="I305" s="267"/>
      <c r="J305" s="264"/>
      <c r="K305" s="264"/>
      <c r="L305" s="268"/>
      <c r="M305" s="269"/>
      <c r="N305" s="270"/>
      <c r="O305" s="270"/>
      <c r="P305" s="270"/>
      <c r="Q305" s="270"/>
      <c r="R305" s="270"/>
      <c r="S305" s="270"/>
      <c r="T305" s="271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72" t="s">
        <v>126</v>
      </c>
      <c r="AU305" s="272" t="s">
        <v>83</v>
      </c>
      <c r="AV305" s="15" t="s">
        <v>81</v>
      </c>
      <c r="AW305" s="15" t="s">
        <v>30</v>
      </c>
      <c r="AX305" s="15" t="s">
        <v>73</v>
      </c>
      <c r="AY305" s="272" t="s">
        <v>117</v>
      </c>
    </row>
    <row r="306" s="15" customFormat="1">
      <c r="A306" s="15"/>
      <c r="B306" s="263"/>
      <c r="C306" s="264"/>
      <c r="D306" s="231" t="s">
        <v>126</v>
      </c>
      <c r="E306" s="265" t="s">
        <v>1</v>
      </c>
      <c r="F306" s="266" t="s">
        <v>310</v>
      </c>
      <c r="G306" s="264"/>
      <c r="H306" s="265" t="s">
        <v>1</v>
      </c>
      <c r="I306" s="267"/>
      <c r="J306" s="264"/>
      <c r="K306" s="264"/>
      <c r="L306" s="268"/>
      <c r="M306" s="269"/>
      <c r="N306" s="270"/>
      <c r="O306" s="270"/>
      <c r="P306" s="270"/>
      <c r="Q306" s="270"/>
      <c r="R306" s="270"/>
      <c r="S306" s="270"/>
      <c r="T306" s="271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2" t="s">
        <v>126</v>
      </c>
      <c r="AU306" s="272" t="s">
        <v>83</v>
      </c>
      <c r="AV306" s="15" t="s">
        <v>81</v>
      </c>
      <c r="AW306" s="15" t="s">
        <v>30</v>
      </c>
      <c r="AX306" s="15" t="s">
        <v>73</v>
      </c>
      <c r="AY306" s="272" t="s">
        <v>117</v>
      </c>
    </row>
    <row r="307" s="13" customFormat="1">
      <c r="A307" s="13"/>
      <c r="B307" s="229"/>
      <c r="C307" s="230"/>
      <c r="D307" s="231" t="s">
        <v>126</v>
      </c>
      <c r="E307" s="232" t="s">
        <v>1</v>
      </c>
      <c r="F307" s="233" t="s">
        <v>81</v>
      </c>
      <c r="G307" s="230"/>
      <c r="H307" s="234">
        <v>1</v>
      </c>
      <c r="I307" s="235"/>
      <c r="J307" s="230"/>
      <c r="K307" s="230"/>
      <c r="L307" s="236"/>
      <c r="M307" s="237"/>
      <c r="N307" s="238"/>
      <c r="O307" s="238"/>
      <c r="P307" s="238"/>
      <c r="Q307" s="238"/>
      <c r="R307" s="238"/>
      <c r="S307" s="238"/>
      <c r="T307" s="23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0" t="s">
        <v>126</v>
      </c>
      <c r="AU307" s="240" t="s">
        <v>83</v>
      </c>
      <c r="AV307" s="13" t="s">
        <v>83</v>
      </c>
      <c r="AW307" s="13" t="s">
        <v>30</v>
      </c>
      <c r="AX307" s="13" t="s">
        <v>73</v>
      </c>
      <c r="AY307" s="240" t="s">
        <v>117</v>
      </c>
    </row>
    <row r="308" s="14" customFormat="1">
      <c r="A308" s="14"/>
      <c r="B308" s="241"/>
      <c r="C308" s="242"/>
      <c r="D308" s="231" t="s">
        <v>126</v>
      </c>
      <c r="E308" s="243" t="s">
        <v>1</v>
      </c>
      <c r="F308" s="244" t="s">
        <v>127</v>
      </c>
      <c r="G308" s="242"/>
      <c r="H308" s="245">
        <v>1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1" t="s">
        <v>126</v>
      </c>
      <c r="AU308" s="251" t="s">
        <v>83</v>
      </c>
      <c r="AV308" s="14" t="s">
        <v>128</v>
      </c>
      <c r="AW308" s="14" t="s">
        <v>30</v>
      </c>
      <c r="AX308" s="14" t="s">
        <v>81</v>
      </c>
      <c r="AY308" s="251" t="s">
        <v>117</v>
      </c>
    </row>
    <row r="309" s="2" customFormat="1" ht="16.5" customHeight="1">
      <c r="A309" s="38"/>
      <c r="B309" s="39"/>
      <c r="C309" s="252" t="s">
        <v>311</v>
      </c>
      <c r="D309" s="252" t="s">
        <v>129</v>
      </c>
      <c r="E309" s="253" t="s">
        <v>312</v>
      </c>
      <c r="F309" s="254" t="s">
        <v>313</v>
      </c>
      <c r="G309" s="255" t="s">
        <v>132</v>
      </c>
      <c r="H309" s="256">
        <v>3</v>
      </c>
      <c r="I309" s="257"/>
      <c r="J309" s="258">
        <f>ROUND(I309*H309,2)</f>
        <v>0</v>
      </c>
      <c r="K309" s="259"/>
      <c r="L309" s="260"/>
      <c r="M309" s="261" t="s">
        <v>1</v>
      </c>
      <c r="N309" s="262" t="s">
        <v>38</v>
      </c>
      <c r="O309" s="91"/>
      <c r="P309" s="225">
        <f>O309*H309</f>
        <v>0</v>
      </c>
      <c r="Q309" s="225">
        <v>0</v>
      </c>
      <c r="R309" s="225">
        <f>Q309*H309</f>
        <v>0</v>
      </c>
      <c r="S309" s="225">
        <v>0</v>
      </c>
      <c r="T309" s="22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7" t="s">
        <v>133</v>
      </c>
      <c r="AT309" s="227" t="s">
        <v>129</v>
      </c>
      <c r="AU309" s="227" t="s">
        <v>83</v>
      </c>
      <c r="AY309" s="17" t="s">
        <v>117</v>
      </c>
      <c r="BE309" s="228">
        <f>IF(N309="základní",J309,0)</f>
        <v>0</v>
      </c>
      <c r="BF309" s="228">
        <f>IF(N309="snížená",J309,0)</f>
        <v>0</v>
      </c>
      <c r="BG309" s="228">
        <f>IF(N309="zákl. přenesená",J309,0)</f>
        <v>0</v>
      </c>
      <c r="BH309" s="228">
        <f>IF(N309="sníž. přenesená",J309,0)</f>
        <v>0</v>
      </c>
      <c r="BI309" s="228">
        <f>IF(N309="nulová",J309,0)</f>
        <v>0</v>
      </c>
      <c r="BJ309" s="17" t="s">
        <v>81</v>
      </c>
      <c r="BK309" s="228">
        <f>ROUND(I309*H309,2)</f>
        <v>0</v>
      </c>
      <c r="BL309" s="17" t="s">
        <v>124</v>
      </c>
      <c r="BM309" s="227" t="s">
        <v>314</v>
      </c>
    </row>
    <row r="310" s="15" customFormat="1">
      <c r="A310" s="15"/>
      <c r="B310" s="263"/>
      <c r="C310" s="264"/>
      <c r="D310" s="231" t="s">
        <v>126</v>
      </c>
      <c r="E310" s="265" t="s">
        <v>1</v>
      </c>
      <c r="F310" s="266" t="s">
        <v>315</v>
      </c>
      <c r="G310" s="264"/>
      <c r="H310" s="265" t="s">
        <v>1</v>
      </c>
      <c r="I310" s="267"/>
      <c r="J310" s="264"/>
      <c r="K310" s="264"/>
      <c r="L310" s="268"/>
      <c r="M310" s="269"/>
      <c r="N310" s="270"/>
      <c r="O310" s="270"/>
      <c r="P310" s="270"/>
      <c r="Q310" s="270"/>
      <c r="R310" s="270"/>
      <c r="S310" s="270"/>
      <c r="T310" s="271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72" t="s">
        <v>126</v>
      </c>
      <c r="AU310" s="272" t="s">
        <v>83</v>
      </c>
      <c r="AV310" s="15" t="s">
        <v>81</v>
      </c>
      <c r="AW310" s="15" t="s">
        <v>30</v>
      </c>
      <c r="AX310" s="15" t="s">
        <v>73</v>
      </c>
      <c r="AY310" s="272" t="s">
        <v>117</v>
      </c>
    </row>
    <row r="311" s="15" customFormat="1">
      <c r="A311" s="15"/>
      <c r="B311" s="263"/>
      <c r="C311" s="264"/>
      <c r="D311" s="231" t="s">
        <v>126</v>
      </c>
      <c r="E311" s="265" t="s">
        <v>1</v>
      </c>
      <c r="F311" s="266" t="s">
        <v>316</v>
      </c>
      <c r="G311" s="264"/>
      <c r="H311" s="265" t="s">
        <v>1</v>
      </c>
      <c r="I311" s="267"/>
      <c r="J311" s="264"/>
      <c r="K311" s="264"/>
      <c r="L311" s="268"/>
      <c r="M311" s="269"/>
      <c r="N311" s="270"/>
      <c r="O311" s="270"/>
      <c r="P311" s="270"/>
      <c r="Q311" s="270"/>
      <c r="R311" s="270"/>
      <c r="S311" s="270"/>
      <c r="T311" s="271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2" t="s">
        <v>126</v>
      </c>
      <c r="AU311" s="272" t="s">
        <v>83</v>
      </c>
      <c r="AV311" s="15" t="s">
        <v>81</v>
      </c>
      <c r="AW311" s="15" t="s">
        <v>30</v>
      </c>
      <c r="AX311" s="15" t="s">
        <v>73</v>
      </c>
      <c r="AY311" s="272" t="s">
        <v>117</v>
      </c>
    </row>
    <row r="312" s="15" customFormat="1">
      <c r="A312" s="15"/>
      <c r="B312" s="263"/>
      <c r="C312" s="264"/>
      <c r="D312" s="231" t="s">
        <v>126</v>
      </c>
      <c r="E312" s="265" t="s">
        <v>1</v>
      </c>
      <c r="F312" s="266" t="s">
        <v>317</v>
      </c>
      <c r="G312" s="264"/>
      <c r="H312" s="265" t="s">
        <v>1</v>
      </c>
      <c r="I312" s="267"/>
      <c r="J312" s="264"/>
      <c r="K312" s="264"/>
      <c r="L312" s="268"/>
      <c r="M312" s="269"/>
      <c r="N312" s="270"/>
      <c r="O312" s="270"/>
      <c r="P312" s="270"/>
      <c r="Q312" s="270"/>
      <c r="R312" s="270"/>
      <c r="S312" s="270"/>
      <c r="T312" s="271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2" t="s">
        <v>126</v>
      </c>
      <c r="AU312" s="272" t="s">
        <v>83</v>
      </c>
      <c r="AV312" s="15" t="s">
        <v>81</v>
      </c>
      <c r="AW312" s="15" t="s">
        <v>30</v>
      </c>
      <c r="AX312" s="15" t="s">
        <v>73</v>
      </c>
      <c r="AY312" s="272" t="s">
        <v>117</v>
      </c>
    </row>
    <row r="313" s="15" customFormat="1">
      <c r="A313" s="15"/>
      <c r="B313" s="263"/>
      <c r="C313" s="264"/>
      <c r="D313" s="231" t="s">
        <v>126</v>
      </c>
      <c r="E313" s="265" t="s">
        <v>1</v>
      </c>
      <c r="F313" s="266" t="s">
        <v>307</v>
      </c>
      <c r="G313" s="264"/>
      <c r="H313" s="265" t="s">
        <v>1</v>
      </c>
      <c r="I313" s="267"/>
      <c r="J313" s="264"/>
      <c r="K313" s="264"/>
      <c r="L313" s="268"/>
      <c r="M313" s="269"/>
      <c r="N313" s="270"/>
      <c r="O313" s="270"/>
      <c r="P313" s="270"/>
      <c r="Q313" s="270"/>
      <c r="R313" s="270"/>
      <c r="S313" s="270"/>
      <c r="T313" s="271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2" t="s">
        <v>126</v>
      </c>
      <c r="AU313" s="272" t="s">
        <v>83</v>
      </c>
      <c r="AV313" s="15" t="s">
        <v>81</v>
      </c>
      <c r="AW313" s="15" t="s">
        <v>30</v>
      </c>
      <c r="AX313" s="15" t="s">
        <v>73</v>
      </c>
      <c r="AY313" s="272" t="s">
        <v>117</v>
      </c>
    </row>
    <row r="314" s="15" customFormat="1">
      <c r="A314" s="15"/>
      <c r="B314" s="263"/>
      <c r="C314" s="264"/>
      <c r="D314" s="231" t="s">
        <v>126</v>
      </c>
      <c r="E314" s="265" t="s">
        <v>1</v>
      </c>
      <c r="F314" s="266" t="s">
        <v>308</v>
      </c>
      <c r="G314" s="264"/>
      <c r="H314" s="265" t="s">
        <v>1</v>
      </c>
      <c r="I314" s="267"/>
      <c r="J314" s="264"/>
      <c r="K314" s="264"/>
      <c r="L314" s="268"/>
      <c r="M314" s="269"/>
      <c r="N314" s="270"/>
      <c r="O314" s="270"/>
      <c r="P314" s="270"/>
      <c r="Q314" s="270"/>
      <c r="R314" s="270"/>
      <c r="S314" s="270"/>
      <c r="T314" s="271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72" t="s">
        <v>126</v>
      </c>
      <c r="AU314" s="272" t="s">
        <v>83</v>
      </c>
      <c r="AV314" s="15" t="s">
        <v>81</v>
      </c>
      <c r="AW314" s="15" t="s">
        <v>30</v>
      </c>
      <c r="AX314" s="15" t="s">
        <v>73</v>
      </c>
      <c r="AY314" s="272" t="s">
        <v>117</v>
      </c>
    </row>
    <row r="315" s="15" customFormat="1">
      <c r="A315" s="15"/>
      <c r="B315" s="263"/>
      <c r="C315" s="264"/>
      <c r="D315" s="231" t="s">
        <v>126</v>
      </c>
      <c r="E315" s="265" t="s">
        <v>1</v>
      </c>
      <c r="F315" s="266" t="s">
        <v>309</v>
      </c>
      <c r="G315" s="264"/>
      <c r="H315" s="265" t="s">
        <v>1</v>
      </c>
      <c r="I315" s="267"/>
      <c r="J315" s="264"/>
      <c r="K315" s="264"/>
      <c r="L315" s="268"/>
      <c r="M315" s="269"/>
      <c r="N315" s="270"/>
      <c r="O315" s="270"/>
      <c r="P315" s="270"/>
      <c r="Q315" s="270"/>
      <c r="R315" s="270"/>
      <c r="S315" s="270"/>
      <c r="T315" s="271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2" t="s">
        <v>126</v>
      </c>
      <c r="AU315" s="272" t="s">
        <v>83</v>
      </c>
      <c r="AV315" s="15" t="s">
        <v>81</v>
      </c>
      <c r="AW315" s="15" t="s">
        <v>30</v>
      </c>
      <c r="AX315" s="15" t="s">
        <v>73</v>
      </c>
      <c r="AY315" s="272" t="s">
        <v>117</v>
      </c>
    </row>
    <row r="316" s="15" customFormat="1">
      <c r="A316" s="15"/>
      <c r="B316" s="263"/>
      <c r="C316" s="264"/>
      <c r="D316" s="231" t="s">
        <v>126</v>
      </c>
      <c r="E316" s="265" t="s">
        <v>1</v>
      </c>
      <c r="F316" s="266" t="s">
        <v>318</v>
      </c>
      <c r="G316" s="264"/>
      <c r="H316" s="265" t="s">
        <v>1</v>
      </c>
      <c r="I316" s="267"/>
      <c r="J316" s="264"/>
      <c r="K316" s="264"/>
      <c r="L316" s="268"/>
      <c r="M316" s="269"/>
      <c r="N316" s="270"/>
      <c r="O316" s="270"/>
      <c r="P316" s="270"/>
      <c r="Q316" s="270"/>
      <c r="R316" s="270"/>
      <c r="S316" s="270"/>
      <c r="T316" s="271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2" t="s">
        <v>126</v>
      </c>
      <c r="AU316" s="272" t="s">
        <v>83</v>
      </c>
      <c r="AV316" s="15" t="s">
        <v>81</v>
      </c>
      <c r="AW316" s="15" t="s">
        <v>30</v>
      </c>
      <c r="AX316" s="15" t="s">
        <v>73</v>
      </c>
      <c r="AY316" s="272" t="s">
        <v>117</v>
      </c>
    </row>
    <row r="317" s="15" customFormat="1">
      <c r="A317" s="15"/>
      <c r="B317" s="263"/>
      <c r="C317" s="264"/>
      <c r="D317" s="231" t="s">
        <v>126</v>
      </c>
      <c r="E317" s="265" t="s">
        <v>1</v>
      </c>
      <c r="F317" s="266" t="s">
        <v>310</v>
      </c>
      <c r="G317" s="264"/>
      <c r="H317" s="265" t="s">
        <v>1</v>
      </c>
      <c r="I317" s="267"/>
      <c r="J317" s="264"/>
      <c r="K317" s="264"/>
      <c r="L317" s="268"/>
      <c r="M317" s="269"/>
      <c r="N317" s="270"/>
      <c r="O317" s="270"/>
      <c r="P317" s="270"/>
      <c r="Q317" s="270"/>
      <c r="R317" s="270"/>
      <c r="S317" s="270"/>
      <c r="T317" s="271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72" t="s">
        <v>126</v>
      </c>
      <c r="AU317" s="272" t="s">
        <v>83</v>
      </c>
      <c r="AV317" s="15" t="s">
        <v>81</v>
      </c>
      <c r="AW317" s="15" t="s">
        <v>30</v>
      </c>
      <c r="AX317" s="15" t="s">
        <v>73</v>
      </c>
      <c r="AY317" s="272" t="s">
        <v>117</v>
      </c>
    </row>
    <row r="318" s="13" customFormat="1">
      <c r="A318" s="13"/>
      <c r="B318" s="229"/>
      <c r="C318" s="230"/>
      <c r="D318" s="231" t="s">
        <v>126</v>
      </c>
      <c r="E318" s="232" t="s">
        <v>1</v>
      </c>
      <c r="F318" s="233" t="s">
        <v>146</v>
      </c>
      <c r="G318" s="230"/>
      <c r="H318" s="234">
        <v>3</v>
      </c>
      <c r="I318" s="235"/>
      <c r="J318" s="230"/>
      <c r="K318" s="230"/>
      <c r="L318" s="236"/>
      <c r="M318" s="237"/>
      <c r="N318" s="238"/>
      <c r="O318" s="238"/>
      <c r="P318" s="238"/>
      <c r="Q318" s="238"/>
      <c r="R318" s="238"/>
      <c r="S318" s="238"/>
      <c r="T318" s="23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0" t="s">
        <v>126</v>
      </c>
      <c r="AU318" s="240" t="s">
        <v>83</v>
      </c>
      <c r="AV318" s="13" t="s">
        <v>83</v>
      </c>
      <c r="AW318" s="13" t="s">
        <v>30</v>
      </c>
      <c r="AX318" s="13" t="s">
        <v>73</v>
      </c>
      <c r="AY318" s="240" t="s">
        <v>117</v>
      </c>
    </row>
    <row r="319" s="14" customFormat="1">
      <c r="A319" s="14"/>
      <c r="B319" s="241"/>
      <c r="C319" s="242"/>
      <c r="D319" s="231" t="s">
        <v>126</v>
      </c>
      <c r="E319" s="243" t="s">
        <v>1</v>
      </c>
      <c r="F319" s="244" t="s">
        <v>127</v>
      </c>
      <c r="G319" s="242"/>
      <c r="H319" s="245">
        <v>3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1" t="s">
        <v>126</v>
      </c>
      <c r="AU319" s="251" t="s">
        <v>83</v>
      </c>
      <c r="AV319" s="14" t="s">
        <v>128</v>
      </c>
      <c r="AW319" s="14" t="s">
        <v>30</v>
      </c>
      <c r="AX319" s="14" t="s">
        <v>81</v>
      </c>
      <c r="AY319" s="251" t="s">
        <v>117</v>
      </c>
    </row>
    <row r="320" s="2" customFormat="1" ht="16.5" customHeight="1">
      <c r="A320" s="38"/>
      <c r="B320" s="39"/>
      <c r="C320" s="252" t="s">
        <v>7</v>
      </c>
      <c r="D320" s="252" t="s">
        <v>129</v>
      </c>
      <c r="E320" s="253" t="s">
        <v>319</v>
      </c>
      <c r="F320" s="254" t="s">
        <v>320</v>
      </c>
      <c r="G320" s="255" t="s">
        <v>132</v>
      </c>
      <c r="H320" s="256">
        <v>1</v>
      </c>
      <c r="I320" s="257"/>
      <c r="J320" s="258">
        <f>ROUND(I320*H320,2)</f>
        <v>0</v>
      </c>
      <c r="K320" s="259"/>
      <c r="L320" s="260"/>
      <c r="M320" s="261" t="s">
        <v>1</v>
      </c>
      <c r="N320" s="262" t="s">
        <v>38</v>
      </c>
      <c r="O320" s="91"/>
      <c r="P320" s="225">
        <f>O320*H320</f>
        <v>0</v>
      </c>
      <c r="Q320" s="225">
        <v>0</v>
      </c>
      <c r="R320" s="225">
        <f>Q320*H320</f>
        <v>0</v>
      </c>
      <c r="S320" s="225">
        <v>0</v>
      </c>
      <c r="T320" s="22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7" t="s">
        <v>133</v>
      </c>
      <c r="AT320" s="227" t="s">
        <v>129</v>
      </c>
      <c r="AU320" s="227" t="s">
        <v>83</v>
      </c>
      <c r="AY320" s="17" t="s">
        <v>117</v>
      </c>
      <c r="BE320" s="228">
        <f>IF(N320="základní",J320,0)</f>
        <v>0</v>
      </c>
      <c r="BF320" s="228">
        <f>IF(N320="snížená",J320,0)</f>
        <v>0</v>
      </c>
      <c r="BG320" s="228">
        <f>IF(N320="zákl. přenesená",J320,0)</f>
        <v>0</v>
      </c>
      <c r="BH320" s="228">
        <f>IF(N320="sníž. přenesená",J320,0)</f>
        <v>0</v>
      </c>
      <c r="BI320" s="228">
        <f>IF(N320="nulová",J320,0)</f>
        <v>0</v>
      </c>
      <c r="BJ320" s="17" t="s">
        <v>81</v>
      </c>
      <c r="BK320" s="228">
        <f>ROUND(I320*H320,2)</f>
        <v>0</v>
      </c>
      <c r="BL320" s="17" t="s">
        <v>124</v>
      </c>
      <c r="BM320" s="227" t="s">
        <v>321</v>
      </c>
    </row>
    <row r="321" s="15" customFormat="1">
      <c r="A321" s="15"/>
      <c r="B321" s="263"/>
      <c r="C321" s="264"/>
      <c r="D321" s="231" t="s">
        <v>126</v>
      </c>
      <c r="E321" s="265" t="s">
        <v>1</v>
      </c>
      <c r="F321" s="266" t="s">
        <v>322</v>
      </c>
      <c r="G321" s="264"/>
      <c r="H321" s="265" t="s">
        <v>1</v>
      </c>
      <c r="I321" s="267"/>
      <c r="J321" s="264"/>
      <c r="K321" s="264"/>
      <c r="L321" s="268"/>
      <c r="M321" s="269"/>
      <c r="N321" s="270"/>
      <c r="O321" s="270"/>
      <c r="P321" s="270"/>
      <c r="Q321" s="270"/>
      <c r="R321" s="270"/>
      <c r="S321" s="270"/>
      <c r="T321" s="271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72" t="s">
        <v>126</v>
      </c>
      <c r="AU321" s="272" t="s">
        <v>83</v>
      </c>
      <c r="AV321" s="15" t="s">
        <v>81</v>
      </c>
      <c r="AW321" s="15" t="s">
        <v>30</v>
      </c>
      <c r="AX321" s="15" t="s">
        <v>73</v>
      </c>
      <c r="AY321" s="272" t="s">
        <v>117</v>
      </c>
    </row>
    <row r="322" s="15" customFormat="1">
      <c r="A322" s="15"/>
      <c r="B322" s="263"/>
      <c r="C322" s="264"/>
      <c r="D322" s="231" t="s">
        <v>126</v>
      </c>
      <c r="E322" s="265" t="s">
        <v>1</v>
      </c>
      <c r="F322" s="266" t="s">
        <v>222</v>
      </c>
      <c r="G322" s="264"/>
      <c r="H322" s="265" t="s">
        <v>1</v>
      </c>
      <c r="I322" s="267"/>
      <c r="J322" s="264"/>
      <c r="K322" s="264"/>
      <c r="L322" s="268"/>
      <c r="M322" s="269"/>
      <c r="N322" s="270"/>
      <c r="O322" s="270"/>
      <c r="P322" s="270"/>
      <c r="Q322" s="270"/>
      <c r="R322" s="270"/>
      <c r="S322" s="270"/>
      <c r="T322" s="271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2" t="s">
        <v>126</v>
      </c>
      <c r="AU322" s="272" t="s">
        <v>83</v>
      </c>
      <c r="AV322" s="15" t="s">
        <v>81</v>
      </c>
      <c r="AW322" s="15" t="s">
        <v>30</v>
      </c>
      <c r="AX322" s="15" t="s">
        <v>73</v>
      </c>
      <c r="AY322" s="272" t="s">
        <v>117</v>
      </c>
    </row>
    <row r="323" s="15" customFormat="1">
      <c r="A323" s="15"/>
      <c r="B323" s="263"/>
      <c r="C323" s="264"/>
      <c r="D323" s="231" t="s">
        <v>126</v>
      </c>
      <c r="E323" s="265" t="s">
        <v>1</v>
      </c>
      <c r="F323" s="266" t="s">
        <v>323</v>
      </c>
      <c r="G323" s="264"/>
      <c r="H323" s="265" t="s">
        <v>1</v>
      </c>
      <c r="I323" s="267"/>
      <c r="J323" s="264"/>
      <c r="K323" s="264"/>
      <c r="L323" s="268"/>
      <c r="M323" s="269"/>
      <c r="N323" s="270"/>
      <c r="O323" s="270"/>
      <c r="P323" s="270"/>
      <c r="Q323" s="270"/>
      <c r="R323" s="270"/>
      <c r="S323" s="270"/>
      <c r="T323" s="271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2" t="s">
        <v>126</v>
      </c>
      <c r="AU323" s="272" t="s">
        <v>83</v>
      </c>
      <c r="AV323" s="15" t="s">
        <v>81</v>
      </c>
      <c r="AW323" s="15" t="s">
        <v>30</v>
      </c>
      <c r="AX323" s="15" t="s">
        <v>73</v>
      </c>
      <c r="AY323" s="272" t="s">
        <v>117</v>
      </c>
    </row>
    <row r="324" s="15" customFormat="1">
      <c r="A324" s="15"/>
      <c r="B324" s="263"/>
      <c r="C324" s="264"/>
      <c r="D324" s="231" t="s">
        <v>126</v>
      </c>
      <c r="E324" s="265" t="s">
        <v>1</v>
      </c>
      <c r="F324" s="266" t="s">
        <v>324</v>
      </c>
      <c r="G324" s="264"/>
      <c r="H324" s="265" t="s">
        <v>1</v>
      </c>
      <c r="I324" s="267"/>
      <c r="J324" s="264"/>
      <c r="K324" s="264"/>
      <c r="L324" s="268"/>
      <c r="M324" s="269"/>
      <c r="N324" s="270"/>
      <c r="O324" s="270"/>
      <c r="P324" s="270"/>
      <c r="Q324" s="270"/>
      <c r="R324" s="270"/>
      <c r="S324" s="270"/>
      <c r="T324" s="271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2" t="s">
        <v>126</v>
      </c>
      <c r="AU324" s="272" t="s">
        <v>83</v>
      </c>
      <c r="AV324" s="15" t="s">
        <v>81</v>
      </c>
      <c r="AW324" s="15" t="s">
        <v>30</v>
      </c>
      <c r="AX324" s="15" t="s">
        <v>73</v>
      </c>
      <c r="AY324" s="272" t="s">
        <v>117</v>
      </c>
    </row>
    <row r="325" s="15" customFormat="1">
      <c r="A325" s="15"/>
      <c r="B325" s="263"/>
      <c r="C325" s="264"/>
      <c r="D325" s="231" t="s">
        <v>126</v>
      </c>
      <c r="E325" s="265" t="s">
        <v>1</v>
      </c>
      <c r="F325" s="266" t="s">
        <v>325</v>
      </c>
      <c r="G325" s="264"/>
      <c r="H325" s="265" t="s">
        <v>1</v>
      </c>
      <c r="I325" s="267"/>
      <c r="J325" s="264"/>
      <c r="K325" s="264"/>
      <c r="L325" s="268"/>
      <c r="M325" s="269"/>
      <c r="N325" s="270"/>
      <c r="O325" s="270"/>
      <c r="P325" s="270"/>
      <c r="Q325" s="270"/>
      <c r="R325" s="270"/>
      <c r="S325" s="270"/>
      <c r="T325" s="271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72" t="s">
        <v>126</v>
      </c>
      <c r="AU325" s="272" t="s">
        <v>83</v>
      </c>
      <c r="AV325" s="15" t="s">
        <v>81</v>
      </c>
      <c r="AW325" s="15" t="s">
        <v>30</v>
      </c>
      <c r="AX325" s="15" t="s">
        <v>73</v>
      </c>
      <c r="AY325" s="272" t="s">
        <v>117</v>
      </c>
    </row>
    <row r="326" s="15" customFormat="1">
      <c r="A326" s="15"/>
      <c r="B326" s="263"/>
      <c r="C326" s="264"/>
      <c r="D326" s="231" t="s">
        <v>126</v>
      </c>
      <c r="E326" s="265" t="s">
        <v>1</v>
      </c>
      <c r="F326" s="266" t="s">
        <v>254</v>
      </c>
      <c r="G326" s="264"/>
      <c r="H326" s="265" t="s">
        <v>1</v>
      </c>
      <c r="I326" s="267"/>
      <c r="J326" s="264"/>
      <c r="K326" s="264"/>
      <c r="L326" s="268"/>
      <c r="M326" s="269"/>
      <c r="N326" s="270"/>
      <c r="O326" s="270"/>
      <c r="P326" s="270"/>
      <c r="Q326" s="270"/>
      <c r="R326" s="270"/>
      <c r="S326" s="270"/>
      <c r="T326" s="271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2" t="s">
        <v>126</v>
      </c>
      <c r="AU326" s="272" t="s">
        <v>83</v>
      </c>
      <c r="AV326" s="15" t="s">
        <v>81</v>
      </c>
      <c r="AW326" s="15" t="s">
        <v>30</v>
      </c>
      <c r="AX326" s="15" t="s">
        <v>73</v>
      </c>
      <c r="AY326" s="272" t="s">
        <v>117</v>
      </c>
    </row>
    <row r="327" s="13" customFormat="1">
      <c r="A327" s="13"/>
      <c r="B327" s="229"/>
      <c r="C327" s="230"/>
      <c r="D327" s="231" t="s">
        <v>126</v>
      </c>
      <c r="E327" s="232" t="s">
        <v>1</v>
      </c>
      <c r="F327" s="233" t="s">
        <v>81</v>
      </c>
      <c r="G327" s="230"/>
      <c r="H327" s="234">
        <v>1</v>
      </c>
      <c r="I327" s="235"/>
      <c r="J327" s="230"/>
      <c r="K327" s="230"/>
      <c r="L327" s="236"/>
      <c r="M327" s="237"/>
      <c r="N327" s="238"/>
      <c r="O327" s="238"/>
      <c r="P327" s="238"/>
      <c r="Q327" s="238"/>
      <c r="R327" s="238"/>
      <c r="S327" s="238"/>
      <c r="T327" s="23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0" t="s">
        <v>126</v>
      </c>
      <c r="AU327" s="240" t="s">
        <v>83</v>
      </c>
      <c r="AV327" s="13" t="s">
        <v>83</v>
      </c>
      <c r="AW327" s="13" t="s">
        <v>30</v>
      </c>
      <c r="AX327" s="13" t="s">
        <v>73</v>
      </c>
      <c r="AY327" s="240" t="s">
        <v>117</v>
      </c>
    </row>
    <row r="328" s="14" customFormat="1">
      <c r="A328" s="14"/>
      <c r="B328" s="241"/>
      <c r="C328" s="242"/>
      <c r="D328" s="231" t="s">
        <v>126</v>
      </c>
      <c r="E328" s="243" t="s">
        <v>1</v>
      </c>
      <c r="F328" s="244" t="s">
        <v>127</v>
      </c>
      <c r="G328" s="242"/>
      <c r="H328" s="245">
        <v>1</v>
      </c>
      <c r="I328" s="246"/>
      <c r="J328" s="242"/>
      <c r="K328" s="242"/>
      <c r="L328" s="247"/>
      <c r="M328" s="248"/>
      <c r="N328" s="249"/>
      <c r="O328" s="249"/>
      <c r="P328" s="249"/>
      <c r="Q328" s="249"/>
      <c r="R328" s="249"/>
      <c r="S328" s="249"/>
      <c r="T328" s="250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1" t="s">
        <v>126</v>
      </c>
      <c r="AU328" s="251" t="s">
        <v>83</v>
      </c>
      <c r="AV328" s="14" t="s">
        <v>128</v>
      </c>
      <c r="AW328" s="14" t="s">
        <v>30</v>
      </c>
      <c r="AX328" s="14" t="s">
        <v>81</v>
      </c>
      <c r="AY328" s="251" t="s">
        <v>117</v>
      </c>
    </row>
    <row r="329" s="2" customFormat="1" ht="16.5" customHeight="1">
      <c r="A329" s="38"/>
      <c r="B329" s="39"/>
      <c r="C329" s="252" t="s">
        <v>326</v>
      </c>
      <c r="D329" s="252" t="s">
        <v>129</v>
      </c>
      <c r="E329" s="253" t="s">
        <v>327</v>
      </c>
      <c r="F329" s="254" t="s">
        <v>328</v>
      </c>
      <c r="G329" s="255" t="s">
        <v>132</v>
      </c>
      <c r="H329" s="256">
        <v>1</v>
      </c>
      <c r="I329" s="257"/>
      <c r="J329" s="258">
        <f>ROUND(I329*H329,2)</f>
        <v>0</v>
      </c>
      <c r="K329" s="259"/>
      <c r="L329" s="260"/>
      <c r="M329" s="261" t="s">
        <v>1</v>
      </c>
      <c r="N329" s="262" t="s">
        <v>38</v>
      </c>
      <c r="O329" s="91"/>
      <c r="P329" s="225">
        <f>O329*H329</f>
        <v>0</v>
      </c>
      <c r="Q329" s="225">
        <v>0</v>
      </c>
      <c r="R329" s="225">
        <f>Q329*H329</f>
        <v>0</v>
      </c>
      <c r="S329" s="225">
        <v>0</v>
      </c>
      <c r="T329" s="22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7" t="s">
        <v>133</v>
      </c>
      <c r="AT329" s="227" t="s">
        <v>129</v>
      </c>
      <c r="AU329" s="227" t="s">
        <v>83</v>
      </c>
      <c r="AY329" s="17" t="s">
        <v>117</v>
      </c>
      <c r="BE329" s="228">
        <f>IF(N329="základní",J329,0)</f>
        <v>0</v>
      </c>
      <c r="BF329" s="228">
        <f>IF(N329="snížená",J329,0)</f>
        <v>0</v>
      </c>
      <c r="BG329" s="228">
        <f>IF(N329="zákl. přenesená",J329,0)</f>
        <v>0</v>
      </c>
      <c r="BH329" s="228">
        <f>IF(N329="sníž. přenesená",J329,0)</f>
        <v>0</v>
      </c>
      <c r="BI329" s="228">
        <f>IF(N329="nulová",J329,0)</f>
        <v>0</v>
      </c>
      <c r="BJ329" s="17" t="s">
        <v>81</v>
      </c>
      <c r="BK329" s="228">
        <f>ROUND(I329*H329,2)</f>
        <v>0</v>
      </c>
      <c r="BL329" s="17" t="s">
        <v>124</v>
      </c>
      <c r="BM329" s="227" t="s">
        <v>329</v>
      </c>
    </row>
    <row r="330" s="15" customFormat="1">
      <c r="A330" s="15"/>
      <c r="B330" s="263"/>
      <c r="C330" s="264"/>
      <c r="D330" s="231" t="s">
        <v>126</v>
      </c>
      <c r="E330" s="265" t="s">
        <v>1</v>
      </c>
      <c r="F330" s="266" t="s">
        <v>330</v>
      </c>
      <c r="G330" s="264"/>
      <c r="H330" s="265" t="s">
        <v>1</v>
      </c>
      <c r="I330" s="267"/>
      <c r="J330" s="264"/>
      <c r="K330" s="264"/>
      <c r="L330" s="268"/>
      <c r="M330" s="269"/>
      <c r="N330" s="270"/>
      <c r="O330" s="270"/>
      <c r="P330" s="270"/>
      <c r="Q330" s="270"/>
      <c r="R330" s="270"/>
      <c r="S330" s="270"/>
      <c r="T330" s="271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2" t="s">
        <v>126</v>
      </c>
      <c r="AU330" s="272" t="s">
        <v>83</v>
      </c>
      <c r="AV330" s="15" t="s">
        <v>81</v>
      </c>
      <c r="AW330" s="15" t="s">
        <v>30</v>
      </c>
      <c r="AX330" s="15" t="s">
        <v>73</v>
      </c>
      <c r="AY330" s="272" t="s">
        <v>117</v>
      </c>
    </row>
    <row r="331" s="15" customFormat="1">
      <c r="A331" s="15"/>
      <c r="B331" s="263"/>
      <c r="C331" s="264"/>
      <c r="D331" s="231" t="s">
        <v>126</v>
      </c>
      <c r="E331" s="265" t="s">
        <v>1</v>
      </c>
      <c r="F331" s="266" t="s">
        <v>222</v>
      </c>
      <c r="G331" s="264"/>
      <c r="H331" s="265" t="s">
        <v>1</v>
      </c>
      <c r="I331" s="267"/>
      <c r="J331" s="264"/>
      <c r="K331" s="264"/>
      <c r="L331" s="268"/>
      <c r="M331" s="269"/>
      <c r="N331" s="270"/>
      <c r="O331" s="270"/>
      <c r="P331" s="270"/>
      <c r="Q331" s="270"/>
      <c r="R331" s="270"/>
      <c r="S331" s="270"/>
      <c r="T331" s="271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72" t="s">
        <v>126</v>
      </c>
      <c r="AU331" s="272" t="s">
        <v>83</v>
      </c>
      <c r="AV331" s="15" t="s">
        <v>81</v>
      </c>
      <c r="AW331" s="15" t="s">
        <v>30</v>
      </c>
      <c r="AX331" s="15" t="s">
        <v>73</v>
      </c>
      <c r="AY331" s="272" t="s">
        <v>117</v>
      </c>
    </row>
    <row r="332" s="15" customFormat="1">
      <c r="A332" s="15"/>
      <c r="B332" s="263"/>
      <c r="C332" s="264"/>
      <c r="D332" s="231" t="s">
        <v>126</v>
      </c>
      <c r="E332" s="265" t="s">
        <v>1</v>
      </c>
      <c r="F332" s="266" t="s">
        <v>331</v>
      </c>
      <c r="G332" s="264"/>
      <c r="H332" s="265" t="s">
        <v>1</v>
      </c>
      <c r="I332" s="267"/>
      <c r="J332" s="264"/>
      <c r="K332" s="264"/>
      <c r="L332" s="268"/>
      <c r="M332" s="269"/>
      <c r="N332" s="270"/>
      <c r="O332" s="270"/>
      <c r="P332" s="270"/>
      <c r="Q332" s="270"/>
      <c r="R332" s="270"/>
      <c r="S332" s="270"/>
      <c r="T332" s="271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72" t="s">
        <v>126</v>
      </c>
      <c r="AU332" s="272" t="s">
        <v>83</v>
      </c>
      <c r="AV332" s="15" t="s">
        <v>81</v>
      </c>
      <c r="AW332" s="15" t="s">
        <v>30</v>
      </c>
      <c r="AX332" s="15" t="s">
        <v>73</v>
      </c>
      <c r="AY332" s="272" t="s">
        <v>117</v>
      </c>
    </row>
    <row r="333" s="15" customFormat="1">
      <c r="A333" s="15"/>
      <c r="B333" s="263"/>
      <c r="C333" s="264"/>
      <c r="D333" s="231" t="s">
        <v>126</v>
      </c>
      <c r="E333" s="265" t="s">
        <v>1</v>
      </c>
      <c r="F333" s="266" t="s">
        <v>332</v>
      </c>
      <c r="G333" s="264"/>
      <c r="H333" s="265" t="s">
        <v>1</v>
      </c>
      <c r="I333" s="267"/>
      <c r="J333" s="264"/>
      <c r="K333" s="264"/>
      <c r="L333" s="268"/>
      <c r="M333" s="269"/>
      <c r="N333" s="270"/>
      <c r="O333" s="270"/>
      <c r="P333" s="270"/>
      <c r="Q333" s="270"/>
      <c r="R333" s="270"/>
      <c r="S333" s="270"/>
      <c r="T333" s="271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72" t="s">
        <v>126</v>
      </c>
      <c r="AU333" s="272" t="s">
        <v>83</v>
      </c>
      <c r="AV333" s="15" t="s">
        <v>81</v>
      </c>
      <c r="AW333" s="15" t="s">
        <v>30</v>
      </c>
      <c r="AX333" s="15" t="s">
        <v>73</v>
      </c>
      <c r="AY333" s="272" t="s">
        <v>117</v>
      </c>
    </row>
    <row r="334" s="15" customFormat="1">
      <c r="A334" s="15"/>
      <c r="B334" s="263"/>
      <c r="C334" s="264"/>
      <c r="D334" s="231" t="s">
        <v>126</v>
      </c>
      <c r="E334" s="265" t="s">
        <v>1</v>
      </c>
      <c r="F334" s="266" t="s">
        <v>333</v>
      </c>
      <c r="G334" s="264"/>
      <c r="H334" s="265" t="s">
        <v>1</v>
      </c>
      <c r="I334" s="267"/>
      <c r="J334" s="264"/>
      <c r="K334" s="264"/>
      <c r="L334" s="268"/>
      <c r="M334" s="269"/>
      <c r="N334" s="270"/>
      <c r="O334" s="270"/>
      <c r="P334" s="270"/>
      <c r="Q334" s="270"/>
      <c r="R334" s="270"/>
      <c r="S334" s="270"/>
      <c r="T334" s="271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2" t="s">
        <v>126</v>
      </c>
      <c r="AU334" s="272" t="s">
        <v>83</v>
      </c>
      <c r="AV334" s="15" t="s">
        <v>81</v>
      </c>
      <c r="AW334" s="15" t="s">
        <v>30</v>
      </c>
      <c r="AX334" s="15" t="s">
        <v>73</v>
      </c>
      <c r="AY334" s="272" t="s">
        <v>117</v>
      </c>
    </row>
    <row r="335" s="15" customFormat="1">
      <c r="A335" s="15"/>
      <c r="B335" s="263"/>
      <c r="C335" s="264"/>
      <c r="D335" s="231" t="s">
        <v>126</v>
      </c>
      <c r="E335" s="265" t="s">
        <v>1</v>
      </c>
      <c r="F335" s="266" t="s">
        <v>334</v>
      </c>
      <c r="G335" s="264"/>
      <c r="H335" s="265" t="s">
        <v>1</v>
      </c>
      <c r="I335" s="267"/>
      <c r="J335" s="264"/>
      <c r="K335" s="264"/>
      <c r="L335" s="268"/>
      <c r="M335" s="269"/>
      <c r="N335" s="270"/>
      <c r="O335" s="270"/>
      <c r="P335" s="270"/>
      <c r="Q335" s="270"/>
      <c r="R335" s="270"/>
      <c r="S335" s="270"/>
      <c r="T335" s="271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2" t="s">
        <v>126</v>
      </c>
      <c r="AU335" s="272" t="s">
        <v>83</v>
      </c>
      <c r="AV335" s="15" t="s">
        <v>81</v>
      </c>
      <c r="AW335" s="15" t="s">
        <v>30</v>
      </c>
      <c r="AX335" s="15" t="s">
        <v>73</v>
      </c>
      <c r="AY335" s="272" t="s">
        <v>117</v>
      </c>
    </row>
    <row r="336" s="15" customFormat="1">
      <c r="A336" s="15"/>
      <c r="B336" s="263"/>
      <c r="C336" s="264"/>
      <c r="D336" s="231" t="s">
        <v>126</v>
      </c>
      <c r="E336" s="265" t="s">
        <v>1</v>
      </c>
      <c r="F336" s="266" t="s">
        <v>335</v>
      </c>
      <c r="G336" s="264"/>
      <c r="H336" s="265" t="s">
        <v>1</v>
      </c>
      <c r="I336" s="267"/>
      <c r="J336" s="264"/>
      <c r="K336" s="264"/>
      <c r="L336" s="268"/>
      <c r="M336" s="269"/>
      <c r="N336" s="270"/>
      <c r="O336" s="270"/>
      <c r="P336" s="270"/>
      <c r="Q336" s="270"/>
      <c r="R336" s="270"/>
      <c r="S336" s="270"/>
      <c r="T336" s="271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72" t="s">
        <v>126</v>
      </c>
      <c r="AU336" s="272" t="s">
        <v>83</v>
      </c>
      <c r="AV336" s="15" t="s">
        <v>81</v>
      </c>
      <c r="AW336" s="15" t="s">
        <v>30</v>
      </c>
      <c r="AX336" s="15" t="s">
        <v>73</v>
      </c>
      <c r="AY336" s="272" t="s">
        <v>117</v>
      </c>
    </row>
    <row r="337" s="15" customFormat="1">
      <c r="A337" s="15"/>
      <c r="B337" s="263"/>
      <c r="C337" s="264"/>
      <c r="D337" s="231" t="s">
        <v>126</v>
      </c>
      <c r="E337" s="265" t="s">
        <v>1</v>
      </c>
      <c r="F337" s="266" t="s">
        <v>336</v>
      </c>
      <c r="G337" s="264"/>
      <c r="H337" s="265" t="s">
        <v>1</v>
      </c>
      <c r="I337" s="267"/>
      <c r="J337" s="264"/>
      <c r="K337" s="264"/>
      <c r="L337" s="268"/>
      <c r="M337" s="269"/>
      <c r="N337" s="270"/>
      <c r="O337" s="270"/>
      <c r="P337" s="270"/>
      <c r="Q337" s="270"/>
      <c r="R337" s="270"/>
      <c r="S337" s="270"/>
      <c r="T337" s="271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72" t="s">
        <v>126</v>
      </c>
      <c r="AU337" s="272" t="s">
        <v>83</v>
      </c>
      <c r="AV337" s="15" t="s">
        <v>81</v>
      </c>
      <c r="AW337" s="15" t="s">
        <v>30</v>
      </c>
      <c r="AX337" s="15" t="s">
        <v>73</v>
      </c>
      <c r="AY337" s="272" t="s">
        <v>117</v>
      </c>
    </row>
    <row r="338" s="15" customFormat="1">
      <c r="A338" s="15"/>
      <c r="B338" s="263"/>
      <c r="C338" s="264"/>
      <c r="D338" s="231" t="s">
        <v>126</v>
      </c>
      <c r="E338" s="265" t="s">
        <v>1</v>
      </c>
      <c r="F338" s="266" t="s">
        <v>254</v>
      </c>
      <c r="G338" s="264"/>
      <c r="H338" s="265" t="s">
        <v>1</v>
      </c>
      <c r="I338" s="267"/>
      <c r="J338" s="264"/>
      <c r="K338" s="264"/>
      <c r="L338" s="268"/>
      <c r="M338" s="269"/>
      <c r="N338" s="270"/>
      <c r="O338" s="270"/>
      <c r="P338" s="270"/>
      <c r="Q338" s="270"/>
      <c r="R338" s="270"/>
      <c r="S338" s="270"/>
      <c r="T338" s="271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2" t="s">
        <v>126</v>
      </c>
      <c r="AU338" s="272" t="s">
        <v>83</v>
      </c>
      <c r="AV338" s="15" t="s">
        <v>81</v>
      </c>
      <c r="AW338" s="15" t="s">
        <v>30</v>
      </c>
      <c r="AX338" s="15" t="s">
        <v>73</v>
      </c>
      <c r="AY338" s="272" t="s">
        <v>117</v>
      </c>
    </row>
    <row r="339" s="13" customFormat="1">
      <c r="A339" s="13"/>
      <c r="B339" s="229"/>
      <c r="C339" s="230"/>
      <c r="D339" s="231" t="s">
        <v>126</v>
      </c>
      <c r="E339" s="232" t="s">
        <v>1</v>
      </c>
      <c r="F339" s="233" t="s">
        <v>81</v>
      </c>
      <c r="G339" s="230"/>
      <c r="H339" s="234">
        <v>1</v>
      </c>
      <c r="I339" s="235"/>
      <c r="J339" s="230"/>
      <c r="K339" s="230"/>
      <c r="L339" s="236"/>
      <c r="M339" s="237"/>
      <c r="N339" s="238"/>
      <c r="O339" s="238"/>
      <c r="P339" s="238"/>
      <c r="Q339" s="238"/>
      <c r="R339" s="238"/>
      <c r="S339" s="238"/>
      <c r="T339" s="23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0" t="s">
        <v>126</v>
      </c>
      <c r="AU339" s="240" t="s">
        <v>83</v>
      </c>
      <c r="AV339" s="13" t="s">
        <v>83</v>
      </c>
      <c r="AW339" s="13" t="s">
        <v>30</v>
      </c>
      <c r="AX339" s="13" t="s">
        <v>73</v>
      </c>
      <c r="AY339" s="240" t="s">
        <v>117</v>
      </c>
    </row>
    <row r="340" s="14" customFormat="1">
      <c r="A340" s="14"/>
      <c r="B340" s="241"/>
      <c r="C340" s="242"/>
      <c r="D340" s="231" t="s">
        <v>126</v>
      </c>
      <c r="E340" s="243" t="s">
        <v>1</v>
      </c>
      <c r="F340" s="244" t="s">
        <v>127</v>
      </c>
      <c r="G340" s="242"/>
      <c r="H340" s="245">
        <v>1</v>
      </c>
      <c r="I340" s="246"/>
      <c r="J340" s="242"/>
      <c r="K340" s="242"/>
      <c r="L340" s="247"/>
      <c r="M340" s="248"/>
      <c r="N340" s="249"/>
      <c r="O340" s="249"/>
      <c r="P340" s="249"/>
      <c r="Q340" s="249"/>
      <c r="R340" s="249"/>
      <c r="S340" s="249"/>
      <c r="T340" s="250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1" t="s">
        <v>126</v>
      </c>
      <c r="AU340" s="251" t="s">
        <v>83</v>
      </c>
      <c r="AV340" s="14" t="s">
        <v>128</v>
      </c>
      <c r="AW340" s="14" t="s">
        <v>30</v>
      </c>
      <c r="AX340" s="14" t="s">
        <v>81</v>
      </c>
      <c r="AY340" s="251" t="s">
        <v>117</v>
      </c>
    </row>
    <row r="341" s="2" customFormat="1" ht="16.5" customHeight="1">
      <c r="A341" s="38"/>
      <c r="B341" s="39"/>
      <c r="C341" s="252" t="s">
        <v>337</v>
      </c>
      <c r="D341" s="252" t="s">
        <v>129</v>
      </c>
      <c r="E341" s="253" t="s">
        <v>338</v>
      </c>
      <c r="F341" s="254" t="s">
        <v>339</v>
      </c>
      <c r="G341" s="255" t="s">
        <v>132</v>
      </c>
      <c r="H341" s="256">
        <v>20</v>
      </c>
      <c r="I341" s="257"/>
      <c r="J341" s="258">
        <f>ROUND(I341*H341,2)</f>
        <v>0</v>
      </c>
      <c r="K341" s="259"/>
      <c r="L341" s="260"/>
      <c r="M341" s="261" t="s">
        <v>1</v>
      </c>
      <c r="N341" s="262" t="s">
        <v>38</v>
      </c>
      <c r="O341" s="91"/>
      <c r="P341" s="225">
        <f>O341*H341</f>
        <v>0</v>
      </c>
      <c r="Q341" s="225">
        <v>0</v>
      </c>
      <c r="R341" s="225">
        <f>Q341*H341</f>
        <v>0</v>
      </c>
      <c r="S341" s="225">
        <v>0</v>
      </c>
      <c r="T341" s="22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7" t="s">
        <v>133</v>
      </c>
      <c r="AT341" s="227" t="s">
        <v>129</v>
      </c>
      <c r="AU341" s="227" t="s">
        <v>83</v>
      </c>
      <c r="AY341" s="17" t="s">
        <v>117</v>
      </c>
      <c r="BE341" s="228">
        <f>IF(N341="základní",J341,0)</f>
        <v>0</v>
      </c>
      <c r="BF341" s="228">
        <f>IF(N341="snížená",J341,0)</f>
        <v>0</v>
      </c>
      <c r="BG341" s="228">
        <f>IF(N341="zákl. přenesená",J341,0)</f>
        <v>0</v>
      </c>
      <c r="BH341" s="228">
        <f>IF(N341="sníž. přenesená",J341,0)</f>
        <v>0</v>
      </c>
      <c r="BI341" s="228">
        <f>IF(N341="nulová",J341,0)</f>
        <v>0</v>
      </c>
      <c r="BJ341" s="17" t="s">
        <v>81</v>
      </c>
      <c r="BK341" s="228">
        <f>ROUND(I341*H341,2)</f>
        <v>0</v>
      </c>
      <c r="BL341" s="17" t="s">
        <v>124</v>
      </c>
      <c r="BM341" s="227" t="s">
        <v>340</v>
      </c>
    </row>
    <row r="342" s="15" customFormat="1">
      <c r="A342" s="15"/>
      <c r="B342" s="263"/>
      <c r="C342" s="264"/>
      <c r="D342" s="231" t="s">
        <v>126</v>
      </c>
      <c r="E342" s="265" t="s">
        <v>1</v>
      </c>
      <c r="F342" s="266" t="s">
        <v>341</v>
      </c>
      <c r="G342" s="264"/>
      <c r="H342" s="265" t="s">
        <v>1</v>
      </c>
      <c r="I342" s="267"/>
      <c r="J342" s="264"/>
      <c r="K342" s="264"/>
      <c r="L342" s="268"/>
      <c r="M342" s="269"/>
      <c r="N342" s="270"/>
      <c r="O342" s="270"/>
      <c r="P342" s="270"/>
      <c r="Q342" s="270"/>
      <c r="R342" s="270"/>
      <c r="S342" s="270"/>
      <c r="T342" s="271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72" t="s">
        <v>126</v>
      </c>
      <c r="AU342" s="272" t="s">
        <v>83</v>
      </c>
      <c r="AV342" s="15" t="s">
        <v>81</v>
      </c>
      <c r="AW342" s="15" t="s">
        <v>30</v>
      </c>
      <c r="AX342" s="15" t="s">
        <v>73</v>
      </c>
      <c r="AY342" s="272" t="s">
        <v>117</v>
      </c>
    </row>
    <row r="343" s="15" customFormat="1">
      <c r="A343" s="15"/>
      <c r="B343" s="263"/>
      <c r="C343" s="264"/>
      <c r="D343" s="231" t="s">
        <v>126</v>
      </c>
      <c r="E343" s="265" t="s">
        <v>1</v>
      </c>
      <c r="F343" s="266" t="s">
        <v>342</v>
      </c>
      <c r="G343" s="264"/>
      <c r="H343" s="265" t="s">
        <v>1</v>
      </c>
      <c r="I343" s="267"/>
      <c r="J343" s="264"/>
      <c r="K343" s="264"/>
      <c r="L343" s="268"/>
      <c r="M343" s="269"/>
      <c r="N343" s="270"/>
      <c r="O343" s="270"/>
      <c r="P343" s="270"/>
      <c r="Q343" s="270"/>
      <c r="R343" s="270"/>
      <c r="S343" s="270"/>
      <c r="T343" s="271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2" t="s">
        <v>126</v>
      </c>
      <c r="AU343" s="272" t="s">
        <v>83</v>
      </c>
      <c r="AV343" s="15" t="s">
        <v>81</v>
      </c>
      <c r="AW343" s="15" t="s">
        <v>30</v>
      </c>
      <c r="AX343" s="15" t="s">
        <v>73</v>
      </c>
      <c r="AY343" s="272" t="s">
        <v>117</v>
      </c>
    </row>
    <row r="344" s="15" customFormat="1">
      <c r="A344" s="15"/>
      <c r="B344" s="263"/>
      <c r="C344" s="264"/>
      <c r="D344" s="231" t="s">
        <v>126</v>
      </c>
      <c r="E344" s="265" t="s">
        <v>1</v>
      </c>
      <c r="F344" s="266" t="s">
        <v>343</v>
      </c>
      <c r="G344" s="264"/>
      <c r="H344" s="265" t="s">
        <v>1</v>
      </c>
      <c r="I344" s="267"/>
      <c r="J344" s="264"/>
      <c r="K344" s="264"/>
      <c r="L344" s="268"/>
      <c r="M344" s="269"/>
      <c r="N344" s="270"/>
      <c r="O344" s="270"/>
      <c r="P344" s="270"/>
      <c r="Q344" s="270"/>
      <c r="R344" s="270"/>
      <c r="S344" s="270"/>
      <c r="T344" s="271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2" t="s">
        <v>126</v>
      </c>
      <c r="AU344" s="272" t="s">
        <v>83</v>
      </c>
      <c r="AV344" s="15" t="s">
        <v>81</v>
      </c>
      <c r="AW344" s="15" t="s">
        <v>30</v>
      </c>
      <c r="AX344" s="15" t="s">
        <v>73</v>
      </c>
      <c r="AY344" s="272" t="s">
        <v>117</v>
      </c>
    </row>
    <row r="345" s="15" customFormat="1">
      <c r="A345" s="15"/>
      <c r="B345" s="263"/>
      <c r="C345" s="264"/>
      <c r="D345" s="231" t="s">
        <v>126</v>
      </c>
      <c r="E345" s="265" t="s">
        <v>1</v>
      </c>
      <c r="F345" s="266" t="s">
        <v>344</v>
      </c>
      <c r="G345" s="264"/>
      <c r="H345" s="265" t="s">
        <v>1</v>
      </c>
      <c r="I345" s="267"/>
      <c r="J345" s="264"/>
      <c r="K345" s="264"/>
      <c r="L345" s="268"/>
      <c r="M345" s="269"/>
      <c r="N345" s="270"/>
      <c r="O345" s="270"/>
      <c r="P345" s="270"/>
      <c r="Q345" s="270"/>
      <c r="R345" s="270"/>
      <c r="S345" s="270"/>
      <c r="T345" s="271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72" t="s">
        <v>126</v>
      </c>
      <c r="AU345" s="272" t="s">
        <v>83</v>
      </c>
      <c r="AV345" s="15" t="s">
        <v>81</v>
      </c>
      <c r="AW345" s="15" t="s">
        <v>30</v>
      </c>
      <c r="AX345" s="15" t="s">
        <v>73</v>
      </c>
      <c r="AY345" s="272" t="s">
        <v>117</v>
      </c>
    </row>
    <row r="346" s="15" customFormat="1">
      <c r="A346" s="15"/>
      <c r="B346" s="263"/>
      <c r="C346" s="264"/>
      <c r="D346" s="231" t="s">
        <v>126</v>
      </c>
      <c r="E346" s="265" t="s">
        <v>1</v>
      </c>
      <c r="F346" s="266" t="s">
        <v>345</v>
      </c>
      <c r="G346" s="264"/>
      <c r="H346" s="265" t="s">
        <v>1</v>
      </c>
      <c r="I346" s="267"/>
      <c r="J346" s="264"/>
      <c r="K346" s="264"/>
      <c r="L346" s="268"/>
      <c r="M346" s="269"/>
      <c r="N346" s="270"/>
      <c r="O346" s="270"/>
      <c r="P346" s="270"/>
      <c r="Q346" s="270"/>
      <c r="R346" s="270"/>
      <c r="S346" s="270"/>
      <c r="T346" s="271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72" t="s">
        <v>126</v>
      </c>
      <c r="AU346" s="272" t="s">
        <v>83</v>
      </c>
      <c r="AV346" s="15" t="s">
        <v>81</v>
      </c>
      <c r="AW346" s="15" t="s">
        <v>30</v>
      </c>
      <c r="AX346" s="15" t="s">
        <v>73</v>
      </c>
      <c r="AY346" s="272" t="s">
        <v>117</v>
      </c>
    </row>
    <row r="347" s="15" customFormat="1">
      <c r="A347" s="15"/>
      <c r="B347" s="263"/>
      <c r="C347" s="264"/>
      <c r="D347" s="231" t="s">
        <v>126</v>
      </c>
      <c r="E347" s="265" t="s">
        <v>1</v>
      </c>
      <c r="F347" s="266" t="s">
        <v>346</v>
      </c>
      <c r="G347" s="264"/>
      <c r="H347" s="265" t="s">
        <v>1</v>
      </c>
      <c r="I347" s="267"/>
      <c r="J347" s="264"/>
      <c r="K347" s="264"/>
      <c r="L347" s="268"/>
      <c r="M347" s="269"/>
      <c r="N347" s="270"/>
      <c r="O347" s="270"/>
      <c r="P347" s="270"/>
      <c r="Q347" s="270"/>
      <c r="R347" s="270"/>
      <c r="S347" s="270"/>
      <c r="T347" s="271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2" t="s">
        <v>126</v>
      </c>
      <c r="AU347" s="272" t="s">
        <v>83</v>
      </c>
      <c r="AV347" s="15" t="s">
        <v>81</v>
      </c>
      <c r="AW347" s="15" t="s">
        <v>30</v>
      </c>
      <c r="AX347" s="15" t="s">
        <v>73</v>
      </c>
      <c r="AY347" s="272" t="s">
        <v>117</v>
      </c>
    </row>
    <row r="348" s="15" customFormat="1">
      <c r="A348" s="15"/>
      <c r="B348" s="263"/>
      <c r="C348" s="264"/>
      <c r="D348" s="231" t="s">
        <v>126</v>
      </c>
      <c r="E348" s="265" t="s">
        <v>1</v>
      </c>
      <c r="F348" s="266" t="s">
        <v>347</v>
      </c>
      <c r="G348" s="264"/>
      <c r="H348" s="265" t="s">
        <v>1</v>
      </c>
      <c r="I348" s="267"/>
      <c r="J348" s="264"/>
      <c r="K348" s="264"/>
      <c r="L348" s="268"/>
      <c r="M348" s="269"/>
      <c r="N348" s="270"/>
      <c r="O348" s="270"/>
      <c r="P348" s="270"/>
      <c r="Q348" s="270"/>
      <c r="R348" s="270"/>
      <c r="S348" s="270"/>
      <c r="T348" s="271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2" t="s">
        <v>126</v>
      </c>
      <c r="AU348" s="272" t="s">
        <v>83</v>
      </c>
      <c r="AV348" s="15" t="s">
        <v>81</v>
      </c>
      <c r="AW348" s="15" t="s">
        <v>30</v>
      </c>
      <c r="AX348" s="15" t="s">
        <v>73</v>
      </c>
      <c r="AY348" s="272" t="s">
        <v>117</v>
      </c>
    </row>
    <row r="349" s="15" customFormat="1">
      <c r="A349" s="15"/>
      <c r="B349" s="263"/>
      <c r="C349" s="264"/>
      <c r="D349" s="231" t="s">
        <v>126</v>
      </c>
      <c r="E349" s="265" t="s">
        <v>1</v>
      </c>
      <c r="F349" s="266" t="s">
        <v>348</v>
      </c>
      <c r="G349" s="264"/>
      <c r="H349" s="265" t="s">
        <v>1</v>
      </c>
      <c r="I349" s="267"/>
      <c r="J349" s="264"/>
      <c r="K349" s="264"/>
      <c r="L349" s="268"/>
      <c r="M349" s="269"/>
      <c r="N349" s="270"/>
      <c r="O349" s="270"/>
      <c r="P349" s="270"/>
      <c r="Q349" s="270"/>
      <c r="R349" s="270"/>
      <c r="S349" s="270"/>
      <c r="T349" s="271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2" t="s">
        <v>126</v>
      </c>
      <c r="AU349" s="272" t="s">
        <v>83</v>
      </c>
      <c r="AV349" s="15" t="s">
        <v>81</v>
      </c>
      <c r="AW349" s="15" t="s">
        <v>30</v>
      </c>
      <c r="AX349" s="15" t="s">
        <v>73</v>
      </c>
      <c r="AY349" s="272" t="s">
        <v>117</v>
      </c>
    </row>
    <row r="350" s="15" customFormat="1">
      <c r="A350" s="15"/>
      <c r="B350" s="263"/>
      <c r="C350" s="264"/>
      <c r="D350" s="231" t="s">
        <v>126</v>
      </c>
      <c r="E350" s="265" t="s">
        <v>1</v>
      </c>
      <c r="F350" s="266" t="s">
        <v>289</v>
      </c>
      <c r="G350" s="264"/>
      <c r="H350" s="265" t="s">
        <v>1</v>
      </c>
      <c r="I350" s="267"/>
      <c r="J350" s="264"/>
      <c r="K350" s="264"/>
      <c r="L350" s="268"/>
      <c r="M350" s="269"/>
      <c r="N350" s="270"/>
      <c r="O350" s="270"/>
      <c r="P350" s="270"/>
      <c r="Q350" s="270"/>
      <c r="R350" s="270"/>
      <c r="S350" s="270"/>
      <c r="T350" s="271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72" t="s">
        <v>126</v>
      </c>
      <c r="AU350" s="272" t="s">
        <v>83</v>
      </c>
      <c r="AV350" s="15" t="s">
        <v>81</v>
      </c>
      <c r="AW350" s="15" t="s">
        <v>30</v>
      </c>
      <c r="AX350" s="15" t="s">
        <v>73</v>
      </c>
      <c r="AY350" s="272" t="s">
        <v>117</v>
      </c>
    </row>
    <row r="351" s="13" customFormat="1">
      <c r="A351" s="13"/>
      <c r="B351" s="229"/>
      <c r="C351" s="230"/>
      <c r="D351" s="231" t="s">
        <v>126</v>
      </c>
      <c r="E351" s="232" t="s">
        <v>1</v>
      </c>
      <c r="F351" s="233" t="s">
        <v>311</v>
      </c>
      <c r="G351" s="230"/>
      <c r="H351" s="234">
        <v>20</v>
      </c>
      <c r="I351" s="235"/>
      <c r="J351" s="230"/>
      <c r="K351" s="230"/>
      <c r="L351" s="236"/>
      <c r="M351" s="237"/>
      <c r="N351" s="238"/>
      <c r="O351" s="238"/>
      <c r="P351" s="238"/>
      <c r="Q351" s="238"/>
      <c r="R351" s="238"/>
      <c r="S351" s="238"/>
      <c r="T351" s="23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0" t="s">
        <v>126</v>
      </c>
      <c r="AU351" s="240" t="s">
        <v>83</v>
      </c>
      <c r="AV351" s="13" t="s">
        <v>83</v>
      </c>
      <c r="AW351" s="13" t="s">
        <v>30</v>
      </c>
      <c r="AX351" s="13" t="s">
        <v>73</v>
      </c>
      <c r="AY351" s="240" t="s">
        <v>117</v>
      </c>
    </row>
    <row r="352" s="14" customFormat="1">
      <c r="A352" s="14"/>
      <c r="B352" s="241"/>
      <c r="C352" s="242"/>
      <c r="D352" s="231" t="s">
        <v>126</v>
      </c>
      <c r="E352" s="243" t="s">
        <v>1</v>
      </c>
      <c r="F352" s="244" t="s">
        <v>127</v>
      </c>
      <c r="G352" s="242"/>
      <c r="H352" s="245">
        <v>20</v>
      </c>
      <c r="I352" s="246"/>
      <c r="J352" s="242"/>
      <c r="K352" s="242"/>
      <c r="L352" s="247"/>
      <c r="M352" s="248"/>
      <c r="N352" s="249"/>
      <c r="O352" s="249"/>
      <c r="P352" s="249"/>
      <c r="Q352" s="249"/>
      <c r="R352" s="249"/>
      <c r="S352" s="249"/>
      <c r="T352" s="250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1" t="s">
        <v>126</v>
      </c>
      <c r="AU352" s="251" t="s">
        <v>83</v>
      </c>
      <c r="AV352" s="14" t="s">
        <v>128</v>
      </c>
      <c r="AW352" s="14" t="s">
        <v>30</v>
      </c>
      <c r="AX352" s="14" t="s">
        <v>81</v>
      </c>
      <c r="AY352" s="251" t="s">
        <v>117</v>
      </c>
    </row>
    <row r="353" s="2" customFormat="1" ht="16.5" customHeight="1">
      <c r="A353" s="38"/>
      <c r="B353" s="39"/>
      <c r="C353" s="252" t="s">
        <v>349</v>
      </c>
      <c r="D353" s="252" t="s">
        <v>129</v>
      </c>
      <c r="E353" s="253" t="s">
        <v>350</v>
      </c>
      <c r="F353" s="254" t="s">
        <v>351</v>
      </c>
      <c r="G353" s="255" t="s">
        <v>123</v>
      </c>
      <c r="H353" s="256">
        <v>1</v>
      </c>
      <c r="I353" s="257"/>
      <c r="J353" s="258">
        <f>ROUND(I353*H353,2)</f>
        <v>0</v>
      </c>
      <c r="K353" s="259"/>
      <c r="L353" s="260"/>
      <c r="M353" s="261" t="s">
        <v>1</v>
      </c>
      <c r="N353" s="262" t="s">
        <v>38</v>
      </c>
      <c r="O353" s="91"/>
      <c r="P353" s="225">
        <f>O353*H353</f>
        <v>0</v>
      </c>
      <c r="Q353" s="225">
        <v>0</v>
      </c>
      <c r="R353" s="225">
        <f>Q353*H353</f>
        <v>0</v>
      </c>
      <c r="S353" s="225">
        <v>0</v>
      </c>
      <c r="T353" s="226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7" t="s">
        <v>133</v>
      </c>
      <c r="AT353" s="227" t="s">
        <v>129</v>
      </c>
      <c r="AU353" s="227" t="s">
        <v>83</v>
      </c>
      <c r="AY353" s="17" t="s">
        <v>117</v>
      </c>
      <c r="BE353" s="228">
        <f>IF(N353="základní",J353,0)</f>
        <v>0</v>
      </c>
      <c r="BF353" s="228">
        <f>IF(N353="snížená",J353,0)</f>
        <v>0</v>
      </c>
      <c r="BG353" s="228">
        <f>IF(N353="zákl. přenesená",J353,0)</f>
        <v>0</v>
      </c>
      <c r="BH353" s="228">
        <f>IF(N353="sníž. přenesená",J353,0)</f>
        <v>0</v>
      </c>
      <c r="BI353" s="228">
        <f>IF(N353="nulová",J353,0)</f>
        <v>0</v>
      </c>
      <c r="BJ353" s="17" t="s">
        <v>81</v>
      </c>
      <c r="BK353" s="228">
        <f>ROUND(I353*H353,2)</f>
        <v>0</v>
      </c>
      <c r="BL353" s="17" t="s">
        <v>124</v>
      </c>
      <c r="BM353" s="227" t="s">
        <v>352</v>
      </c>
    </row>
    <row r="354" s="15" customFormat="1">
      <c r="A354" s="15"/>
      <c r="B354" s="263"/>
      <c r="C354" s="264"/>
      <c r="D354" s="231" t="s">
        <v>126</v>
      </c>
      <c r="E354" s="265" t="s">
        <v>1</v>
      </c>
      <c r="F354" s="266" t="s">
        <v>353</v>
      </c>
      <c r="G354" s="264"/>
      <c r="H354" s="265" t="s">
        <v>1</v>
      </c>
      <c r="I354" s="267"/>
      <c r="J354" s="264"/>
      <c r="K354" s="264"/>
      <c r="L354" s="268"/>
      <c r="M354" s="269"/>
      <c r="N354" s="270"/>
      <c r="O354" s="270"/>
      <c r="P354" s="270"/>
      <c r="Q354" s="270"/>
      <c r="R354" s="270"/>
      <c r="S354" s="270"/>
      <c r="T354" s="271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72" t="s">
        <v>126</v>
      </c>
      <c r="AU354" s="272" t="s">
        <v>83</v>
      </c>
      <c r="AV354" s="15" t="s">
        <v>81</v>
      </c>
      <c r="AW354" s="15" t="s">
        <v>30</v>
      </c>
      <c r="AX354" s="15" t="s">
        <v>73</v>
      </c>
      <c r="AY354" s="272" t="s">
        <v>117</v>
      </c>
    </row>
    <row r="355" s="15" customFormat="1">
      <c r="A355" s="15"/>
      <c r="B355" s="263"/>
      <c r="C355" s="264"/>
      <c r="D355" s="231" t="s">
        <v>126</v>
      </c>
      <c r="E355" s="265" t="s">
        <v>1</v>
      </c>
      <c r="F355" s="266" t="s">
        <v>354</v>
      </c>
      <c r="G355" s="264"/>
      <c r="H355" s="265" t="s">
        <v>1</v>
      </c>
      <c r="I355" s="267"/>
      <c r="J355" s="264"/>
      <c r="K355" s="264"/>
      <c r="L355" s="268"/>
      <c r="M355" s="269"/>
      <c r="N355" s="270"/>
      <c r="O355" s="270"/>
      <c r="P355" s="270"/>
      <c r="Q355" s="270"/>
      <c r="R355" s="270"/>
      <c r="S355" s="270"/>
      <c r="T355" s="271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72" t="s">
        <v>126</v>
      </c>
      <c r="AU355" s="272" t="s">
        <v>83</v>
      </c>
      <c r="AV355" s="15" t="s">
        <v>81</v>
      </c>
      <c r="AW355" s="15" t="s">
        <v>30</v>
      </c>
      <c r="AX355" s="15" t="s">
        <v>73</v>
      </c>
      <c r="AY355" s="272" t="s">
        <v>117</v>
      </c>
    </row>
    <row r="356" s="15" customFormat="1">
      <c r="A356" s="15"/>
      <c r="B356" s="263"/>
      <c r="C356" s="264"/>
      <c r="D356" s="231" t="s">
        <v>126</v>
      </c>
      <c r="E356" s="265" t="s">
        <v>1</v>
      </c>
      <c r="F356" s="266" t="s">
        <v>355</v>
      </c>
      <c r="G356" s="264"/>
      <c r="H356" s="265" t="s">
        <v>1</v>
      </c>
      <c r="I356" s="267"/>
      <c r="J356" s="264"/>
      <c r="K356" s="264"/>
      <c r="L356" s="268"/>
      <c r="M356" s="269"/>
      <c r="N356" s="270"/>
      <c r="O356" s="270"/>
      <c r="P356" s="270"/>
      <c r="Q356" s="270"/>
      <c r="R356" s="270"/>
      <c r="S356" s="270"/>
      <c r="T356" s="271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2" t="s">
        <v>126</v>
      </c>
      <c r="AU356" s="272" t="s">
        <v>83</v>
      </c>
      <c r="AV356" s="15" t="s">
        <v>81</v>
      </c>
      <c r="AW356" s="15" t="s">
        <v>30</v>
      </c>
      <c r="AX356" s="15" t="s">
        <v>73</v>
      </c>
      <c r="AY356" s="272" t="s">
        <v>117</v>
      </c>
    </row>
    <row r="357" s="15" customFormat="1">
      <c r="A357" s="15"/>
      <c r="B357" s="263"/>
      <c r="C357" s="264"/>
      <c r="D357" s="231" t="s">
        <v>126</v>
      </c>
      <c r="E357" s="265" t="s">
        <v>1</v>
      </c>
      <c r="F357" s="266" t="s">
        <v>356</v>
      </c>
      <c r="G357" s="264"/>
      <c r="H357" s="265" t="s">
        <v>1</v>
      </c>
      <c r="I357" s="267"/>
      <c r="J357" s="264"/>
      <c r="K357" s="264"/>
      <c r="L357" s="268"/>
      <c r="M357" s="269"/>
      <c r="N357" s="270"/>
      <c r="O357" s="270"/>
      <c r="P357" s="270"/>
      <c r="Q357" s="270"/>
      <c r="R357" s="270"/>
      <c r="S357" s="270"/>
      <c r="T357" s="271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72" t="s">
        <v>126</v>
      </c>
      <c r="AU357" s="272" t="s">
        <v>83</v>
      </c>
      <c r="AV357" s="15" t="s">
        <v>81</v>
      </c>
      <c r="AW357" s="15" t="s">
        <v>30</v>
      </c>
      <c r="AX357" s="15" t="s">
        <v>73</v>
      </c>
      <c r="AY357" s="272" t="s">
        <v>117</v>
      </c>
    </row>
    <row r="358" s="15" customFormat="1">
      <c r="A358" s="15"/>
      <c r="B358" s="263"/>
      <c r="C358" s="264"/>
      <c r="D358" s="231" t="s">
        <v>126</v>
      </c>
      <c r="E358" s="265" t="s">
        <v>1</v>
      </c>
      <c r="F358" s="266" t="s">
        <v>357</v>
      </c>
      <c r="G358" s="264"/>
      <c r="H358" s="265" t="s">
        <v>1</v>
      </c>
      <c r="I358" s="267"/>
      <c r="J358" s="264"/>
      <c r="K358" s="264"/>
      <c r="L358" s="268"/>
      <c r="M358" s="269"/>
      <c r="N358" s="270"/>
      <c r="O358" s="270"/>
      <c r="P358" s="270"/>
      <c r="Q358" s="270"/>
      <c r="R358" s="270"/>
      <c r="S358" s="270"/>
      <c r="T358" s="271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2" t="s">
        <v>126</v>
      </c>
      <c r="AU358" s="272" t="s">
        <v>83</v>
      </c>
      <c r="AV358" s="15" t="s">
        <v>81</v>
      </c>
      <c r="AW358" s="15" t="s">
        <v>30</v>
      </c>
      <c r="AX358" s="15" t="s">
        <v>73</v>
      </c>
      <c r="AY358" s="272" t="s">
        <v>117</v>
      </c>
    </row>
    <row r="359" s="15" customFormat="1">
      <c r="A359" s="15"/>
      <c r="B359" s="263"/>
      <c r="C359" s="264"/>
      <c r="D359" s="231" t="s">
        <v>126</v>
      </c>
      <c r="E359" s="265" t="s">
        <v>1</v>
      </c>
      <c r="F359" s="266" t="s">
        <v>358</v>
      </c>
      <c r="G359" s="264"/>
      <c r="H359" s="265" t="s">
        <v>1</v>
      </c>
      <c r="I359" s="267"/>
      <c r="J359" s="264"/>
      <c r="K359" s="264"/>
      <c r="L359" s="268"/>
      <c r="M359" s="269"/>
      <c r="N359" s="270"/>
      <c r="O359" s="270"/>
      <c r="P359" s="270"/>
      <c r="Q359" s="270"/>
      <c r="R359" s="270"/>
      <c r="S359" s="270"/>
      <c r="T359" s="271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72" t="s">
        <v>126</v>
      </c>
      <c r="AU359" s="272" t="s">
        <v>83</v>
      </c>
      <c r="AV359" s="15" t="s">
        <v>81</v>
      </c>
      <c r="AW359" s="15" t="s">
        <v>30</v>
      </c>
      <c r="AX359" s="15" t="s">
        <v>73</v>
      </c>
      <c r="AY359" s="272" t="s">
        <v>117</v>
      </c>
    </row>
    <row r="360" s="15" customFormat="1">
      <c r="A360" s="15"/>
      <c r="B360" s="263"/>
      <c r="C360" s="264"/>
      <c r="D360" s="231" t="s">
        <v>126</v>
      </c>
      <c r="E360" s="265" t="s">
        <v>1</v>
      </c>
      <c r="F360" s="266" t="s">
        <v>359</v>
      </c>
      <c r="G360" s="264"/>
      <c r="H360" s="265" t="s">
        <v>1</v>
      </c>
      <c r="I360" s="267"/>
      <c r="J360" s="264"/>
      <c r="K360" s="264"/>
      <c r="L360" s="268"/>
      <c r="M360" s="269"/>
      <c r="N360" s="270"/>
      <c r="O360" s="270"/>
      <c r="P360" s="270"/>
      <c r="Q360" s="270"/>
      <c r="R360" s="270"/>
      <c r="S360" s="270"/>
      <c r="T360" s="271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2" t="s">
        <v>126</v>
      </c>
      <c r="AU360" s="272" t="s">
        <v>83</v>
      </c>
      <c r="AV360" s="15" t="s">
        <v>81</v>
      </c>
      <c r="AW360" s="15" t="s">
        <v>30</v>
      </c>
      <c r="AX360" s="15" t="s">
        <v>73</v>
      </c>
      <c r="AY360" s="272" t="s">
        <v>117</v>
      </c>
    </row>
    <row r="361" s="15" customFormat="1">
      <c r="A361" s="15"/>
      <c r="B361" s="263"/>
      <c r="C361" s="264"/>
      <c r="D361" s="231" t="s">
        <v>126</v>
      </c>
      <c r="E361" s="265" t="s">
        <v>1</v>
      </c>
      <c r="F361" s="266" t="s">
        <v>360</v>
      </c>
      <c r="G361" s="264"/>
      <c r="H361" s="265" t="s">
        <v>1</v>
      </c>
      <c r="I361" s="267"/>
      <c r="J361" s="264"/>
      <c r="K361" s="264"/>
      <c r="L361" s="268"/>
      <c r="M361" s="269"/>
      <c r="N361" s="270"/>
      <c r="O361" s="270"/>
      <c r="P361" s="270"/>
      <c r="Q361" s="270"/>
      <c r="R361" s="270"/>
      <c r="S361" s="270"/>
      <c r="T361" s="271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2" t="s">
        <v>126</v>
      </c>
      <c r="AU361" s="272" t="s">
        <v>83</v>
      </c>
      <c r="AV361" s="15" t="s">
        <v>81</v>
      </c>
      <c r="AW361" s="15" t="s">
        <v>30</v>
      </c>
      <c r="AX361" s="15" t="s">
        <v>73</v>
      </c>
      <c r="AY361" s="272" t="s">
        <v>117</v>
      </c>
    </row>
    <row r="362" s="15" customFormat="1">
      <c r="A362" s="15"/>
      <c r="B362" s="263"/>
      <c r="C362" s="264"/>
      <c r="D362" s="231" t="s">
        <v>126</v>
      </c>
      <c r="E362" s="265" t="s">
        <v>1</v>
      </c>
      <c r="F362" s="266" t="s">
        <v>361</v>
      </c>
      <c r="G362" s="264"/>
      <c r="H362" s="265" t="s">
        <v>1</v>
      </c>
      <c r="I362" s="267"/>
      <c r="J362" s="264"/>
      <c r="K362" s="264"/>
      <c r="L362" s="268"/>
      <c r="M362" s="269"/>
      <c r="N362" s="270"/>
      <c r="O362" s="270"/>
      <c r="P362" s="270"/>
      <c r="Q362" s="270"/>
      <c r="R362" s="270"/>
      <c r="S362" s="270"/>
      <c r="T362" s="271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72" t="s">
        <v>126</v>
      </c>
      <c r="AU362" s="272" t="s">
        <v>83</v>
      </c>
      <c r="AV362" s="15" t="s">
        <v>81</v>
      </c>
      <c r="AW362" s="15" t="s">
        <v>30</v>
      </c>
      <c r="AX362" s="15" t="s">
        <v>73</v>
      </c>
      <c r="AY362" s="272" t="s">
        <v>117</v>
      </c>
    </row>
    <row r="363" s="15" customFormat="1">
      <c r="A363" s="15"/>
      <c r="B363" s="263"/>
      <c r="C363" s="264"/>
      <c r="D363" s="231" t="s">
        <v>126</v>
      </c>
      <c r="E363" s="265" t="s">
        <v>1</v>
      </c>
      <c r="F363" s="266" t="s">
        <v>362</v>
      </c>
      <c r="G363" s="264"/>
      <c r="H363" s="265" t="s">
        <v>1</v>
      </c>
      <c r="I363" s="267"/>
      <c r="J363" s="264"/>
      <c r="K363" s="264"/>
      <c r="L363" s="268"/>
      <c r="M363" s="269"/>
      <c r="N363" s="270"/>
      <c r="O363" s="270"/>
      <c r="P363" s="270"/>
      <c r="Q363" s="270"/>
      <c r="R363" s="270"/>
      <c r="S363" s="270"/>
      <c r="T363" s="271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72" t="s">
        <v>126</v>
      </c>
      <c r="AU363" s="272" t="s">
        <v>83</v>
      </c>
      <c r="AV363" s="15" t="s">
        <v>81</v>
      </c>
      <c r="AW363" s="15" t="s">
        <v>30</v>
      </c>
      <c r="AX363" s="15" t="s">
        <v>73</v>
      </c>
      <c r="AY363" s="272" t="s">
        <v>117</v>
      </c>
    </row>
    <row r="364" s="15" customFormat="1">
      <c r="A364" s="15"/>
      <c r="B364" s="263"/>
      <c r="C364" s="264"/>
      <c r="D364" s="231" t="s">
        <v>126</v>
      </c>
      <c r="E364" s="265" t="s">
        <v>1</v>
      </c>
      <c r="F364" s="266" t="s">
        <v>363</v>
      </c>
      <c r="G364" s="264"/>
      <c r="H364" s="265" t="s">
        <v>1</v>
      </c>
      <c r="I364" s="267"/>
      <c r="J364" s="264"/>
      <c r="K364" s="264"/>
      <c r="L364" s="268"/>
      <c r="M364" s="269"/>
      <c r="N364" s="270"/>
      <c r="O364" s="270"/>
      <c r="P364" s="270"/>
      <c r="Q364" s="270"/>
      <c r="R364" s="270"/>
      <c r="S364" s="270"/>
      <c r="T364" s="271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2" t="s">
        <v>126</v>
      </c>
      <c r="AU364" s="272" t="s">
        <v>83</v>
      </c>
      <c r="AV364" s="15" t="s">
        <v>81</v>
      </c>
      <c r="AW364" s="15" t="s">
        <v>30</v>
      </c>
      <c r="AX364" s="15" t="s">
        <v>73</v>
      </c>
      <c r="AY364" s="272" t="s">
        <v>117</v>
      </c>
    </row>
    <row r="365" s="15" customFormat="1">
      <c r="A365" s="15"/>
      <c r="B365" s="263"/>
      <c r="C365" s="264"/>
      <c r="D365" s="231" t="s">
        <v>126</v>
      </c>
      <c r="E365" s="265" t="s">
        <v>1</v>
      </c>
      <c r="F365" s="266" t="s">
        <v>364</v>
      </c>
      <c r="G365" s="264"/>
      <c r="H365" s="265" t="s">
        <v>1</v>
      </c>
      <c r="I365" s="267"/>
      <c r="J365" s="264"/>
      <c r="K365" s="264"/>
      <c r="L365" s="268"/>
      <c r="M365" s="269"/>
      <c r="N365" s="270"/>
      <c r="O365" s="270"/>
      <c r="P365" s="270"/>
      <c r="Q365" s="270"/>
      <c r="R365" s="270"/>
      <c r="S365" s="270"/>
      <c r="T365" s="271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2" t="s">
        <v>126</v>
      </c>
      <c r="AU365" s="272" t="s">
        <v>83</v>
      </c>
      <c r="AV365" s="15" t="s">
        <v>81</v>
      </c>
      <c r="AW365" s="15" t="s">
        <v>30</v>
      </c>
      <c r="AX365" s="15" t="s">
        <v>73</v>
      </c>
      <c r="AY365" s="272" t="s">
        <v>117</v>
      </c>
    </row>
    <row r="366" s="15" customFormat="1">
      <c r="A366" s="15"/>
      <c r="B366" s="263"/>
      <c r="C366" s="264"/>
      <c r="D366" s="231" t="s">
        <v>126</v>
      </c>
      <c r="E366" s="265" t="s">
        <v>1</v>
      </c>
      <c r="F366" s="266" t="s">
        <v>365</v>
      </c>
      <c r="G366" s="264"/>
      <c r="H366" s="265" t="s">
        <v>1</v>
      </c>
      <c r="I366" s="267"/>
      <c r="J366" s="264"/>
      <c r="K366" s="264"/>
      <c r="L366" s="268"/>
      <c r="M366" s="269"/>
      <c r="N366" s="270"/>
      <c r="O366" s="270"/>
      <c r="P366" s="270"/>
      <c r="Q366" s="270"/>
      <c r="R366" s="270"/>
      <c r="S366" s="270"/>
      <c r="T366" s="271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72" t="s">
        <v>126</v>
      </c>
      <c r="AU366" s="272" t="s">
        <v>83</v>
      </c>
      <c r="AV366" s="15" t="s">
        <v>81</v>
      </c>
      <c r="AW366" s="15" t="s">
        <v>30</v>
      </c>
      <c r="AX366" s="15" t="s">
        <v>73</v>
      </c>
      <c r="AY366" s="272" t="s">
        <v>117</v>
      </c>
    </row>
    <row r="367" s="15" customFormat="1">
      <c r="A367" s="15"/>
      <c r="B367" s="263"/>
      <c r="C367" s="264"/>
      <c r="D367" s="231" t="s">
        <v>126</v>
      </c>
      <c r="E367" s="265" t="s">
        <v>1</v>
      </c>
      <c r="F367" s="266" t="s">
        <v>366</v>
      </c>
      <c r="G367" s="264"/>
      <c r="H367" s="265" t="s">
        <v>1</v>
      </c>
      <c r="I367" s="267"/>
      <c r="J367" s="264"/>
      <c r="K367" s="264"/>
      <c r="L367" s="268"/>
      <c r="M367" s="269"/>
      <c r="N367" s="270"/>
      <c r="O367" s="270"/>
      <c r="P367" s="270"/>
      <c r="Q367" s="270"/>
      <c r="R367" s="270"/>
      <c r="S367" s="270"/>
      <c r="T367" s="271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72" t="s">
        <v>126</v>
      </c>
      <c r="AU367" s="272" t="s">
        <v>83</v>
      </c>
      <c r="AV367" s="15" t="s">
        <v>81</v>
      </c>
      <c r="AW367" s="15" t="s">
        <v>30</v>
      </c>
      <c r="AX367" s="15" t="s">
        <v>73</v>
      </c>
      <c r="AY367" s="272" t="s">
        <v>117</v>
      </c>
    </row>
    <row r="368" s="13" customFormat="1">
      <c r="A368" s="13"/>
      <c r="B368" s="229"/>
      <c r="C368" s="230"/>
      <c r="D368" s="231" t="s">
        <v>126</v>
      </c>
      <c r="E368" s="232" t="s">
        <v>1</v>
      </c>
      <c r="F368" s="233" t="s">
        <v>81</v>
      </c>
      <c r="G368" s="230"/>
      <c r="H368" s="234">
        <v>1</v>
      </c>
      <c r="I368" s="235"/>
      <c r="J368" s="230"/>
      <c r="K368" s="230"/>
      <c r="L368" s="236"/>
      <c r="M368" s="237"/>
      <c r="N368" s="238"/>
      <c r="O368" s="238"/>
      <c r="P368" s="238"/>
      <c r="Q368" s="238"/>
      <c r="R368" s="238"/>
      <c r="S368" s="238"/>
      <c r="T368" s="239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0" t="s">
        <v>126</v>
      </c>
      <c r="AU368" s="240" t="s">
        <v>83</v>
      </c>
      <c r="AV368" s="13" t="s">
        <v>83</v>
      </c>
      <c r="AW368" s="13" t="s">
        <v>30</v>
      </c>
      <c r="AX368" s="13" t="s">
        <v>73</v>
      </c>
      <c r="AY368" s="240" t="s">
        <v>117</v>
      </c>
    </row>
    <row r="369" s="14" customFormat="1">
      <c r="A369" s="14"/>
      <c r="B369" s="241"/>
      <c r="C369" s="242"/>
      <c r="D369" s="231" t="s">
        <v>126</v>
      </c>
      <c r="E369" s="243" t="s">
        <v>1</v>
      </c>
      <c r="F369" s="244" t="s">
        <v>127</v>
      </c>
      <c r="G369" s="242"/>
      <c r="H369" s="245">
        <v>1</v>
      </c>
      <c r="I369" s="246"/>
      <c r="J369" s="242"/>
      <c r="K369" s="242"/>
      <c r="L369" s="247"/>
      <c r="M369" s="248"/>
      <c r="N369" s="249"/>
      <c r="O369" s="249"/>
      <c r="P369" s="249"/>
      <c r="Q369" s="249"/>
      <c r="R369" s="249"/>
      <c r="S369" s="249"/>
      <c r="T369" s="250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1" t="s">
        <v>126</v>
      </c>
      <c r="AU369" s="251" t="s">
        <v>83</v>
      </c>
      <c r="AV369" s="14" t="s">
        <v>128</v>
      </c>
      <c r="AW369" s="14" t="s">
        <v>30</v>
      </c>
      <c r="AX369" s="14" t="s">
        <v>81</v>
      </c>
      <c r="AY369" s="251" t="s">
        <v>117</v>
      </c>
    </row>
    <row r="370" s="2" customFormat="1" ht="16.5" customHeight="1">
      <c r="A370" s="38"/>
      <c r="B370" s="39"/>
      <c r="C370" s="252" t="s">
        <v>367</v>
      </c>
      <c r="D370" s="252" t="s">
        <v>129</v>
      </c>
      <c r="E370" s="253" t="s">
        <v>368</v>
      </c>
      <c r="F370" s="254" t="s">
        <v>369</v>
      </c>
      <c r="G370" s="255" t="s">
        <v>132</v>
      </c>
      <c r="H370" s="256">
        <v>7</v>
      </c>
      <c r="I370" s="257"/>
      <c r="J370" s="258">
        <f>ROUND(I370*H370,2)</f>
        <v>0</v>
      </c>
      <c r="K370" s="259"/>
      <c r="L370" s="260"/>
      <c r="M370" s="261" t="s">
        <v>1</v>
      </c>
      <c r="N370" s="262" t="s">
        <v>38</v>
      </c>
      <c r="O370" s="91"/>
      <c r="P370" s="225">
        <f>O370*H370</f>
        <v>0</v>
      </c>
      <c r="Q370" s="225">
        <v>0</v>
      </c>
      <c r="R370" s="225">
        <f>Q370*H370</f>
        <v>0</v>
      </c>
      <c r="S370" s="225">
        <v>0</v>
      </c>
      <c r="T370" s="226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7" t="s">
        <v>133</v>
      </c>
      <c r="AT370" s="227" t="s">
        <v>129</v>
      </c>
      <c r="AU370" s="227" t="s">
        <v>83</v>
      </c>
      <c r="AY370" s="17" t="s">
        <v>117</v>
      </c>
      <c r="BE370" s="228">
        <f>IF(N370="základní",J370,0)</f>
        <v>0</v>
      </c>
      <c r="BF370" s="228">
        <f>IF(N370="snížená",J370,0)</f>
        <v>0</v>
      </c>
      <c r="BG370" s="228">
        <f>IF(N370="zákl. přenesená",J370,0)</f>
        <v>0</v>
      </c>
      <c r="BH370" s="228">
        <f>IF(N370="sníž. přenesená",J370,0)</f>
        <v>0</v>
      </c>
      <c r="BI370" s="228">
        <f>IF(N370="nulová",J370,0)</f>
        <v>0</v>
      </c>
      <c r="BJ370" s="17" t="s">
        <v>81</v>
      </c>
      <c r="BK370" s="228">
        <f>ROUND(I370*H370,2)</f>
        <v>0</v>
      </c>
      <c r="BL370" s="17" t="s">
        <v>124</v>
      </c>
      <c r="BM370" s="227" t="s">
        <v>370</v>
      </c>
    </row>
    <row r="371" s="15" customFormat="1">
      <c r="A371" s="15"/>
      <c r="B371" s="263"/>
      <c r="C371" s="264"/>
      <c r="D371" s="231" t="s">
        <v>126</v>
      </c>
      <c r="E371" s="265" t="s">
        <v>1</v>
      </c>
      <c r="F371" s="266" t="s">
        <v>371</v>
      </c>
      <c r="G371" s="264"/>
      <c r="H371" s="265" t="s">
        <v>1</v>
      </c>
      <c r="I371" s="267"/>
      <c r="J371" s="264"/>
      <c r="K371" s="264"/>
      <c r="L371" s="268"/>
      <c r="M371" s="269"/>
      <c r="N371" s="270"/>
      <c r="O371" s="270"/>
      <c r="P371" s="270"/>
      <c r="Q371" s="270"/>
      <c r="R371" s="270"/>
      <c r="S371" s="270"/>
      <c r="T371" s="271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72" t="s">
        <v>126</v>
      </c>
      <c r="AU371" s="272" t="s">
        <v>83</v>
      </c>
      <c r="AV371" s="15" t="s">
        <v>81</v>
      </c>
      <c r="AW371" s="15" t="s">
        <v>30</v>
      </c>
      <c r="AX371" s="15" t="s">
        <v>73</v>
      </c>
      <c r="AY371" s="272" t="s">
        <v>117</v>
      </c>
    </row>
    <row r="372" s="15" customFormat="1">
      <c r="A372" s="15"/>
      <c r="B372" s="263"/>
      <c r="C372" s="264"/>
      <c r="D372" s="231" t="s">
        <v>126</v>
      </c>
      <c r="E372" s="265" t="s">
        <v>1</v>
      </c>
      <c r="F372" s="266" t="s">
        <v>372</v>
      </c>
      <c r="G372" s="264"/>
      <c r="H372" s="265" t="s">
        <v>1</v>
      </c>
      <c r="I372" s="267"/>
      <c r="J372" s="264"/>
      <c r="K372" s="264"/>
      <c r="L372" s="268"/>
      <c r="M372" s="269"/>
      <c r="N372" s="270"/>
      <c r="O372" s="270"/>
      <c r="P372" s="270"/>
      <c r="Q372" s="270"/>
      <c r="R372" s="270"/>
      <c r="S372" s="270"/>
      <c r="T372" s="271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72" t="s">
        <v>126</v>
      </c>
      <c r="AU372" s="272" t="s">
        <v>83</v>
      </c>
      <c r="AV372" s="15" t="s">
        <v>81</v>
      </c>
      <c r="AW372" s="15" t="s">
        <v>30</v>
      </c>
      <c r="AX372" s="15" t="s">
        <v>73</v>
      </c>
      <c r="AY372" s="272" t="s">
        <v>117</v>
      </c>
    </row>
    <row r="373" s="15" customFormat="1">
      <c r="A373" s="15"/>
      <c r="B373" s="263"/>
      <c r="C373" s="264"/>
      <c r="D373" s="231" t="s">
        <v>126</v>
      </c>
      <c r="E373" s="265" t="s">
        <v>1</v>
      </c>
      <c r="F373" s="266" t="s">
        <v>373</v>
      </c>
      <c r="G373" s="264"/>
      <c r="H373" s="265" t="s">
        <v>1</v>
      </c>
      <c r="I373" s="267"/>
      <c r="J373" s="264"/>
      <c r="K373" s="264"/>
      <c r="L373" s="268"/>
      <c r="M373" s="269"/>
      <c r="N373" s="270"/>
      <c r="O373" s="270"/>
      <c r="P373" s="270"/>
      <c r="Q373" s="270"/>
      <c r="R373" s="270"/>
      <c r="S373" s="270"/>
      <c r="T373" s="271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72" t="s">
        <v>126</v>
      </c>
      <c r="AU373" s="272" t="s">
        <v>83</v>
      </c>
      <c r="AV373" s="15" t="s">
        <v>81</v>
      </c>
      <c r="AW373" s="15" t="s">
        <v>30</v>
      </c>
      <c r="AX373" s="15" t="s">
        <v>73</v>
      </c>
      <c r="AY373" s="272" t="s">
        <v>117</v>
      </c>
    </row>
    <row r="374" s="15" customFormat="1">
      <c r="A374" s="15"/>
      <c r="B374" s="263"/>
      <c r="C374" s="264"/>
      <c r="D374" s="231" t="s">
        <v>126</v>
      </c>
      <c r="E374" s="265" t="s">
        <v>1</v>
      </c>
      <c r="F374" s="266" t="s">
        <v>374</v>
      </c>
      <c r="G374" s="264"/>
      <c r="H374" s="265" t="s">
        <v>1</v>
      </c>
      <c r="I374" s="267"/>
      <c r="J374" s="264"/>
      <c r="K374" s="264"/>
      <c r="L374" s="268"/>
      <c r="M374" s="269"/>
      <c r="N374" s="270"/>
      <c r="O374" s="270"/>
      <c r="P374" s="270"/>
      <c r="Q374" s="270"/>
      <c r="R374" s="270"/>
      <c r="S374" s="270"/>
      <c r="T374" s="271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2" t="s">
        <v>126</v>
      </c>
      <c r="AU374" s="272" t="s">
        <v>83</v>
      </c>
      <c r="AV374" s="15" t="s">
        <v>81</v>
      </c>
      <c r="AW374" s="15" t="s">
        <v>30</v>
      </c>
      <c r="AX374" s="15" t="s">
        <v>73</v>
      </c>
      <c r="AY374" s="272" t="s">
        <v>117</v>
      </c>
    </row>
    <row r="375" s="15" customFormat="1">
      <c r="A375" s="15"/>
      <c r="B375" s="263"/>
      <c r="C375" s="264"/>
      <c r="D375" s="231" t="s">
        <v>126</v>
      </c>
      <c r="E375" s="265" t="s">
        <v>1</v>
      </c>
      <c r="F375" s="266" t="s">
        <v>254</v>
      </c>
      <c r="G375" s="264"/>
      <c r="H375" s="265" t="s">
        <v>1</v>
      </c>
      <c r="I375" s="267"/>
      <c r="J375" s="264"/>
      <c r="K375" s="264"/>
      <c r="L375" s="268"/>
      <c r="M375" s="269"/>
      <c r="N375" s="270"/>
      <c r="O375" s="270"/>
      <c r="P375" s="270"/>
      <c r="Q375" s="270"/>
      <c r="R375" s="270"/>
      <c r="S375" s="270"/>
      <c r="T375" s="271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72" t="s">
        <v>126</v>
      </c>
      <c r="AU375" s="272" t="s">
        <v>83</v>
      </c>
      <c r="AV375" s="15" t="s">
        <v>81</v>
      </c>
      <c r="AW375" s="15" t="s">
        <v>30</v>
      </c>
      <c r="AX375" s="15" t="s">
        <v>73</v>
      </c>
      <c r="AY375" s="272" t="s">
        <v>117</v>
      </c>
    </row>
    <row r="376" s="13" customFormat="1">
      <c r="A376" s="13"/>
      <c r="B376" s="229"/>
      <c r="C376" s="230"/>
      <c r="D376" s="231" t="s">
        <v>126</v>
      </c>
      <c r="E376" s="232" t="s">
        <v>1</v>
      </c>
      <c r="F376" s="233" t="s">
        <v>191</v>
      </c>
      <c r="G376" s="230"/>
      <c r="H376" s="234">
        <v>7</v>
      </c>
      <c r="I376" s="235"/>
      <c r="J376" s="230"/>
      <c r="K376" s="230"/>
      <c r="L376" s="236"/>
      <c r="M376" s="237"/>
      <c r="N376" s="238"/>
      <c r="O376" s="238"/>
      <c r="P376" s="238"/>
      <c r="Q376" s="238"/>
      <c r="R376" s="238"/>
      <c r="S376" s="238"/>
      <c r="T376" s="239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0" t="s">
        <v>126</v>
      </c>
      <c r="AU376" s="240" t="s">
        <v>83</v>
      </c>
      <c r="AV376" s="13" t="s">
        <v>83</v>
      </c>
      <c r="AW376" s="13" t="s">
        <v>30</v>
      </c>
      <c r="AX376" s="13" t="s">
        <v>73</v>
      </c>
      <c r="AY376" s="240" t="s">
        <v>117</v>
      </c>
    </row>
    <row r="377" s="14" customFormat="1">
      <c r="A377" s="14"/>
      <c r="B377" s="241"/>
      <c r="C377" s="242"/>
      <c r="D377" s="231" t="s">
        <v>126</v>
      </c>
      <c r="E377" s="243" t="s">
        <v>1</v>
      </c>
      <c r="F377" s="244" t="s">
        <v>127</v>
      </c>
      <c r="G377" s="242"/>
      <c r="H377" s="245">
        <v>7</v>
      </c>
      <c r="I377" s="246"/>
      <c r="J377" s="242"/>
      <c r="K377" s="242"/>
      <c r="L377" s="247"/>
      <c r="M377" s="248"/>
      <c r="N377" s="249"/>
      <c r="O377" s="249"/>
      <c r="P377" s="249"/>
      <c r="Q377" s="249"/>
      <c r="R377" s="249"/>
      <c r="S377" s="249"/>
      <c r="T377" s="250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1" t="s">
        <v>126</v>
      </c>
      <c r="AU377" s="251" t="s">
        <v>83</v>
      </c>
      <c r="AV377" s="14" t="s">
        <v>128</v>
      </c>
      <c r="AW377" s="14" t="s">
        <v>30</v>
      </c>
      <c r="AX377" s="14" t="s">
        <v>81</v>
      </c>
      <c r="AY377" s="251" t="s">
        <v>117</v>
      </c>
    </row>
    <row r="378" s="2" customFormat="1" ht="16.5" customHeight="1">
      <c r="A378" s="38"/>
      <c r="B378" s="39"/>
      <c r="C378" s="215" t="s">
        <v>375</v>
      </c>
      <c r="D378" s="215" t="s">
        <v>120</v>
      </c>
      <c r="E378" s="216" t="s">
        <v>376</v>
      </c>
      <c r="F378" s="217" t="s">
        <v>377</v>
      </c>
      <c r="G378" s="218" t="s">
        <v>123</v>
      </c>
      <c r="H378" s="219">
        <v>1</v>
      </c>
      <c r="I378" s="220"/>
      <c r="J378" s="221">
        <f>ROUND(I378*H378,2)</f>
        <v>0</v>
      </c>
      <c r="K378" s="222"/>
      <c r="L378" s="44"/>
      <c r="M378" s="223" t="s">
        <v>1</v>
      </c>
      <c r="N378" s="224" t="s">
        <v>38</v>
      </c>
      <c r="O378" s="91"/>
      <c r="P378" s="225">
        <f>O378*H378</f>
        <v>0</v>
      </c>
      <c r="Q378" s="225">
        <v>0</v>
      </c>
      <c r="R378" s="225">
        <f>Q378*H378</f>
        <v>0</v>
      </c>
      <c r="S378" s="225">
        <v>0</v>
      </c>
      <c r="T378" s="226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7" t="s">
        <v>124</v>
      </c>
      <c r="AT378" s="227" t="s">
        <v>120</v>
      </c>
      <c r="AU378" s="227" t="s">
        <v>83</v>
      </c>
      <c r="AY378" s="17" t="s">
        <v>117</v>
      </c>
      <c r="BE378" s="228">
        <f>IF(N378="základní",J378,0)</f>
        <v>0</v>
      </c>
      <c r="BF378" s="228">
        <f>IF(N378="snížená",J378,0)</f>
        <v>0</v>
      </c>
      <c r="BG378" s="228">
        <f>IF(N378="zákl. přenesená",J378,0)</f>
        <v>0</v>
      </c>
      <c r="BH378" s="228">
        <f>IF(N378="sníž. přenesená",J378,0)</f>
        <v>0</v>
      </c>
      <c r="BI378" s="228">
        <f>IF(N378="nulová",J378,0)</f>
        <v>0</v>
      </c>
      <c r="BJ378" s="17" t="s">
        <v>81</v>
      </c>
      <c r="BK378" s="228">
        <f>ROUND(I378*H378,2)</f>
        <v>0</v>
      </c>
      <c r="BL378" s="17" t="s">
        <v>124</v>
      </c>
      <c r="BM378" s="227" t="s">
        <v>378</v>
      </c>
    </row>
    <row r="379" s="13" customFormat="1">
      <c r="A379" s="13"/>
      <c r="B379" s="229"/>
      <c r="C379" s="230"/>
      <c r="D379" s="231" t="s">
        <v>126</v>
      </c>
      <c r="E379" s="232" t="s">
        <v>1</v>
      </c>
      <c r="F379" s="233" t="s">
        <v>81</v>
      </c>
      <c r="G379" s="230"/>
      <c r="H379" s="234">
        <v>1</v>
      </c>
      <c r="I379" s="235"/>
      <c r="J379" s="230"/>
      <c r="K379" s="230"/>
      <c r="L379" s="236"/>
      <c r="M379" s="237"/>
      <c r="N379" s="238"/>
      <c r="O379" s="238"/>
      <c r="P379" s="238"/>
      <c r="Q379" s="238"/>
      <c r="R379" s="238"/>
      <c r="S379" s="238"/>
      <c r="T379" s="23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0" t="s">
        <v>126</v>
      </c>
      <c r="AU379" s="240" t="s">
        <v>83</v>
      </c>
      <c r="AV379" s="13" t="s">
        <v>83</v>
      </c>
      <c r="AW379" s="13" t="s">
        <v>30</v>
      </c>
      <c r="AX379" s="13" t="s">
        <v>73</v>
      </c>
      <c r="AY379" s="240" t="s">
        <v>117</v>
      </c>
    </row>
    <row r="380" s="14" customFormat="1">
      <c r="A380" s="14"/>
      <c r="B380" s="241"/>
      <c r="C380" s="242"/>
      <c r="D380" s="231" t="s">
        <v>126</v>
      </c>
      <c r="E380" s="243" t="s">
        <v>1</v>
      </c>
      <c r="F380" s="244" t="s">
        <v>127</v>
      </c>
      <c r="G380" s="242"/>
      <c r="H380" s="245">
        <v>1</v>
      </c>
      <c r="I380" s="246"/>
      <c r="J380" s="242"/>
      <c r="K380" s="242"/>
      <c r="L380" s="247"/>
      <c r="M380" s="248"/>
      <c r="N380" s="249"/>
      <c r="O380" s="249"/>
      <c r="P380" s="249"/>
      <c r="Q380" s="249"/>
      <c r="R380" s="249"/>
      <c r="S380" s="249"/>
      <c r="T380" s="25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1" t="s">
        <v>126</v>
      </c>
      <c r="AU380" s="251" t="s">
        <v>83</v>
      </c>
      <c r="AV380" s="14" t="s">
        <v>128</v>
      </c>
      <c r="AW380" s="14" t="s">
        <v>30</v>
      </c>
      <c r="AX380" s="14" t="s">
        <v>81</v>
      </c>
      <c r="AY380" s="251" t="s">
        <v>117</v>
      </c>
    </row>
    <row r="381" s="2" customFormat="1" ht="16.5" customHeight="1">
      <c r="A381" s="38"/>
      <c r="B381" s="39"/>
      <c r="C381" s="252" t="s">
        <v>206</v>
      </c>
      <c r="D381" s="252" t="s">
        <v>129</v>
      </c>
      <c r="E381" s="253" t="s">
        <v>379</v>
      </c>
      <c r="F381" s="254" t="s">
        <v>380</v>
      </c>
      <c r="G381" s="255" t="s">
        <v>132</v>
      </c>
      <c r="H381" s="256">
        <v>2</v>
      </c>
      <c r="I381" s="257"/>
      <c r="J381" s="258">
        <f>ROUND(I381*H381,2)</f>
        <v>0</v>
      </c>
      <c r="K381" s="259"/>
      <c r="L381" s="260"/>
      <c r="M381" s="261" t="s">
        <v>1</v>
      </c>
      <c r="N381" s="262" t="s">
        <v>38</v>
      </c>
      <c r="O381" s="91"/>
      <c r="P381" s="225">
        <f>O381*H381</f>
        <v>0</v>
      </c>
      <c r="Q381" s="225">
        <v>0</v>
      </c>
      <c r="R381" s="225">
        <f>Q381*H381</f>
        <v>0</v>
      </c>
      <c r="S381" s="225">
        <v>0</v>
      </c>
      <c r="T381" s="226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7" t="s">
        <v>133</v>
      </c>
      <c r="AT381" s="227" t="s">
        <v>129</v>
      </c>
      <c r="AU381" s="227" t="s">
        <v>83</v>
      </c>
      <c r="AY381" s="17" t="s">
        <v>117</v>
      </c>
      <c r="BE381" s="228">
        <f>IF(N381="základní",J381,0)</f>
        <v>0</v>
      </c>
      <c r="BF381" s="228">
        <f>IF(N381="snížená",J381,0)</f>
        <v>0</v>
      </c>
      <c r="BG381" s="228">
        <f>IF(N381="zákl. přenesená",J381,0)</f>
        <v>0</v>
      </c>
      <c r="BH381" s="228">
        <f>IF(N381="sníž. přenesená",J381,0)</f>
        <v>0</v>
      </c>
      <c r="BI381" s="228">
        <f>IF(N381="nulová",J381,0)</f>
        <v>0</v>
      </c>
      <c r="BJ381" s="17" t="s">
        <v>81</v>
      </c>
      <c r="BK381" s="228">
        <f>ROUND(I381*H381,2)</f>
        <v>0</v>
      </c>
      <c r="BL381" s="17" t="s">
        <v>124</v>
      </c>
      <c r="BM381" s="227" t="s">
        <v>381</v>
      </c>
    </row>
    <row r="382" s="15" customFormat="1">
      <c r="A382" s="15"/>
      <c r="B382" s="263"/>
      <c r="C382" s="264"/>
      <c r="D382" s="231" t="s">
        <v>126</v>
      </c>
      <c r="E382" s="265" t="s">
        <v>1</v>
      </c>
      <c r="F382" s="266" t="s">
        <v>382</v>
      </c>
      <c r="G382" s="264"/>
      <c r="H382" s="265" t="s">
        <v>1</v>
      </c>
      <c r="I382" s="267"/>
      <c r="J382" s="264"/>
      <c r="K382" s="264"/>
      <c r="L382" s="268"/>
      <c r="M382" s="269"/>
      <c r="N382" s="270"/>
      <c r="O382" s="270"/>
      <c r="P382" s="270"/>
      <c r="Q382" s="270"/>
      <c r="R382" s="270"/>
      <c r="S382" s="270"/>
      <c r="T382" s="271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72" t="s">
        <v>126</v>
      </c>
      <c r="AU382" s="272" t="s">
        <v>83</v>
      </c>
      <c r="AV382" s="15" t="s">
        <v>81</v>
      </c>
      <c r="AW382" s="15" t="s">
        <v>30</v>
      </c>
      <c r="AX382" s="15" t="s">
        <v>73</v>
      </c>
      <c r="AY382" s="272" t="s">
        <v>117</v>
      </c>
    </row>
    <row r="383" s="15" customFormat="1">
      <c r="A383" s="15"/>
      <c r="B383" s="263"/>
      <c r="C383" s="264"/>
      <c r="D383" s="231" t="s">
        <v>126</v>
      </c>
      <c r="E383" s="265" t="s">
        <v>1</v>
      </c>
      <c r="F383" s="266" t="s">
        <v>383</v>
      </c>
      <c r="G383" s="264"/>
      <c r="H383" s="265" t="s">
        <v>1</v>
      </c>
      <c r="I383" s="267"/>
      <c r="J383" s="264"/>
      <c r="K383" s="264"/>
      <c r="L383" s="268"/>
      <c r="M383" s="269"/>
      <c r="N383" s="270"/>
      <c r="O383" s="270"/>
      <c r="P383" s="270"/>
      <c r="Q383" s="270"/>
      <c r="R383" s="270"/>
      <c r="S383" s="270"/>
      <c r="T383" s="271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72" t="s">
        <v>126</v>
      </c>
      <c r="AU383" s="272" t="s">
        <v>83</v>
      </c>
      <c r="AV383" s="15" t="s">
        <v>81</v>
      </c>
      <c r="AW383" s="15" t="s">
        <v>30</v>
      </c>
      <c r="AX383" s="15" t="s">
        <v>73</v>
      </c>
      <c r="AY383" s="272" t="s">
        <v>117</v>
      </c>
    </row>
    <row r="384" s="15" customFormat="1">
      <c r="A384" s="15"/>
      <c r="B384" s="263"/>
      <c r="C384" s="264"/>
      <c r="D384" s="231" t="s">
        <v>126</v>
      </c>
      <c r="E384" s="265" t="s">
        <v>1</v>
      </c>
      <c r="F384" s="266" t="s">
        <v>384</v>
      </c>
      <c r="G384" s="264"/>
      <c r="H384" s="265" t="s">
        <v>1</v>
      </c>
      <c r="I384" s="267"/>
      <c r="J384" s="264"/>
      <c r="K384" s="264"/>
      <c r="L384" s="268"/>
      <c r="M384" s="269"/>
      <c r="N384" s="270"/>
      <c r="O384" s="270"/>
      <c r="P384" s="270"/>
      <c r="Q384" s="270"/>
      <c r="R384" s="270"/>
      <c r="S384" s="270"/>
      <c r="T384" s="271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2" t="s">
        <v>126</v>
      </c>
      <c r="AU384" s="272" t="s">
        <v>83</v>
      </c>
      <c r="AV384" s="15" t="s">
        <v>81</v>
      </c>
      <c r="AW384" s="15" t="s">
        <v>30</v>
      </c>
      <c r="AX384" s="15" t="s">
        <v>73</v>
      </c>
      <c r="AY384" s="272" t="s">
        <v>117</v>
      </c>
    </row>
    <row r="385" s="15" customFormat="1">
      <c r="A385" s="15"/>
      <c r="B385" s="263"/>
      <c r="C385" s="264"/>
      <c r="D385" s="231" t="s">
        <v>126</v>
      </c>
      <c r="E385" s="265" t="s">
        <v>1</v>
      </c>
      <c r="F385" s="266" t="s">
        <v>385</v>
      </c>
      <c r="G385" s="264"/>
      <c r="H385" s="265" t="s">
        <v>1</v>
      </c>
      <c r="I385" s="267"/>
      <c r="J385" s="264"/>
      <c r="K385" s="264"/>
      <c r="L385" s="268"/>
      <c r="M385" s="269"/>
      <c r="N385" s="270"/>
      <c r="O385" s="270"/>
      <c r="P385" s="270"/>
      <c r="Q385" s="270"/>
      <c r="R385" s="270"/>
      <c r="S385" s="270"/>
      <c r="T385" s="271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72" t="s">
        <v>126</v>
      </c>
      <c r="AU385" s="272" t="s">
        <v>83</v>
      </c>
      <c r="AV385" s="15" t="s">
        <v>81</v>
      </c>
      <c r="AW385" s="15" t="s">
        <v>30</v>
      </c>
      <c r="AX385" s="15" t="s">
        <v>73</v>
      </c>
      <c r="AY385" s="272" t="s">
        <v>117</v>
      </c>
    </row>
    <row r="386" s="15" customFormat="1">
      <c r="A386" s="15"/>
      <c r="B386" s="263"/>
      <c r="C386" s="264"/>
      <c r="D386" s="231" t="s">
        <v>126</v>
      </c>
      <c r="E386" s="265" t="s">
        <v>1</v>
      </c>
      <c r="F386" s="266" t="s">
        <v>386</v>
      </c>
      <c r="G386" s="264"/>
      <c r="H386" s="265" t="s">
        <v>1</v>
      </c>
      <c r="I386" s="267"/>
      <c r="J386" s="264"/>
      <c r="K386" s="264"/>
      <c r="L386" s="268"/>
      <c r="M386" s="269"/>
      <c r="N386" s="270"/>
      <c r="O386" s="270"/>
      <c r="P386" s="270"/>
      <c r="Q386" s="270"/>
      <c r="R386" s="270"/>
      <c r="S386" s="270"/>
      <c r="T386" s="271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72" t="s">
        <v>126</v>
      </c>
      <c r="AU386" s="272" t="s">
        <v>83</v>
      </c>
      <c r="AV386" s="15" t="s">
        <v>81</v>
      </c>
      <c r="AW386" s="15" t="s">
        <v>30</v>
      </c>
      <c r="AX386" s="15" t="s">
        <v>73</v>
      </c>
      <c r="AY386" s="272" t="s">
        <v>117</v>
      </c>
    </row>
    <row r="387" s="15" customFormat="1">
      <c r="A387" s="15"/>
      <c r="B387" s="263"/>
      <c r="C387" s="264"/>
      <c r="D387" s="231" t="s">
        <v>126</v>
      </c>
      <c r="E387" s="265" t="s">
        <v>1</v>
      </c>
      <c r="F387" s="266" t="s">
        <v>387</v>
      </c>
      <c r="G387" s="264"/>
      <c r="H387" s="265" t="s">
        <v>1</v>
      </c>
      <c r="I387" s="267"/>
      <c r="J387" s="264"/>
      <c r="K387" s="264"/>
      <c r="L387" s="268"/>
      <c r="M387" s="269"/>
      <c r="N387" s="270"/>
      <c r="O387" s="270"/>
      <c r="P387" s="270"/>
      <c r="Q387" s="270"/>
      <c r="R387" s="270"/>
      <c r="S387" s="270"/>
      <c r="T387" s="271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72" t="s">
        <v>126</v>
      </c>
      <c r="AU387" s="272" t="s">
        <v>83</v>
      </c>
      <c r="AV387" s="15" t="s">
        <v>81</v>
      </c>
      <c r="AW387" s="15" t="s">
        <v>30</v>
      </c>
      <c r="AX387" s="15" t="s">
        <v>73</v>
      </c>
      <c r="AY387" s="272" t="s">
        <v>117</v>
      </c>
    </row>
    <row r="388" s="15" customFormat="1">
      <c r="A388" s="15"/>
      <c r="B388" s="263"/>
      <c r="C388" s="264"/>
      <c r="D388" s="231" t="s">
        <v>126</v>
      </c>
      <c r="E388" s="265" t="s">
        <v>1</v>
      </c>
      <c r="F388" s="266" t="s">
        <v>388</v>
      </c>
      <c r="G388" s="264"/>
      <c r="H388" s="265" t="s">
        <v>1</v>
      </c>
      <c r="I388" s="267"/>
      <c r="J388" s="264"/>
      <c r="K388" s="264"/>
      <c r="L388" s="268"/>
      <c r="M388" s="269"/>
      <c r="N388" s="270"/>
      <c r="O388" s="270"/>
      <c r="P388" s="270"/>
      <c r="Q388" s="270"/>
      <c r="R388" s="270"/>
      <c r="S388" s="270"/>
      <c r="T388" s="271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2" t="s">
        <v>126</v>
      </c>
      <c r="AU388" s="272" t="s">
        <v>83</v>
      </c>
      <c r="AV388" s="15" t="s">
        <v>81</v>
      </c>
      <c r="AW388" s="15" t="s">
        <v>30</v>
      </c>
      <c r="AX388" s="15" t="s">
        <v>73</v>
      </c>
      <c r="AY388" s="272" t="s">
        <v>117</v>
      </c>
    </row>
    <row r="389" s="15" customFormat="1">
      <c r="A389" s="15"/>
      <c r="B389" s="263"/>
      <c r="C389" s="264"/>
      <c r="D389" s="231" t="s">
        <v>126</v>
      </c>
      <c r="E389" s="265" t="s">
        <v>1</v>
      </c>
      <c r="F389" s="266" t="s">
        <v>389</v>
      </c>
      <c r="G389" s="264"/>
      <c r="H389" s="265" t="s">
        <v>1</v>
      </c>
      <c r="I389" s="267"/>
      <c r="J389" s="264"/>
      <c r="K389" s="264"/>
      <c r="L389" s="268"/>
      <c r="M389" s="269"/>
      <c r="N389" s="270"/>
      <c r="O389" s="270"/>
      <c r="P389" s="270"/>
      <c r="Q389" s="270"/>
      <c r="R389" s="270"/>
      <c r="S389" s="270"/>
      <c r="T389" s="271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72" t="s">
        <v>126</v>
      </c>
      <c r="AU389" s="272" t="s">
        <v>83</v>
      </c>
      <c r="AV389" s="15" t="s">
        <v>81</v>
      </c>
      <c r="AW389" s="15" t="s">
        <v>30</v>
      </c>
      <c r="AX389" s="15" t="s">
        <v>73</v>
      </c>
      <c r="AY389" s="272" t="s">
        <v>117</v>
      </c>
    </row>
    <row r="390" s="15" customFormat="1">
      <c r="A390" s="15"/>
      <c r="B390" s="263"/>
      <c r="C390" s="264"/>
      <c r="D390" s="231" t="s">
        <v>126</v>
      </c>
      <c r="E390" s="265" t="s">
        <v>1</v>
      </c>
      <c r="F390" s="266" t="s">
        <v>390</v>
      </c>
      <c r="G390" s="264"/>
      <c r="H390" s="265" t="s">
        <v>1</v>
      </c>
      <c r="I390" s="267"/>
      <c r="J390" s="264"/>
      <c r="K390" s="264"/>
      <c r="L390" s="268"/>
      <c r="M390" s="269"/>
      <c r="N390" s="270"/>
      <c r="O390" s="270"/>
      <c r="P390" s="270"/>
      <c r="Q390" s="270"/>
      <c r="R390" s="270"/>
      <c r="S390" s="270"/>
      <c r="T390" s="271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72" t="s">
        <v>126</v>
      </c>
      <c r="AU390" s="272" t="s">
        <v>83</v>
      </c>
      <c r="AV390" s="15" t="s">
        <v>81</v>
      </c>
      <c r="AW390" s="15" t="s">
        <v>30</v>
      </c>
      <c r="AX390" s="15" t="s">
        <v>73</v>
      </c>
      <c r="AY390" s="272" t="s">
        <v>117</v>
      </c>
    </row>
    <row r="391" s="15" customFormat="1">
      <c r="A391" s="15"/>
      <c r="B391" s="263"/>
      <c r="C391" s="264"/>
      <c r="D391" s="231" t="s">
        <v>126</v>
      </c>
      <c r="E391" s="265" t="s">
        <v>1</v>
      </c>
      <c r="F391" s="266" t="s">
        <v>391</v>
      </c>
      <c r="G391" s="264"/>
      <c r="H391" s="265" t="s">
        <v>1</v>
      </c>
      <c r="I391" s="267"/>
      <c r="J391" s="264"/>
      <c r="K391" s="264"/>
      <c r="L391" s="268"/>
      <c r="M391" s="269"/>
      <c r="N391" s="270"/>
      <c r="O391" s="270"/>
      <c r="P391" s="270"/>
      <c r="Q391" s="270"/>
      <c r="R391" s="270"/>
      <c r="S391" s="270"/>
      <c r="T391" s="271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72" t="s">
        <v>126</v>
      </c>
      <c r="AU391" s="272" t="s">
        <v>83</v>
      </c>
      <c r="AV391" s="15" t="s">
        <v>81</v>
      </c>
      <c r="AW391" s="15" t="s">
        <v>30</v>
      </c>
      <c r="AX391" s="15" t="s">
        <v>73</v>
      </c>
      <c r="AY391" s="272" t="s">
        <v>117</v>
      </c>
    </row>
    <row r="392" s="15" customFormat="1">
      <c r="A392" s="15"/>
      <c r="B392" s="263"/>
      <c r="C392" s="264"/>
      <c r="D392" s="231" t="s">
        <v>126</v>
      </c>
      <c r="E392" s="265" t="s">
        <v>1</v>
      </c>
      <c r="F392" s="266" t="s">
        <v>392</v>
      </c>
      <c r="G392" s="264"/>
      <c r="H392" s="265" t="s">
        <v>1</v>
      </c>
      <c r="I392" s="267"/>
      <c r="J392" s="264"/>
      <c r="K392" s="264"/>
      <c r="L392" s="268"/>
      <c r="M392" s="269"/>
      <c r="N392" s="270"/>
      <c r="O392" s="270"/>
      <c r="P392" s="270"/>
      <c r="Q392" s="270"/>
      <c r="R392" s="270"/>
      <c r="S392" s="270"/>
      <c r="T392" s="271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72" t="s">
        <v>126</v>
      </c>
      <c r="AU392" s="272" t="s">
        <v>83</v>
      </c>
      <c r="AV392" s="15" t="s">
        <v>81</v>
      </c>
      <c r="AW392" s="15" t="s">
        <v>30</v>
      </c>
      <c r="AX392" s="15" t="s">
        <v>73</v>
      </c>
      <c r="AY392" s="272" t="s">
        <v>117</v>
      </c>
    </row>
    <row r="393" s="15" customFormat="1">
      <c r="A393" s="15"/>
      <c r="B393" s="263"/>
      <c r="C393" s="264"/>
      <c r="D393" s="231" t="s">
        <v>126</v>
      </c>
      <c r="E393" s="265" t="s">
        <v>1</v>
      </c>
      <c r="F393" s="266" t="s">
        <v>393</v>
      </c>
      <c r="G393" s="264"/>
      <c r="H393" s="265" t="s">
        <v>1</v>
      </c>
      <c r="I393" s="267"/>
      <c r="J393" s="264"/>
      <c r="K393" s="264"/>
      <c r="L393" s="268"/>
      <c r="M393" s="269"/>
      <c r="N393" s="270"/>
      <c r="O393" s="270"/>
      <c r="P393" s="270"/>
      <c r="Q393" s="270"/>
      <c r="R393" s="270"/>
      <c r="S393" s="270"/>
      <c r="T393" s="271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72" t="s">
        <v>126</v>
      </c>
      <c r="AU393" s="272" t="s">
        <v>83</v>
      </c>
      <c r="AV393" s="15" t="s">
        <v>81</v>
      </c>
      <c r="AW393" s="15" t="s">
        <v>30</v>
      </c>
      <c r="AX393" s="15" t="s">
        <v>73</v>
      </c>
      <c r="AY393" s="272" t="s">
        <v>117</v>
      </c>
    </row>
    <row r="394" s="13" customFormat="1">
      <c r="A394" s="13"/>
      <c r="B394" s="229"/>
      <c r="C394" s="230"/>
      <c r="D394" s="231" t="s">
        <v>126</v>
      </c>
      <c r="E394" s="232" t="s">
        <v>1</v>
      </c>
      <c r="F394" s="233" t="s">
        <v>83</v>
      </c>
      <c r="G394" s="230"/>
      <c r="H394" s="234">
        <v>2</v>
      </c>
      <c r="I394" s="235"/>
      <c r="J394" s="230"/>
      <c r="K394" s="230"/>
      <c r="L394" s="236"/>
      <c r="M394" s="237"/>
      <c r="N394" s="238"/>
      <c r="O394" s="238"/>
      <c r="P394" s="238"/>
      <c r="Q394" s="238"/>
      <c r="R394" s="238"/>
      <c r="S394" s="238"/>
      <c r="T394" s="239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0" t="s">
        <v>126</v>
      </c>
      <c r="AU394" s="240" t="s">
        <v>83</v>
      </c>
      <c r="AV394" s="13" t="s">
        <v>83</v>
      </c>
      <c r="AW394" s="13" t="s">
        <v>30</v>
      </c>
      <c r="AX394" s="13" t="s">
        <v>73</v>
      </c>
      <c r="AY394" s="240" t="s">
        <v>117</v>
      </c>
    </row>
    <row r="395" s="14" customFormat="1">
      <c r="A395" s="14"/>
      <c r="B395" s="241"/>
      <c r="C395" s="242"/>
      <c r="D395" s="231" t="s">
        <v>126</v>
      </c>
      <c r="E395" s="243" t="s">
        <v>1</v>
      </c>
      <c r="F395" s="244" t="s">
        <v>127</v>
      </c>
      <c r="G395" s="242"/>
      <c r="H395" s="245">
        <v>2</v>
      </c>
      <c r="I395" s="246"/>
      <c r="J395" s="242"/>
      <c r="K395" s="242"/>
      <c r="L395" s="247"/>
      <c r="M395" s="248"/>
      <c r="N395" s="249"/>
      <c r="O395" s="249"/>
      <c r="P395" s="249"/>
      <c r="Q395" s="249"/>
      <c r="R395" s="249"/>
      <c r="S395" s="249"/>
      <c r="T395" s="250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1" t="s">
        <v>126</v>
      </c>
      <c r="AU395" s="251" t="s">
        <v>83</v>
      </c>
      <c r="AV395" s="14" t="s">
        <v>128</v>
      </c>
      <c r="AW395" s="14" t="s">
        <v>30</v>
      </c>
      <c r="AX395" s="14" t="s">
        <v>81</v>
      </c>
      <c r="AY395" s="251" t="s">
        <v>117</v>
      </c>
    </row>
    <row r="396" s="2" customFormat="1" ht="16.5" customHeight="1">
      <c r="A396" s="38"/>
      <c r="B396" s="39"/>
      <c r="C396" s="252" t="s">
        <v>394</v>
      </c>
      <c r="D396" s="252" t="s">
        <v>129</v>
      </c>
      <c r="E396" s="253" t="s">
        <v>395</v>
      </c>
      <c r="F396" s="254" t="s">
        <v>396</v>
      </c>
      <c r="G396" s="255" t="s">
        <v>132</v>
      </c>
      <c r="H396" s="256">
        <v>2</v>
      </c>
      <c r="I396" s="257"/>
      <c r="J396" s="258">
        <f>ROUND(I396*H396,2)</f>
        <v>0</v>
      </c>
      <c r="K396" s="259"/>
      <c r="L396" s="260"/>
      <c r="M396" s="261" t="s">
        <v>1</v>
      </c>
      <c r="N396" s="262" t="s">
        <v>38</v>
      </c>
      <c r="O396" s="91"/>
      <c r="P396" s="225">
        <f>O396*H396</f>
        <v>0</v>
      </c>
      <c r="Q396" s="225">
        <v>0.050000000000000003</v>
      </c>
      <c r="R396" s="225">
        <f>Q396*H396</f>
        <v>0.10000000000000001</v>
      </c>
      <c r="S396" s="225">
        <v>0</v>
      </c>
      <c r="T396" s="226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7" t="s">
        <v>133</v>
      </c>
      <c r="AT396" s="227" t="s">
        <v>129</v>
      </c>
      <c r="AU396" s="227" t="s">
        <v>83</v>
      </c>
      <c r="AY396" s="17" t="s">
        <v>117</v>
      </c>
      <c r="BE396" s="228">
        <f>IF(N396="základní",J396,0)</f>
        <v>0</v>
      </c>
      <c r="BF396" s="228">
        <f>IF(N396="snížená",J396,0)</f>
        <v>0</v>
      </c>
      <c r="BG396" s="228">
        <f>IF(N396="zákl. přenesená",J396,0)</f>
        <v>0</v>
      </c>
      <c r="BH396" s="228">
        <f>IF(N396="sníž. přenesená",J396,0)</f>
        <v>0</v>
      </c>
      <c r="BI396" s="228">
        <f>IF(N396="nulová",J396,0)</f>
        <v>0</v>
      </c>
      <c r="BJ396" s="17" t="s">
        <v>81</v>
      </c>
      <c r="BK396" s="228">
        <f>ROUND(I396*H396,2)</f>
        <v>0</v>
      </c>
      <c r="BL396" s="17" t="s">
        <v>124</v>
      </c>
      <c r="BM396" s="227" t="s">
        <v>397</v>
      </c>
    </row>
    <row r="397" s="15" customFormat="1">
      <c r="A397" s="15"/>
      <c r="B397" s="263"/>
      <c r="C397" s="264"/>
      <c r="D397" s="231" t="s">
        <v>126</v>
      </c>
      <c r="E397" s="265" t="s">
        <v>1</v>
      </c>
      <c r="F397" s="266" t="s">
        <v>398</v>
      </c>
      <c r="G397" s="264"/>
      <c r="H397" s="265" t="s">
        <v>1</v>
      </c>
      <c r="I397" s="267"/>
      <c r="J397" s="264"/>
      <c r="K397" s="264"/>
      <c r="L397" s="268"/>
      <c r="M397" s="269"/>
      <c r="N397" s="270"/>
      <c r="O397" s="270"/>
      <c r="P397" s="270"/>
      <c r="Q397" s="270"/>
      <c r="R397" s="270"/>
      <c r="S397" s="270"/>
      <c r="T397" s="271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72" t="s">
        <v>126</v>
      </c>
      <c r="AU397" s="272" t="s">
        <v>83</v>
      </c>
      <c r="AV397" s="15" t="s">
        <v>81</v>
      </c>
      <c r="AW397" s="15" t="s">
        <v>30</v>
      </c>
      <c r="AX397" s="15" t="s">
        <v>73</v>
      </c>
      <c r="AY397" s="272" t="s">
        <v>117</v>
      </c>
    </row>
    <row r="398" s="15" customFormat="1">
      <c r="A398" s="15"/>
      <c r="B398" s="263"/>
      <c r="C398" s="264"/>
      <c r="D398" s="231" t="s">
        <v>126</v>
      </c>
      <c r="E398" s="265" t="s">
        <v>1</v>
      </c>
      <c r="F398" s="266" t="s">
        <v>269</v>
      </c>
      <c r="G398" s="264"/>
      <c r="H398" s="265" t="s">
        <v>1</v>
      </c>
      <c r="I398" s="267"/>
      <c r="J398" s="264"/>
      <c r="K398" s="264"/>
      <c r="L398" s="268"/>
      <c r="M398" s="269"/>
      <c r="N398" s="270"/>
      <c r="O398" s="270"/>
      <c r="P398" s="270"/>
      <c r="Q398" s="270"/>
      <c r="R398" s="270"/>
      <c r="S398" s="270"/>
      <c r="T398" s="271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2" t="s">
        <v>126</v>
      </c>
      <c r="AU398" s="272" t="s">
        <v>83</v>
      </c>
      <c r="AV398" s="15" t="s">
        <v>81</v>
      </c>
      <c r="AW398" s="15" t="s">
        <v>30</v>
      </c>
      <c r="AX398" s="15" t="s">
        <v>73</v>
      </c>
      <c r="AY398" s="272" t="s">
        <v>117</v>
      </c>
    </row>
    <row r="399" s="15" customFormat="1">
      <c r="A399" s="15"/>
      <c r="B399" s="263"/>
      <c r="C399" s="264"/>
      <c r="D399" s="231" t="s">
        <v>126</v>
      </c>
      <c r="E399" s="265" t="s">
        <v>1</v>
      </c>
      <c r="F399" s="266" t="s">
        <v>399</v>
      </c>
      <c r="G399" s="264"/>
      <c r="H399" s="265" t="s">
        <v>1</v>
      </c>
      <c r="I399" s="267"/>
      <c r="J399" s="264"/>
      <c r="K399" s="264"/>
      <c r="L399" s="268"/>
      <c r="M399" s="269"/>
      <c r="N399" s="270"/>
      <c r="O399" s="270"/>
      <c r="P399" s="270"/>
      <c r="Q399" s="270"/>
      <c r="R399" s="270"/>
      <c r="S399" s="270"/>
      <c r="T399" s="271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72" t="s">
        <v>126</v>
      </c>
      <c r="AU399" s="272" t="s">
        <v>83</v>
      </c>
      <c r="AV399" s="15" t="s">
        <v>81</v>
      </c>
      <c r="AW399" s="15" t="s">
        <v>30</v>
      </c>
      <c r="AX399" s="15" t="s">
        <v>73</v>
      </c>
      <c r="AY399" s="272" t="s">
        <v>117</v>
      </c>
    </row>
    <row r="400" s="15" customFormat="1">
      <c r="A400" s="15"/>
      <c r="B400" s="263"/>
      <c r="C400" s="264"/>
      <c r="D400" s="231" t="s">
        <v>126</v>
      </c>
      <c r="E400" s="265" t="s">
        <v>1</v>
      </c>
      <c r="F400" s="266" t="s">
        <v>400</v>
      </c>
      <c r="G400" s="264"/>
      <c r="H400" s="265" t="s">
        <v>1</v>
      </c>
      <c r="I400" s="267"/>
      <c r="J400" s="264"/>
      <c r="K400" s="264"/>
      <c r="L400" s="268"/>
      <c r="M400" s="269"/>
      <c r="N400" s="270"/>
      <c r="O400" s="270"/>
      <c r="P400" s="270"/>
      <c r="Q400" s="270"/>
      <c r="R400" s="270"/>
      <c r="S400" s="270"/>
      <c r="T400" s="271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2" t="s">
        <v>126</v>
      </c>
      <c r="AU400" s="272" t="s">
        <v>83</v>
      </c>
      <c r="AV400" s="15" t="s">
        <v>81</v>
      </c>
      <c r="AW400" s="15" t="s">
        <v>30</v>
      </c>
      <c r="AX400" s="15" t="s">
        <v>73</v>
      </c>
      <c r="AY400" s="272" t="s">
        <v>117</v>
      </c>
    </row>
    <row r="401" s="15" customFormat="1">
      <c r="A401" s="15"/>
      <c r="B401" s="263"/>
      <c r="C401" s="264"/>
      <c r="D401" s="231" t="s">
        <v>126</v>
      </c>
      <c r="E401" s="265" t="s">
        <v>1</v>
      </c>
      <c r="F401" s="266" t="s">
        <v>401</v>
      </c>
      <c r="G401" s="264"/>
      <c r="H401" s="265" t="s">
        <v>1</v>
      </c>
      <c r="I401" s="267"/>
      <c r="J401" s="264"/>
      <c r="K401" s="264"/>
      <c r="L401" s="268"/>
      <c r="M401" s="269"/>
      <c r="N401" s="270"/>
      <c r="O401" s="270"/>
      <c r="P401" s="270"/>
      <c r="Q401" s="270"/>
      <c r="R401" s="270"/>
      <c r="S401" s="270"/>
      <c r="T401" s="271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2" t="s">
        <v>126</v>
      </c>
      <c r="AU401" s="272" t="s">
        <v>83</v>
      </c>
      <c r="AV401" s="15" t="s">
        <v>81</v>
      </c>
      <c r="AW401" s="15" t="s">
        <v>30</v>
      </c>
      <c r="AX401" s="15" t="s">
        <v>73</v>
      </c>
      <c r="AY401" s="272" t="s">
        <v>117</v>
      </c>
    </row>
    <row r="402" s="15" customFormat="1">
      <c r="A402" s="15"/>
      <c r="B402" s="263"/>
      <c r="C402" s="264"/>
      <c r="D402" s="231" t="s">
        <v>126</v>
      </c>
      <c r="E402" s="265" t="s">
        <v>1</v>
      </c>
      <c r="F402" s="266" t="s">
        <v>402</v>
      </c>
      <c r="G402" s="264"/>
      <c r="H402" s="265" t="s">
        <v>1</v>
      </c>
      <c r="I402" s="267"/>
      <c r="J402" s="264"/>
      <c r="K402" s="264"/>
      <c r="L402" s="268"/>
      <c r="M402" s="269"/>
      <c r="N402" s="270"/>
      <c r="O402" s="270"/>
      <c r="P402" s="270"/>
      <c r="Q402" s="270"/>
      <c r="R402" s="270"/>
      <c r="S402" s="270"/>
      <c r="T402" s="271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72" t="s">
        <v>126</v>
      </c>
      <c r="AU402" s="272" t="s">
        <v>83</v>
      </c>
      <c r="AV402" s="15" t="s">
        <v>81</v>
      </c>
      <c r="AW402" s="15" t="s">
        <v>30</v>
      </c>
      <c r="AX402" s="15" t="s">
        <v>73</v>
      </c>
      <c r="AY402" s="272" t="s">
        <v>117</v>
      </c>
    </row>
    <row r="403" s="15" customFormat="1">
      <c r="A403" s="15"/>
      <c r="B403" s="263"/>
      <c r="C403" s="264"/>
      <c r="D403" s="231" t="s">
        <v>126</v>
      </c>
      <c r="E403" s="265" t="s">
        <v>1</v>
      </c>
      <c r="F403" s="266" t="s">
        <v>403</v>
      </c>
      <c r="G403" s="264"/>
      <c r="H403" s="265" t="s">
        <v>1</v>
      </c>
      <c r="I403" s="267"/>
      <c r="J403" s="264"/>
      <c r="K403" s="264"/>
      <c r="L403" s="268"/>
      <c r="M403" s="269"/>
      <c r="N403" s="270"/>
      <c r="O403" s="270"/>
      <c r="P403" s="270"/>
      <c r="Q403" s="270"/>
      <c r="R403" s="270"/>
      <c r="S403" s="270"/>
      <c r="T403" s="271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72" t="s">
        <v>126</v>
      </c>
      <c r="AU403" s="272" t="s">
        <v>83</v>
      </c>
      <c r="AV403" s="15" t="s">
        <v>81</v>
      </c>
      <c r="AW403" s="15" t="s">
        <v>30</v>
      </c>
      <c r="AX403" s="15" t="s">
        <v>73</v>
      </c>
      <c r="AY403" s="272" t="s">
        <v>117</v>
      </c>
    </row>
    <row r="404" s="15" customFormat="1">
      <c r="A404" s="15"/>
      <c r="B404" s="263"/>
      <c r="C404" s="264"/>
      <c r="D404" s="231" t="s">
        <v>126</v>
      </c>
      <c r="E404" s="265" t="s">
        <v>1</v>
      </c>
      <c r="F404" s="266" t="s">
        <v>404</v>
      </c>
      <c r="G404" s="264"/>
      <c r="H404" s="265" t="s">
        <v>1</v>
      </c>
      <c r="I404" s="267"/>
      <c r="J404" s="264"/>
      <c r="K404" s="264"/>
      <c r="L404" s="268"/>
      <c r="M404" s="269"/>
      <c r="N404" s="270"/>
      <c r="O404" s="270"/>
      <c r="P404" s="270"/>
      <c r="Q404" s="270"/>
      <c r="R404" s="270"/>
      <c r="S404" s="270"/>
      <c r="T404" s="271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72" t="s">
        <v>126</v>
      </c>
      <c r="AU404" s="272" t="s">
        <v>83</v>
      </c>
      <c r="AV404" s="15" t="s">
        <v>81</v>
      </c>
      <c r="AW404" s="15" t="s">
        <v>30</v>
      </c>
      <c r="AX404" s="15" t="s">
        <v>73</v>
      </c>
      <c r="AY404" s="272" t="s">
        <v>117</v>
      </c>
    </row>
    <row r="405" s="15" customFormat="1">
      <c r="A405" s="15"/>
      <c r="B405" s="263"/>
      <c r="C405" s="264"/>
      <c r="D405" s="231" t="s">
        <v>126</v>
      </c>
      <c r="E405" s="265" t="s">
        <v>1</v>
      </c>
      <c r="F405" s="266" t="s">
        <v>405</v>
      </c>
      <c r="G405" s="264"/>
      <c r="H405" s="265" t="s">
        <v>1</v>
      </c>
      <c r="I405" s="267"/>
      <c r="J405" s="264"/>
      <c r="K405" s="264"/>
      <c r="L405" s="268"/>
      <c r="M405" s="269"/>
      <c r="N405" s="270"/>
      <c r="O405" s="270"/>
      <c r="P405" s="270"/>
      <c r="Q405" s="270"/>
      <c r="R405" s="270"/>
      <c r="S405" s="270"/>
      <c r="T405" s="271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72" t="s">
        <v>126</v>
      </c>
      <c r="AU405" s="272" t="s">
        <v>83</v>
      </c>
      <c r="AV405" s="15" t="s">
        <v>81</v>
      </c>
      <c r="AW405" s="15" t="s">
        <v>30</v>
      </c>
      <c r="AX405" s="15" t="s">
        <v>73</v>
      </c>
      <c r="AY405" s="272" t="s">
        <v>117</v>
      </c>
    </row>
    <row r="406" s="15" customFormat="1">
      <c r="A406" s="15"/>
      <c r="B406" s="263"/>
      <c r="C406" s="264"/>
      <c r="D406" s="231" t="s">
        <v>126</v>
      </c>
      <c r="E406" s="265" t="s">
        <v>1</v>
      </c>
      <c r="F406" s="266" t="s">
        <v>144</v>
      </c>
      <c r="G406" s="264"/>
      <c r="H406" s="265" t="s">
        <v>1</v>
      </c>
      <c r="I406" s="267"/>
      <c r="J406" s="264"/>
      <c r="K406" s="264"/>
      <c r="L406" s="268"/>
      <c r="M406" s="269"/>
      <c r="N406" s="270"/>
      <c r="O406" s="270"/>
      <c r="P406" s="270"/>
      <c r="Q406" s="270"/>
      <c r="R406" s="270"/>
      <c r="S406" s="270"/>
      <c r="T406" s="271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72" t="s">
        <v>126</v>
      </c>
      <c r="AU406" s="272" t="s">
        <v>83</v>
      </c>
      <c r="AV406" s="15" t="s">
        <v>81</v>
      </c>
      <c r="AW406" s="15" t="s">
        <v>30</v>
      </c>
      <c r="AX406" s="15" t="s">
        <v>73</v>
      </c>
      <c r="AY406" s="272" t="s">
        <v>117</v>
      </c>
    </row>
    <row r="407" s="15" customFormat="1">
      <c r="A407" s="15"/>
      <c r="B407" s="263"/>
      <c r="C407" s="264"/>
      <c r="D407" s="231" t="s">
        <v>126</v>
      </c>
      <c r="E407" s="265" t="s">
        <v>1</v>
      </c>
      <c r="F407" s="266" t="s">
        <v>406</v>
      </c>
      <c r="G407" s="264"/>
      <c r="H407" s="265" t="s">
        <v>1</v>
      </c>
      <c r="I407" s="267"/>
      <c r="J407" s="264"/>
      <c r="K407" s="264"/>
      <c r="L407" s="268"/>
      <c r="M407" s="269"/>
      <c r="N407" s="270"/>
      <c r="O407" s="270"/>
      <c r="P407" s="270"/>
      <c r="Q407" s="270"/>
      <c r="R407" s="270"/>
      <c r="S407" s="270"/>
      <c r="T407" s="271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72" t="s">
        <v>126</v>
      </c>
      <c r="AU407" s="272" t="s">
        <v>83</v>
      </c>
      <c r="AV407" s="15" t="s">
        <v>81</v>
      </c>
      <c r="AW407" s="15" t="s">
        <v>30</v>
      </c>
      <c r="AX407" s="15" t="s">
        <v>73</v>
      </c>
      <c r="AY407" s="272" t="s">
        <v>117</v>
      </c>
    </row>
    <row r="408" s="15" customFormat="1">
      <c r="A408" s="15"/>
      <c r="B408" s="263"/>
      <c r="C408" s="264"/>
      <c r="D408" s="231" t="s">
        <v>126</v>
      </c>
      <c r="E408" s="265" t="s">
        <v>1</v>
      </c>
      <c r="F408" s="266" t="s">
        <v>393</v>
      </c>
      <c r="G408" s="264"/>
      <c r="H408" s="265" t="s">
        <v>1</v>
      </c>
      <c r="I408" s="267"/>
      <c r="J408" s="264"/>
      <c r="K408" s="264"/>
      <c r="L408" s="268"/>
      <c r="M408" s="269"/>
      <c r="N408" s="270"/>
      <c r="O408" s="270"/>
      <c r="P408" s="270"/>
      <c r="Q408" s="270"/>
      <c r="R408" s="270"/>
      <c r="S408" s="270"/>
      <c r="T408" s="271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72" t="s">
        <v>126</v>
      </c>
      <c r="AU408" s="272" t="s">
        <v>83</v>
      </c>
      <c r="AV408" s="15" t="s">
        <v>81</v>
      </c>
      <c r="AW408" s="15" t="s">
        <v>30</v>
      </c>
      <c r="AX408" s="15" t="s">
        <v>73</v>
      </c>
      <c r="AY408" s="272" t="s">
        <v>117</v>
      </c>
    </row>
    <row r="409" s="13" customFormat="1">
      <c r="A409" s="13"/>
      <c r="B409" s="229"/>
      <c r="C409" s="230"/>
      <c r="D409" s="231" t="s">
        <v>126</v>
      </c>
      <c r="E409" s="232" t="s">
        <v>1</v>
      </c>
      <c r="F409" s="233" t="s">
        <v>83</v>
      </c>
      <c r="G409" s="230"/>
      <c r="H409" s="234">
        <v>2</v>
      </c>
      <c r="I409" s="235"/>
      <c r="J409" s="230"/>
      <c r="K409" s="230"/>
      <c r="L409" s="236"/>
      <c r="M409" s="237"/>
      <c r="N409" s="238"/>
      <c r="O409" s="238"/>
      <c r="P409" s="238"/>
      <c r="Q409" s="238"/>
      <c r="R409" s="238"/>
      <c r="S409" s="238"/>
      <c r="T409" s="23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0" t="s">
        <v>126</v>
      </c>
      <c r="AU409" s="240" t="s">
        <v>83</v>
      </c>
      <c r="AV409" s="13" t="s">
        <v>83</v>
      </c>
      <c r="AW409" s="13" t="s">
        <v>30</v>
      </c>
      <c r="AX409" s="13" t="s">
        <v>73</v>
      </c>
      <c r="AY409" s="240" t="s">
        <v>117</v>
      </c>
    </row>
    <row r="410" s="14" customFormat="1">
      <c r="A410" s="14"/>
      <c r="B410" s="241"/>
      <c r="C410" s="242"/>
      <c r="D410" s="231" t="s">
        <v>126</v>
      </c>
      <c r="E410" s="243" t="s">
        <v>1</v>
      </c>
      <c r="F410" s="244" t="s">
        <v>127</v>
      </c>
      <c r="G410" s="242"/>
      <c r="H410" s="245">
        <v>2</v>
      </c>
      <c r="I410" s="246"/>
      <c r="J410" s="242"/>
      <c r="K410" s="242"/>
      <c r="L410" s="247"/>
      <c r="M410" s="248"/>
      <c r="N410" s="249"/>
      <c r="O410" s="249"/>
      <c r="P410" s="249"/>
      <c r="Q410" s="249"/>
      <c r="R410" s="249"/>
      <c r="S410" s="249"/>
      <c r="T410" s="250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1" t="s">
        <v>126</v>
      </c>
      <c r="AU410" s="251" t="s">
        <v>83</v>
      </c>
      <c r="AV410" s="14" t="s">
        <v>128</v>
      </c>
      <c r="AW410" s="14" t="s">
        <v>30</v>
      </c>
      <c r="AX410" s="14" t="s">
        <v>81</v>
      </c>
      <c r="AY410" s="251" t="s">
        <v>117</v>
      </c>
    </row>
    <row r="411" s="2" customFormat="1" ht="16.5" customHeight="1">
      <c r="A411" s="38"/>
      <c r="B411" s="39"/>
      <c r="C411" s="252" t="s">
        <v>407</v>
      </c>
      <c r="D411" s="252" t="s">
        <v>129</v>
      </c>
      <c r="E411" s="253" t="s">
        <v>408</v>
      </c>
      <c r="F411" s="254" t="s">
        <v>409</v>
      </c>
      <c r="G411" s="255" t="s">
        <v>132</v>
      </c>
      <c r="H411" s="256">
        <v>7</v>
      </c>
      <c r="I411" s="257"/>
      <c r="J411" s="258">
        <f>ROUND(I411*H411,2)</f>
        <v>0</v>
      </c>
      <c r="K411" s="259"/>
      <c r="L411" s="260"/>
      <c r="M411" s="261" t="s">
        <v>1</v>
      </c>
      <c r="N411" s="262" t="s">
        <v>38</v>
      </c>
      <c r="O411" s="91"/>
      <c r="P411" s="225">
        <f>O411*H411</f>
        <v>0</v>
      </c>
      <c r="Q411" s="225">
        <v>0.01</v>
      </c>
      <c r="R411" s="225">
        <f>Q411*H411</f>
        <v>0.070000000000000007</v>
      </c>
      <c r="S411" s="225">
        <v>0</v>
      </c>
      <c r="T411" s="226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7" t="s">
        <v>133</v>
      </c>
      <c r="AT411" s="227" t="s">
        <v>129</v>
      </c>
      <c r="AU411" s="227" t="s">
        <v>83</v>
      </c>
      <c r="AY411" s="17" t="s">
        <v>117</v>
      </c>
      <c r="BE411" s="228">
        <f>IF(N411="základní",J411,0)</f>
        <v>0</v>
      </c>
      <c r="BF411" s="228">
        <f>IF(N411="snížená",J411,0)</f>
        <v>0</v>
      </c>
      <c r="BG411" s="228">
        <f>IF(N411="zákl. přenesená",J411,0)</f>
        <v>0</v>
      </c>
      <c r="BH411" s="228">
        <f>IF(N411="sníž. přenesená",J411,0)</f>
        <v>0</v>
      </c>
      <c r="BI411" s="228">
        <f>IF(N411="nulová",J411,0)</f>
        <v>0</v>
      </c>
      <c r="BJ411" s="17" t="s">
        <v>81</v>
      </c>
      <c r="BK411" s="228">
        <f>ROUND(I411*H411,2)</f>
        <v>0</v>
      </c>
      <c r="BL411" s="17" t="s">
        <v>124</v>
      </c>
      <c r="BM411" s="227" t="s">
        <v>410</v>
      </c>
    </row>
    <row r="412" s="15" customFormat="1">
      <c r="A412" s="15"/>
      <c r="B412" s="263"/>
      <c r="C412" s="264"/>
      <c r="D412" s="231" t="s">
        <v>126</v>
      </c>
      <c r="E412" s="265" t="s">
        <v>1</v>
      </c>
      <c r="F412" s="266" t="s">
        <v>411</v>
      </c>
      <c r="G412" s="264"/>
      <c r="H412" s="265" t="s">
        <v>1</v>
      </c>
      <c r="I412" s="267"/>
      <c r="J412" s="264"/>
      <c r="K412" s="264"/>
      <c r="L412" s="268"/>
      <c r="M412" s="269"/>
      <c r="N412" s="270"/>
      <c r="O412" s="270"/>
      <c r="P412" s="270"/>
      <c r="Q412" s="270"/>
      <c r="R412" s="270"/>
      <c r="S412" s="270"/>
      <c r="T412" s="271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72" t="s">
        <v>126</v>
      </c>
      <c r="AU412" s="272" t="s">
        <v>83</v>
      </c>
      <c r="AV412" s="15" t="s">
        <v>81</v>
      </c>
      <c r="AW412" s="15" t="s">
        <v>30</v>
      </c>
      <c r="AX412" s="15" t="s">
        <v>73</v>
      </c>
      <c r="AY412" s="272" t="s">
        <v>117</v>
      </c>
    </row>
    <row r="413" s="15" customFormat="1">
      <c r="A413" s="15"/>
      <c r="B413" s="263"/>
      <c r="C413" s="264"/>
      <c r="D413" s="231" t="s">
        <v>126</v>
      </c>
      <c r="E413" s="265" t="s">
        <v>1</v>
      </c>
      <c r="F413" s="266" t="s">
        <v>412</v>
      </c>
      <c r="G413" s="264"/>
      <c r="H413" s="265" t="s">
        <v>1</v>
      </c>
      <c r="I413" s="267"/>
      <c r="J413" s="264"/>
      <c r="K413" s="264"/>
      <c r="L413" s="268"/>
      <c r="M413" s="269"/>
      <c r="N413" s="270"/>
      <c r="O413" s="270"/>
      <c r="P413" s="270"/>
      <c r="Q413" s="270"/>
      <c r="R413" s="270"/>
      <c r="S413" s="270"/>
      <c r="T413" s="271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72" t="s">
        <v>126</v>
      </c>
      <c r="AU413" s="272" t="s">
        <v>83</v>
      </c>
      <c r="AV413" s="15" t="s">
        <v>81</v>
      </c>
      <c r="AW413" s="15" t="s">
        <v>30</v>
      </c>
      <c r="AX413" s="15" t="s">
        <v>73</v>
      </c>
      <c r="AY413" s="272" t="s">
        <v>117</v>
      </c>
    </row>
    <row r="414" s="15" customFormat="1">
      <c r="A414" s="15"/>
      <c r="B414" s="263"/>
      <c r="C414" s="264"/>
      <c r="D414" s="231" t="s">
        <v>126</v>
      </c>
      <c r="E414" s="265" t="s">
        <v>1</v>
      </c>
      <c r="F414" s="266" t="s">
        <v>413</v>
      </c>
      <c r="G414" s="264"/>
      <c r="H414" s="265" t="s">
        <v>1</v>
      </c>
      <c r="I414" s="267"/>
      <c r="J414" s="264"/>
      <c r="K414" s="264"/>
      <c r="L414" s="268"/>
      <c r="M414" s="269"/>
      <c r="N414" s="270"/>
      <c r="O414" s="270"/>
      <c r="P414" s="270"/>
      <c r="Q414" s="270"/>
      <c r="R414" s="270"/>
      <c r="S414" s="270"/>
      <c r="T414" s="271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72" t="s">
        <v>126</v>
      </c>
      <c r="AU414" s="272" t="s">
        <v>83</v>
      </c>
      <c r="AV414" s="15" t="s">
        <v>81</v>
      </c>
      <c r="AW414" s="15" t="s">
        <v>30</v>
      </c>
      <c r="AX414" s="15" t="s">
        <v>73</v>
      </c>
      <c r="AY414" s="272" t="s">
        <v>117</v>
      </c>
    </row>
    <row r="415" s="15" customFormat="1">
      <c r="A415" s="15"/>
      <c r="B415" s="263"/>
      <c r="C415" s="264"/>
      <c r="D415" s="231" t="s">
        <v>126</v>
      </c>
      <c r="E415" s="265" t="s">
        <v>1</v>
      </c>
      <c r="F415" s="266" t="s">
        <v>414</v>
      </c>
      <c r="G415" s="264"/>
      <c r="H415" s="265" t="s">
        <v>1</v>
      </c>
      <c r="I415" s="267"/>
      <c r="J415" s="264"/>
      <c r="K415" s="264"/>
      <c r="L415" s="268"/>
      <c r="M415" s="269"/>
      <c r="N415" s="270"/>
      <c r="O415" s="270"/>
      <c r="P415" s="270"/>
      <c r="Q415" s="270"/>
      <c r="R415" s="270"/>
      <c r="S415" s="270"/>
      <c r="T415" s="271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2" t="s">
        <v>126</v>
      </c>
      <c r="AU415" s="272" t="s">
        <v>83</v>
      </c>
      <c r="AV415" s="15" t="s">
        <v>81</v>
      </c>
      <c r="AW415" s="15" t="s">
        <v>30</v>
      </c>
      <c r="AX415" s="15" t="s">
        <v>73</v>
      </c>
      <c r="AY415" s="272" t="s">
        <v>117</v>
      </c>
    </row>
    <row r="416" s="15" customFormat="1">
      <c r="A416" s="15"/>
      <c r="B416" s="263"/>
      <c r="C416" s="264"/>
      <c r="D416" s="231" t="s">
        <v>126</v>
      </c>
      <c r="E416" s="265" t="s">
        <v>1</v>
      </c>
      <c r="F416" s="266" t="s">
        <v>415</v>
      </c>
      <c r="G416" s="264"/>
      <c r="H416" s="265" t="s">
        <v>1</v>
      </c>
      <c r="I416" s="267"/>
      <c r="J416" s="264"/>
      <c r="K416" s="264"/>
      <c r="L416" s="268"/>
      <c r="M416" s="269"/>
      <c r="N416" s="270"/>
      <c r="O416" s="270"/>
      <c r="P416" s="270"/>
      <c r="Q416" s="270"/>
      <c r="R416" s="270"/>
      <c r="S416" s="270"/>
      <c r="T416" s="271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72" t="s">
        <v>126</v>
      </c>
      <c r="AU416" s="272" t="s">
        <v>83</v>
      </c>
      <c r="AV416" s="15" t="s">
        <v>81</v>
      </c>
      <c r="AW416" s="15" t="s">
        <v>30</v>
      </c>
      <c r="AX416" s="15" t="s">
        <v>73</v>
      </c>
      <c r="AY416" s="272" t="s">
        <v>117</v>
      </c>
    </row>
    <row r="417" s="15" customFormat="1">
      <c r="A417" s="15"/>
      <c r="B417" s="263"/>
      <c r="C417" s="264"/>
      <c r="D417" s="231" t="s">
        <v>126</v>
      </c>
      <c r="E417" s="265" t="s">
        <v>1</v>
      </c>
      <c r="F417" s="266" t="s">
        <v>416</v>
      </c>
      <c r="G417" s="264"/>
      <c r="H417" s="265" t="s">
        <v>1</v>
      </c>
      <c r="I417" s="267"/>
      <c r="J417" s="264"/>
      <c r="K417" s="264"/>
      <c r="L417" s="268"/>
      <c r="M417" s="269"/>
      <c r="N417" s="270"/>
      <c r="O417" s="270"/>
      <c r="P417" s="270"/>
      <c r="Q417" s="270"/>
      <c r="R417" s="270"/>
      <c r="S417" s="270"/>
      <c r="T417" s="271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72" t="s">
        <v>126</v>
      </c>
      <c r="AU417" s="272" t="s">
        <v>83</v>
      </c>
      <c r="AV417" s="15" t="s">
        <v>81</v>
      </c>
      <c r="AW417" s="15" t="s">
        <v>30</v>
      </c>
      <c r="AX417" s="15" t="s">
        <v>73</v>
      </c>
      <c r="AY417" s="272" t="s">
        <v>117</v>
      </c>
    </row>
    <row r="418" s="15" customFormat="1">
      <c r="A418" s="15"/>
      <c r="B418" s="263"/>
      <c r="C418" s="264"/>
      <c r="D418" s="231" t="s">
        <v>126</v>
      </c>
      <c r="E418" s="265" t="s">
        <v>1</v>
      </c>
      <c r="F418" s="266" t="s">
        <v>417</v>
      </c>
      <c r="G418" s="264"/>
      <c r="H418" s="265" t="s">
        <v>1</v>
      </c>
      <c r="I418" s="267"/>
      <c r="J418" s="264"/>
      <c r="K418" s="264"/>
      <c r="L418" s="268"/>
      <c r="M418" s="269"/>
      <c r="N418" s="270"/>
      <c r="O418" s="270"/>
      <c r="P418" s="270"/>
      <c r="Q418" s="270"/>
      <c r="R418" s="270"/>
      <c r="S418" s="270"/>
      <c r="T418" s="271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72" t="s">
        <v>126</v>
      </c>
      <c r="AU418" s="272" t="s">
        <v>83</v>
      </c>
      <c r="AV418" s="15" t="s">
        <v>81</v>
      </c>
      <c r="AW418" s="15" t="s">
        <v>30</v>
      </c>
      <c r="AX418" s="15" t="s">
        <v>73</v>
      </c>
      <c r="AY418" s="272" t="s">
        <v>117</v>
      </c>
    </row>
    <row r="419" s="15" customFormat="1">
      <c r="A419" s="15"/>
      <c r="B419" s="263"/>
      <c r="C419" s="264"/>
      <c r="D419" s="231" t="s">
        <v>126</v>
      </c>
      <c r="E419" s="265" t="s">
        <v>1</v>
      </c>
      <c r="F419" s="266" t="s">
        <v>418</v>
      </c>
      <c r="G419" s="264"/>
      <c r="H419" s="265" t="s">
        <v>1</v>
      </c>
      <c r="I419" s="267"/>
      <c r="J419" s="264"/>
      <c r="K419" s="264"/>
      <c r="L419" s="268"/>
      <c r="M419" s="269"/>
      <c r="N419" s="270"/>
      <c r="O419" s="270"/>
      <c r="P419" s="270"/>
      <c r="Q419" s="270"/>
      <c r="R419" s="270"/>
      <c r="S419" s="270"/>
      <c r="T419" s="271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72" t="s">
        <v>126</v>
      </c>
      <c r="AU419" s="272" t="s">
        <v>83</v>
      </c>
      <c r="AV419" s="15" t="s">
        <v>81</v>
      </c>
      <c r="AW419" s="15" t="s">
        <v>30</v>
      </c>
      <c r="AX419" s="15" t="s">
        <v>73</v>
      </c>
      <c r="AY419" s="272" t="s">
        <v>117</v>
      </c>
    </row>
    <row r="420" s="15" customFormat="1">
      <c r="A420" s="15"/>
      <c r="B420" s="263"/>
      <c r="C420" s="264"/>
      <c r="D420" s="231" t="s">
        <v>126</v>
      </c>
      <c r="E420" s="265" t="s">
        <v>1</v>
      </c>
      <c r="F420" s="266" t="s">
        <v>419</v>
      </c>
      <c r="G420" s="264"/>
      <c r="H420" s="265" t="s">
        <v>1</v>
      </c>
      <c r="I420" s="267"/>
      <c r="J420" s="264"/>
      <c r="K420" s="264"/>
      <c r="L420" s="268"/>
      <c r="M420" s="269"/>
      <c r="N420" s="270"/>
      <c r="O420" s="270"/>
      <c r="P420" s="270"/>
      <c r="Q420" s="270"/>
      <c r="R420" s="270"/>
      <c r="S420" s="270"/>
      <c r="T420" s="271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72" t="s">
        <v>126</v>
      </c>
      <c r="AU420" s="272" t="s">
        <v>83</v>
      </c>
      <c r="AV420" s="15" t="s">
        <v>81</v>
      </c>
      <c r="AW420" s="15" t="s">
        <v>30</v>
      </c>
      <c r="AX420" s="15" t="s">
        <v>73</v>
      </c>
      <c r="AY420" s="272" t="s">
        <v>117</v>
      </c>
    </row>
    <row r="421" s="15" customFormat="1">
      <c r="A421" s="15"/>
      <c r="B421" s="263"/>
      <c r="C421" s="264"/>
      <c r="D421" s="231" t="s">
        <v>126</v>
      </c>
      <c r="E421" s="265" t="s">
        <v>1</v>
      </c>
      <c r="F421" s="266" t="s">
        <v>144</v>
      </c>
      <c r="G421" s="264"/>
      <c r="H421" s="265" t="s">
        <v>1</v>
      </c>
      <c r="I421" s="267"/>
      <c r="J421" s="264"/>
      <c r="K421" s="264"/>
      <c r="L421" s="268"/>
      <c r="M421" s="269"/>
      <c r="N421" s="270"/>
      <c r="O421" s="270"/>
      <c r="P421" s="270"/>
      <c r="Q421" s="270"/>
      <c r="R421" s="270"/>
      <c r="S421" s="270"/>
      <c r="T421" s="271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72" t="s">
        <v>126</v>
      </c>
      <c r="AU421" s="272" t="s">
        <v>83</v>
      </c>
      <c r="AV421" s="15" t="s">
        <v>81</v>
      </c>
      <c r="AW421" s="15" t="s">
        <v>30</v>
      </c>
      <c r="AX421" s="15" t="s">
        <v>73</v>
      </c>
      <c r="AY421" s="272" t="s">
        <v>117</v>
      </c>
    </row>
    <row r="422" s="15" customFormat="1">
      <c r="A422" s="15"/>
      <c r="B422" s="263"/>
      <c r="C422" s="264"/>
      <c r="D422" s="231" t="s">
        <v>126</v>
      </c>
      <c r="E422" s="265" t="s">
        <v>1</v>
      </c>
      <c r="F422" s="266" t="s">
        <v>406</v>
      </c>
      <c r="G422" s="264"/>
      <c r="H422" s="265" t="s">
        <v>1</v>
      </c>
      <c r="I422" s="267"/>
      <c r="J422" s="264"/>
      <c r="K422" s="264"/>
      <c r="L422" s="268"/>
      <c r="M422" s="269"/>
      <c r="N422" s="270"/>
      <c r="O422" s="270"/>
      <c r="P422" s="270"/>
      <c r="Q422" s="270"/>
      <c r="R422" s="270"/>
      <c r="S422" s="270"/>
      <c r="T422" s="271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72" t="s">
        <v>126</v>
      </c>
      <c r="AU422" s="272" t="s">
        <v>83</v>
      </c>
      <c r="AV422" s="15" t="s">
        <v>81</v>
      </c>
      <c r="AW422" s="15" t="s">
        <v>30</v>
      </c>
      <c r="AX422" s="15" t="s">
        <v>73</v>
      </c>
      <c r="AY422" s="272" t="s">
        <v>117</v>
      </c>
    </row>
    <row r="423" s="15" customFormat="1">
      <c r="A423" s="15"/>
      <c r="B423" s="263"/>
      <c r="C423" s="264"/>
      <c r="D423" s="231" t="s">
        <v>126</v>
      </c>
      <c r="E423" s="265" t="s">
        <v>1</v>
      </c>
      <c r="F423" s="266" t="s">
        <v>393</v>
      </c>
      <c r="G423" s="264"/>
      <c r="H423" s="265" t="s">
        <v>1</v>
      </c>
      <c r="I423" s="267"/>
      <c r="J423" s="264"/>
      <c r="K423" s="264"/>
      <c r="L423" s="268"/>
      <c r="M423" s="269"/>
      <c r="N423" s="270"/>
      <c r="O423" s="270"/>
      <c r="P423" s="270"/>
      <c r="Q423" s="270"/>
      <c r="R423" s="270"/>
      <c r="S423" s="270"/>
      <c r="T423" s="271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2" t="s">
        <v>126</v>
      </c>
      <c r="AU423" s="272" t="s">
        <v>83</v>
      </c>
      <c r="AV423" s="15" t="s">
        <v>81</v>
      </c>
      <c r="AW423" s="15" t="s">
        <v>30</v>
      </c>
      <c r="AX423" s="15" t="s">
        <v>73</v>
      </c>
      <c r="AY423" s="272" t="s">
        <v>117</v>
      </c>
    </row>
    <row r="424" s="13" customFormat="1">
      <c r="A424" s="13"/>
      <c r="B424" s="229"/>
      <c r="C424" s="230"/>
      <c r="D424" s="231" t="s">
        <v>126</v>
      </c>
      <c r="E424" s="232" t="s">
        <v>1</v>
      </c>
      <c r="F424" s="233" t="s">
        <v>191</v>
      </c>
      <c r="G424" s="230"/>
      <c r="H424" s="234">
        <v>7</v>
      </c>
      <c r="I424" s="235"/>
      <c r="J424" s="230"/>
      <c r="K424" s="230"/>
      <c r="L424" s="236"/>
      <c r="M424" s="237"/>
      <c r="N424" s="238"/>
      <c r="O424" s="238"/>
      <c r="P424" s="238"/>
      <c r="Q424" s="238"/>
      <c r="R424" s="238"/>
      <c r="S424" s="238"/>
      <c r="T424" s="239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0" t="s">
        <v>126</v>
      </c>
      <c r="AU424" s="240" t="s">
        <v>83</v>
      </c>
      <c r="AV424" s="13" t="s">
        <v>83</v>
      </c>
      <c r="AW424" s="13" t="s">
        <v>30</v>
      </c>
      <c r="AX424" s="13" t="s">
        <v>73</v>
      </c>
      <c r="AY424" s="240" t="s">
        <v>117</v>
      </c>
    </row>
    <row r="425" s="14" customFormat="1">
      <c r="A425" s="14"/>
      <c r="B425" s="241"/>
      <c r="C425" s="242"/>
      <c r="D425" s="231" t="s">
        <v>126</v>
      </c>
      <c r="E425" s="243" t="s">
        <v>1</v>
      </c>
      <c r="F425" s="244" t="s">
        <v>127</v>
      </c>
      <c r="G425" s="242"/>
      <c r="H425" s="245">
        <v>7</v>
      </c>
      <c r="I425" s="246"/>
      <c r="J425" s="242"/>
      <c r="K425" s="242"/>
      <c r="L425" s="247"/>
      <c r="M425" s="248"/>
      <c r="N425" s="249"/>
      <c r="O425" s="249"/>
      <c r="P425" s="249"/>
      <c r="Q425" s="249"/>
      <c r="R425" s="249"/>
      <c r="S425" s="249"/>
      <c r="T425" s="250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1" t="s">
        <v>126</v>
      </c>
      <c r="AU425" s="251" t="s">
        <v>83</v>
      </c>
      <c r="AV425" s="14" t="s">
        <v>128</v>
      </c>
      <c r="AW425" s="14" t="s">
        <v>30</v>
      </c>
      <c r="AX425" s="14" t="s">
        <v>81</v>
      </c>
      <c r="AY425" s="251" t="s">
        <v>117</v>
      </c>
    </row>
    <row r="426" s="2" customFormat="1" ht="16.5" customHeight="1">
      <c r="A426" s="38"/>
      <c r="B426" s="39"/>
      <c r="C426" s="252" t="s">
        <v>420</v>
      </c>
      <c r="D426" s="252" t="s">
        <v>129</v>
      </c>
      <c r="E426" s="253" t="s">
        <v>421</v>
      </c>
      <c r="F426" s="254" t="s">
        <v>422</v>
      </c>
      <c r="G426" s="255" t="s">
        <v>132</v>
      </c>
      <c r="H426" s="256">
        <v>1</v>
      </c>
      <c r="I426" s="257"/>
      <c r="J426" s="258">
        <f>ROUND(I426*H426,2)</f>
        <v>0</v>
      </c>
      <c r="K426" s="259"/>
      <c r="L426" s="260"/>
      <c r="M426" s="261" t="s">
        <v>1</v>
      </c>
      <c r="N426" s="262" t="s">
        <v>38</v>
      </c>
      <c r="O426" s="91"/>
      <c r="P426" s="225">
        <f>O426*H426</f>
        <v>0</v>
      </c>
      <c r="Q426" s="225">
        <v>0.044999999999999998</v>
      </c>
      <c r="R426" s="225">
        <f>Q426*H426</f>
        <v>0.044999999999999998</v>
      </c>
      <c r="S426" s="225">
        <v>0</v>
      </c>
      <c r="T426" s="226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7" t="s">
        <v>133</v>
      </c>
      <c r="AT426" s="227" t="s">
        <v>129</v>
      </c>
      <c r="AU426" s="227" t="s">
        <v>83</v>
      </c>
      <c r="AY426" s="17" t="s">
        <v>117</v>
      </c>
      <c r="BE426" s="228">
        <f>IF(N426="základní",J426,0)</f>
        <v>0</v>
      </c>
      <c r="BF426" s="228">
        <f>IF(N426="snížená",J426,0)</f>
        <v>0</v>
      </c>
      <c r="BG426" s="228">
        <f>IF(N426="zákl. přenesená",J426,0)</f>
        <v>0</v>
      </c>
      <c r="BH426" s="228">
        <f>IF(N426="sníž. přenesená",J426,0)</f>
        <v>0</v>
      </c>
      <c r="BI426" s="228">
        <f>IF(N426="nulová",J426,0)</f>
        <v>0</v>
      </c>
      <c r="BJ426" s="17" t="s">
        <v>81</v>
      </c>
      <c r="BK426" s="228">
        <f>ROUND(I426*H426,2)</f>
        <v>0</v>
      </c>
      <c r="BL426" s="17" t="s">
        <v>124</v>
      </c>
      <c r="BM426" s="227" t="s">
        <v>423</v>
      </c>
    </row>
    <row r="427" s="15" customFormat="1">
      <c r="A427" s="15"/>
      <c r="B427" s="263"/>
      <c r="C427" s="264"/>
      <c r="D427" s="231" t="s">
        <v>126</v>
      </c>
      <c r="E427" s="265" t="s">
        <v>1</v>
      </c>
      <c r="F427" s="266" t="s">
        <v>424</v>
      </c>
      <c r="G427" s="264"/>
      <c r="H427" s="265" t="s">
        <v>1</v>
      </c>
      <c r="I427" s="267"/>
      <c r="J427" s="264"/>
      <c r="K427" s="264"/>
      <c r="L427" s="268"/>
      <c r="M427" s="269"/>
      <c r="N427" s="270"/>
      <c r="O427" s="270"/>
      <c r="P427" s="270"/>
      <c r="Q427" s="270"/>
      <c r="R427" s="270"/>
      <c r="S427" s="270"/>
      <c r="T427" s="271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72" t="s">
        <v>126</v>
      </c>
      <c r="AU427" s="272" t="s">
        <v>83</v>
      </c>
      <c r="AV427" s="15" t="s">
        <v>81</v>
      </c>
      <c r="AW427" s="15" t="s">
        <v>30</v>
      </c>
      <c r="AX427" s="15" t="s">
        <v>73</v>
      </c>
      <c r="AY427" s="272" t="s">
        <v>117</v>
      </c>
    </row>
    <row r="428" s="15" customFormat="1">
      <c r="A428" s="15"/>
      <c r="B428" s="263"/>
      <c r="C428" s="264"/>
      <c r="D428" s="231" t="s">
        <v>126</v>
      </c>
      <c r="E428" s="265" t="s">
        <v>1</v>
      </c>
      <c r="F428" s="266" t="s">
        <v>425</v>
      </c>
      <c r="G428" s="264"/>
      <c r="H428" s="265" t="s">
        <v>1</v>
      </c>
      <c r="I428" s="267"/>
      <c r="J428" s="264"/>
      <c r="K428" s="264"/>
      <c r="L428" s="268"/>
      <c r="M428" s="269"/>
      <c r="N428" s="270"/>
      <c r="O428" s="270"/>
      <c r="P428" s="270"/>
      <c r="Q428" s="270"/>
      <c r="R428" s="270"/>
      <c r="S428" s="270"/>
      <c r="T428" s="271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72" t="s">
        <v>126</v>
      </c>
      <c r="AU428" s="272" t="s">
        <v>83</v>
      </c>
      <c r="AV428" s="15" t="s">
        <v>81</v>
      </c>
      <c r="AW428" s="15" t="s">
        <v>30</v>
      </c>
      <c r="AX428" s="15" t="s">
        <v>73</v>
      </c>
      <c r="AY428" s="272" t="s">
        <v>117</v>
      </c>
    </row>
    <row r="429" s="15" customFormat="1">
      <c r="A429" s="15"/>
      <c r="B429" s="263"/>
      <c r="C429" s="264"/>
      <c r="D429" s="231" t="s">
        <v>126</v>
      </c>
      <c r="E429" s="265" t="s">
        <v>1</v>
      </c>
      <c r="F429" s="266" t="s">
        <v>426</v>
      </c>
      <c r="G429" s="264"/>
      <c r="H429" s="265" t="s">
        <v>1</v>
      </c>
      <c r="I429" s="267"/>
      <c r="J429" s="264"/>
      <c r="K429" s="264"/>
      <c r="L429" s="268"/>
      <c r="M429" s="269"/>
      <c r="N429" s="270"/>
      <c r="O429" s="270"/>
      <c r="P429" s="270"/>
      <c r="Q429" s="270"/>
      <c r="R429" s="270"/>
      <c r="S429" s="270"/>
      <c r="T429" s="271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2" t="s">
        <v>126</v>
      </c>
      <c r="AU429" s="272" t="s">
        <v>83</v>
      </c>
      <c r="AV429" s="15" t="s">
        <v>81</v>
      </c>
      <c r="AW429" s="15" t="s">
        <v>30</v>
      </c>
      <c r="AX429" s="15" t="s">
        <v>73</v>
      </c>
      <c r="AY429" s="272" t="s">
        <v>117</v>
      </c>
    </row>
    <row r="430" s="15" customFormat="1">
      <c r="A430" s="15"/>
      <c r="B430" s="263"/>
      <c r="C430" s="264"/>
      <c r="D430" s="231" t="s">
        <v>126</v>
      </c>
      <c r="E430" s="265" t="s">
        <v>1</v>
      </c>
      <c r="F430" s="266" t="s">
        <v>427</v>
      </c>
      <c r="G430" s="264"/>
      <c r="H430" s="265" t="s">
        <v>1</v>
      </c>
      <c r="I430" s="267"/>
      <c r="J430" s="264"/>
      <c r="K430" s="264"/>
      <c r="L430" s="268"/>
      <c r="M430" s="269"/>
      <c r="N430" s="270"/>
      <c r="O430" s="270"/>
      <c r="P430" s="270"/>
      <c r="Q430" s="270"/>
      <c r="R430" s="270"/>
      <c r="S430" s="270"/>
      <c r="T430" s="271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72" t="s">
        <v>126</v>
      </c>
      <c r="AU430" s="272" t="s">
        <v>83</v>
      </c>
      <c r="AV430" s="15" t="s">
        <v>81</v>
      </c>
      <c r="AW430" s="15" t="s">
        <v>30</v>
      </c>
      <c r="AX430" s="15" t="s">
        <v>73</v>
      </c>
      <c r="AY430" s="272" t="s">
        <v>117</v>
      </c>
    </row>
    <row r="431" s="15" customFormat="1">
      <c r="A431" s="15"/>
      <c r="B431" s="263"/>
      <c r="C431" s="264"/>
      <c r="D431" s="231" t="s">
        <v>126</v>
      </c>
      <c r="E431" s="265" t="s">
        <v>1</v>
      </c>
      <c r="F431" s="266" t="s">
        <v>428</v>
      </c>
      <c r="G431" s="264"/>
      <c r="H431" s="265" t="s">
        <v>1</v>
      </c>
      <c r="I431" s="267"/>
      <c r="J431" s="264"/>
      <c r="K431" s="264"/>
      <c r="L431" s="268"/>
      <c r="M431" s="269"/>
      <c r="N431" s="270"/>
      <c r="O431" s="270"/>
      <c r="P431" s="270"/>
      <c r="Q431" s="270"/>
      <c r="R431" s="270"/>
      <c r="S431" s="270"/>
      <c r="T431" s="271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72" t="s">
        <v>126</v>
      </c>
      <c r="AU431" s="272" t="s">
        <v>83</v>
      </c>
      <c r="AV431" s="15" t="s">
        <v>81</v>
      </c>
      <c r="AW431" s="15" t="s">
        <v>30</v>
      </c>
      <c r="AX431" s="15" t="s">
        <v>73</v>
      </c>
      <c r="AY431" s="272" t="s">
        <v>117</v>
      </c>
    </row>
    <row r="432" s="15" customFormat="1">
      <c r="A432" s="15"/>
      <c r="B432" s="263"/>
      <c r="C432" s="264"/>
      <c r="D432" s="231" t="s">
        <v>126</v>
      </c>
      <c r="E432" s="265" t="s">
        <v>1</v>
      </c>
      <c r="F432" s="266" t="s">
        <v>429</v>
      </c>
      <c r="G432" s="264"/>
      <c r="H432" s="265" t="s">
        <v>1</v>
      </c>
      <c r="I432" s="267"/>
      <c r="J432" s="264"/>
      <c r="K432" s="264"/>
      <c r="L432" s="268"/>
      <c r="M432" s="269"/>
      <c r="N432" s="270"/>
      <c r="O432" s="270"/>
      <c r="P432" s="270"/>
      <c r="Q432" s="270"/>
      <c r="R432" s="270"/>
      <c r="S432" s="270"/>
      <c r="T432" s="271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72" t="s">
        <v>126</v>
      </c>
      <c r="AU432" s="272" t="s">
        <v>83</v>
      </c>
      <c r="AV432" s="15" t="s">
        <v>81</v>
      </c>
      <c r="AW432" s="15" t="s">
        <v>30</v>
      </c>
      <c r="AX432" s="15" t="s">
        <v>73</v>
      </c>
      <c r="AY432" s="272" t="s">
        <v>117</v>
      </c>
    </row>
    <row r="433" s="15" customFormat="1">
      <c r="A433" s="15"/>
      <c r="B433" s="263"/>
      <c r="C433" s="264"/>
      <c r="D433" s="231" t="s">
        <v>126</v>
      </c>
      <c r="E433" s="265" t="s">
        <v>1</v>
      </c>
      <c r="F433" s="266" t="s">
        <v>430</v>
      </c>
      <c r="G433" s="264"/>
      <c r="H433" s="265" t="s">
        <v>1</v>
      </c>
      <c r="I433" s="267"/>
      <c r="J433" s="264"/>
      <c r="K433" s="264"/>
      <c r="L433" s="268"/>
      <c r="M433" s="269"/>
      <c r="N433" s="270"/>
      <c r="O433" s="270"/>
      <c r="P433" s="270"/>
      <c r="Q433" s="270"/>
      <c r="R433" s="270"/>
      <c r="S433" s="270"/>
      <c r="T433" s="271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72" t="s">
        <v>126</v>
      </c>
      <c r="AU433" s="272" t="s">
        <v>83</v>
      </c>
      <c r="AV433" s="15" t="s">
        <v>81</v>
      </c>
      <c r="AW433" s="15" t="s">
        <v>30</v>
      </c>
      <c r="AX433" s="15" t="s">
        <v>73</v>
      </c>
      <c r="AY433" s="272" t="s">
        <v>117</v>
      </c>
    </row>
    <row r="434" s="15" customFormat="1">
      <c r="A434" s="15"/>
      <c r="B434" s="263"/>
      <c r="C434" s="264"/>
      <c r="D434" s="231" t="s">
        <v>126</v>
      </c>
      <c r="E434" s="265" t="s">
        <v>1</v>
      </c>
      <c r="F434" s="266" t="s">
        <v>144</v>
      </c>
      <c r="G434" s="264"/>
      <c r="H434" s="265" t="s">
        <v>1</v>
      </c>
      <c r="I434" s="267"/>
      <c r="J434" s="264"/>
      <c r="K434" s="264"/>
      <c r="L434" s="268"/>
      <c r="M434" s="269"/>
      <c r="N434" s="270"/>
      <c r="O434" s="270"/>
      <c r="P434" s="270"/>
      <c r="Q434" s="270"/>
      <c r="R434" s="270"/>
      <c r="S434" s="270"/>
      <c r="T434" s="271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72" t="s">
        <v>126</v>
      </c>
      <c r="AU434" s="272" t="s">
        <v>83</v>
      </c>
      <c r="AV434" s="15" t="s">
        <v>81</v>
      </c>
      <c r="AW434" s="15" t="s">
        <v>30</v>
      </c>
      <c r="AX434" s="15" t="s">
        <v>73</v>
      </c>
      <c r="AY434" s="272" t="s">
        <v>117</v>
      </c>
    </row>
    <row r="435" s="15" customFormat="1">
      <c r="A435" s="15"/>
      <c r="B435" s="263"/>
      <c r="C435" s="264"/>
      <c r="D435" s="231" t="s">
        <v>126</v>
      </c>
      <c r="E435" s="265" t="s">
        <v>1</v>
      </c>
      <c r="F435" s="266" t="s">
        <v>406</v>
      </c>
      <c r="G435" s="264"/>
      <c r="H435" s="265" t="s">
        <v>1</v>
      </c>
      <c r="I435" s="267"/>
      <c r="J435" s="264"/>
      <c r="K435" s="264"/>
      <c r="L435" s="268"/>
      <c r="M435" s="269"/>
      <c r="N435" s="270"/>
      <c r="O435" s="270"/>
      <c r="P435" s="270"/>
      <c r="Q435" s="270"/>
      <c r="R435" s="270"/>
      <c r="S435" s="270"/>
      <c r="T435" s="271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72" t="s">
        <v>126</v>
      </c>
      <c r="AU435" s="272" t="s">
        <v>83</v>
      </c>
      <c r="AV435" s="15" t="s">
        <v>81</v>
      </c>
      <c r="AW435" s="15" t="s">
        <v>30</v>
      </c>
      <c r="AX435" s="15" t="s">
        <v>73</v>
      </c>
      <c r="AY435" s="272" t="s">
        <v>117</v>
      </c>
    </row>
    <row r="436" s="15" customFormat="1">
      <c r="A436" s="15"/>
      <c r="B436" s="263"/>
      <c r="C436" s="264"/>
      <c r="D436" s="231" t="s">
        <v>126</v>
      </c>
      <c r="E436" s="265" t="s">
        <v>1</v>
      </c>
      <c r="F436" s="266" t="s">
        <v>393</v>
      </c>
      <c r="G436" s="264"/>
      <c r="H436" s="265" t="s">
        <v>1</v>
      </c>
      <c r="I436" s="267"/>
      <c r="J436" s="264"/>
      <c r="K436" s="264"/>
      <c r="L436" s="268"/>
      <c r="M436" s="269"/>
      <c r="N436" s="270"/>
      <c r="O436" s="270"/>
      <c r="P436" s="270"/>
      <c r="Q436" s="270"/>
      <c r="R436" s="270"/>
      <c r="S436" s="270"/>
      <c r="T436" s="271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72" t="s">
        <v>126</v>
      </c>
      <c r="AU436" s="272" t="s">
        <v>83</v>
      </c>
      <c r="AV436" s="15" t="s">
        <v>81</v>
      </c>
      <c r="AW436" s="15" t="s">
        <v>30</v>
      </c>
      <c r="AX436" s="15" t="s">
        <v>73</v>
      </c>
      <c r="AY436" s="272" t="s">
        <v>117</v>
      </c>
    </row>
    <row r="437" s="13" customFormat="1">
      <c r="A437" s="13"/>
      <c r="B437" s="229"/>
      <c r="C437" s="230"/>
      <c r="D437" s="231" t="s">
        <v>126</v>
      </c>
      <c r="E437" s="232" t="s">
        <v>1</v>
      </c>
      <c r="F437" s="233" t="s">
        <v>81</v>
      </c>
      <c r="G437" s="230"/>
      <c r="H437" s="234">
        <v>1</v>
      </c>
      <c r="I437" s="235"/>
      <c r="J437" s="230"/>
      <c r="K437" s="230"/>
      <c r="L437" s="236"/>
      <c r="M437" s="237"/>
      <c r="N437" s="238"/>
      <c r="O437" s="238"/>
      <c r="P437" s="238"/>
      <c r="Q437" s="238"/>
      <c r="R437" s="238"/>
      <c r="S437" s="238"/>
      <c r="T437" s="239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0" t="s">
        <v>126</v>
      </c>
      <c r="AU437" s="240" t="s">
        <v>83</v>
      </c>
      <c r="AV437" s="13" t="s">
        <v>83</v>
      </c>
      <c r="AW437" s="13" t="s">
        <v>30</v>
      </c>
      <c r="AX437" s="13" t="s">
        <v>73</v>
      </c>
      <c r="AY437" s="240" t="s">
        <v>117</v>
      </c>
    </row>
    <row r="438" s="14" customFormat="1">
      <c r="A438" s="14"/>
      <c r="B438" s="241"/>
      <c r="C438" s="242"/>
      <c r="D438" s="231" t="s">
        <v>126</v>
      </c>
      <c r="E438" s="243" t="s">
        <v>1</v>
      </c>
      <c r="F438" s="244" t="s">
        <v>127</v>
      </c>
      <c r="G438" s="242"/>
      <c r="H438" s="245">
        <v>1</v>
      </c>
      <c r="I438" s="246"/>
      <c r="J438" s="242"/>
      <c r="K438" s="242"/>
      <c r="L438" s="247"/>
      <c r="M438" s="248"/>
      <c r="N438" s="249"/>
      <c r="O438" s="249"/>
      <c r="P438" s="249"/>
      <c r="Q438" s="249"/>
      <c r="R438" s="249"/>
      <c r="S438" s="249"/>
      <c r="T438" s="250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1" t="s">
        <v>126</v>
      </c>
      <c r="AU438" s="251" t="s">
        <v>83</v>
      </c>
      <c r="AV438" s="14" t="s">
        <v>128</v>
      </c>
      <c r="AW438" s="14" t="s">
        <v>30</v>
      </c>
      <c r="AX438" s="14" t="s">
        <v>81</v>
      </c>
      <c r="AY438" s="251" t="s">
        <v>117</v>
      </c>
    </row>
    <row r="439" s="2" customFormat="1" ht="16.5" customHeight="1">
      <c r="A439" s="38"/>
      <c r="B439" s="39"/>
      <c r="C439" s="252" t="s">
        <v>431</v>
      </c>
      <c r="D439" s="252" t="s">
        <v>129</v>
      </c>
      <c r="E439" s="253" t="s">
        <v>432</v>
      </c>
      <c r="F439" s="254" t="s">
        <v>433</v>
      </c>
      <c r="G439" s="255" t="s">
        <v>132</v>
      </c>
      <c r="H439" s="256">
        <v>1</v>
      </c>
      <c r="I439" s="257"/>
      <c r="J439" s="258">
        <f>ROUND(I439*H439,2)</f>
        <v>0</v>
      </c>
      <c r="K439" s="259"/>
      <c r="L439" s="260"/>
      <c r="M439" s="261" t="s">
        <v>1</v>
      </c>
      <c r="N439" s="262" t="s">
        <v>38</v>
      </c>
      <c r="O439" s="91"/>
      <c r="P439" s="225">
        <f>O439*H439</f>
        <v>0</v>
      </c>
      <c r="Q439" s="225">
        <v>0.070000000000000007</v>
      </c>
      <c r="R439" s="225">
        <f>Q439*H439</f>
        <v>0.070000000000000007</v>
      </c>
      <c r="S439" s="225">
        <v>0</v>
      </c>
      <c r="T439" s="226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7" t="s">
        <v>133</v>
      </c>
      <c r="AT439" s="227" t="s">
        <v>129</v>
      </c>
      <c r="AU439" s="227" t="s">
        <v>83</v>
      </c>
      <c r="AY439" s="17" t="s">
        <v>117</v>
      </c>
      <c r="BE439" s="228">
        <f>IF(N439="základní",J439,0)</f>
        <v>0</v>
      </c>
      <c r="BF439" s="228">
        <f>IF(N439="snížená",J439,0)</f>
        <v>0</v>
      </c>
      <c r="BG439" s="228">
        <f>IF(N439="zákl. přenesená",J439,0)</f>
        <v>0</v>
      </c>
      <c r="BH439" s="228">
        <f>IF(N439="sníž. přenesená",J439,0)</f>
        <v>0</v>
      </c>
      <c r="BI439" s="228">
        <f>IF(N439="nulová",J439,0)</f>
        <v>0</v>
      </c>
      <c r="BJ439" s="17" t="s">
        <v>81</v>
      </c>
      <c r="BK439" s="228">
        <f>ROUND(I439*H439,2)</f>
        <v>0</v>
      </c>
      <c r="BL439" s="17" t="s">
        <v>124</v>
      </c>
      <c r="BM439" s="227" t="s">
        <v>434</v>
      </c>
    </row>
    <row r="440" s="15" customFormat="1">
      <c r="A440" s="15"/>
      <c r="B440" s="263"/>
      <c r="C440" s="264"/>
      <c r="D440" s="231" t="s">
        <v>126</v>
      </c>
      <c r="E440" s="265" t="s">
        <v>1</v>
      </c>
      <c r="F440" s="266" t="s">
        <v>435</v>
      </c>
      <c r="G440" s="264"/>
      <c r="H440" s="265" t="s">
        <v>1</v>
      </c>
      <c r="I440" s="267"/>
      <c r="J440" s="264"/>
      <c r="K440" s="264"/>
      <c r="L440" s="268"/>
      <c r="M440" s="269"/>
      <c r="N440" s="270"/>
      <c r="O440" s="270"/>
      <c r="P440" s="270"/>
      <c r="Q440" s="270"/>
      <c r="R440" s="270"/>
      <c r="S440" s="270"/>
      <c r="T440" s="271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72" t="s">
        <v>126</v>
      </c>
      <c r="AU440" s="272" t="s">
        <v>83</v>
      </c>
      <c r="AV440" s="15" t="s">
        <v>81</v>
      </c>
      <c r="AW440" s="15" t="s">
        <v>30</v>
      </c>
      <c r="AX440" s="15" t="s">
        <v>73</v>
      </c>
      <c r="AY440" s="272" t="s">
        <v>117</v>
      </c>
    </row>
    <row r="441" s="15" customFormat="1">
      <c r="A441" s="15"/>
      <c r="B441" s="263"/>
      <c r="C441" s="264"/>
      <c r="D441" s="231" t="s">
        <v>126</v>
      </c>
      <c r="E441" s="265" t="s">
        <v>1</v>
      </c>
      <c r="F441" s="266" t="s">
        <v>222</v>
      </c>
      <c r="G441" s="264"/>
      <c r="H441" s="265" t="s">
        <v>1</v>
      </c>
      <c r="I441" s="267"/>
      <c r="J441" s="264"/>
      <c r="K441" s="264"/>
      <c r="L441" s="268"/>
      <c r="M441" s="269"/>
      <c r="N441" s="270"/>
      <c r="O441" s="270"/>
      <c r="P441" s="270"/>
      <c r="Q441" s="270"/>
      <c r="R441" s="270"/>
      <c r="S441" s="270"/>
      <c r="T441" s="271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72" t="s">
        <v>126</v>
      </c>
      <c r="AU441" s="272" t="s">
        <v>83</v>
      </c>
      <c r="AV441" s="15" t="s">
        <v>81</v>
      </c>
      <c r="AW441" s="15" t="s">
        <v>30</v>
      </c>
      <c r="AX441" s="15" t="s">
        <v>73</v>
      </c>
      <c r="AY441" s="272" t="s">
        <v>117</v>
      </c>
    </row>
    <row r="442" s="15" customFormat="1">
      <c r="A442" s="15"/>
      <c r="B442" s="263"/>
      <c r="C442" s="264"/>
      <c r="D442" s="231" t="s">
        <v>126</v>
      </c>
      <c r="E442" s="265" t="s">
        <v>1</v>
      </c>
      <c r="F442" s="266" t="s">
        <v>436</v>
      </c>
      <c r="G442" s="264"/>
      <c r="H442" s="265" t="s">
        <v>1</v>
      </c>
      <c r="I442" s="267"/>
      <c r="J442" s="264"/>
      <c r="K442" s="264"/>
      <c r="L442" s="268"/>
      <c r="M442" s="269"/>
      <c r="N442" s="270"/>
      <c r="O442" s="270"/>
      <c r="P442" s="270"/>
      <c r="Q442" s="270"/>
      <c r="R442" s="270"/>
      <c r="S442" s="270"/>
      <c r="T442" s="271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72" t="s">
        <v>126</v>
      </c>
      <c r="AU442" s="272" t="s">
        <v>83</v>
      </c>
      <c r="AV442" s="15" t="s">
        <v>81</v>
      </c>
      <c r="AW442" s="15" t="s">
        <v>30</v>
      </c>
      <c r="AX442" s="15" t="s">
        <v>73</v>
      </c>
      <c r="AY442" s="272" t="s">
        <v>117</v>
      </c>
    </row>
    <row r="443" s="15" customFormat="1">
      <c r="A443" s="15"/>
      <c r="B443" s="263"/>
      <c r="C443" s="264"/>
      <c r="D443" s="231" t="s">
        <v>126</v>
      </c>
      <c r="E443" s="265" t="s">
        <v>1</v>
      </c>
      <c r="F443" s="266" t="s">
        <v>437</v>
      </c>
      <c r="G443" s="264"/>
      <c r="H443" s="265" t="s">
        <v>1</v>
      </c>
      <c r="I443" s="267"/>
      <c r="J443" s="264"/>
      <c r="K443" s="264"/>
      <c r="L443" s="268"/>
      <c r="M443" s="269"/>
      <c r="N443" s="270"/>
      <c r="O443" s="270"/>
      <c r="P443" s="270"/>
      <c r="Q443" s="270"/>
      <c r="R443" s="270"/>
      <c r="S443" s="270"/>
      <c r="T443" s="271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72" t="s">
        <v>126</v>
      </c>
      <c r="AU443" s="272" t="s">
        <v>83</v>
      </c>
      <c r="AV443" s="15" t="s">
        <v>81</v>
      </c>
      <c r="AW443" s="15" t="s">
        <v>30</v>
      </c>
      <c r="AX443" s="15" t="s">
        <v>73</v>
      </c>
      <c r="AY443" s="272" t="s">
        <v>117</v>
      </c>
    </row>
    <row r="444" s="15" customFormat="1">
      <c r="A444" s="15"/>
      <c r="B444" s="263"/>
      <c r="C444" s="264"/>
      <c r="D444" s="231" t="s">
        <v>126</v>
      </c>
      <c r="E444" s="265" t="s">
        <v>1</v>
      </c>
      <c r="F444" s="266" t="s">
        <v>438</v>
      </c>
      <c r="G444" s="264"/>
      <c r="H444" s="265" t="s">
        <v>1</v>
      </c>
      <c r="I444" s="267"/>
      <c r="J444" s="264"/>
      <c r="K444" s="264"/>
      <c r="L444" s="268"/>
      <c r="M444" s="269"/>
      <c r="N444" s="270"/>
      <c r="O444" s="270"/>
      <c r="P444" s="270"/>
      <c r="Q444" s="270"/>
      <c r="R444" s="270"/>
      <c r="S444" s="270"/>
      <c r="T444" s="271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72" t="s">
        <v>126</v>
      </c>
      <c r="AU444" s="272" t="s">
        <v>83</v>
      </c>
      <c r="AV444" s="15" t="s">
        <v>81</v>
      </c>
      <c r="AW444" s="15" t="s">
        <v>30</v>
      </c>
      <c r="AX444" s="15" t="s">
        <v>73</v>
      </c>
      <c r="AY444" s="272" t="s">
        <v>117</v>
      </c>
    </row>
    <row r="445" s="15" customFormat="1">
      <c r="A445" s="15"/>
      <c r="B445" s="263"/>
      <c r="C445" s="264"/>
      <c r="D445" s="231" t="s">
        <v>126</v>
      </c>
      <c r="E445" s="265" t="s">
        <v>1</v>
      </c>
      <c r="F445" s="266" t="s">
        <v>439</v>
      </c>
      <c r="G445" s="264"/>
      <c r="H445" s="265" t="s">
        <v>1</v>
      </c>
      <c r="I445" s="267"/>
      <c r="J445" s="264"/>
      <c r="K445" s="264"/>
      <c r="L445" s="268"/>
      <c r="M445" s="269"/>
      <c r="N445" s="270"/>
      <c r="O445" s="270"/>
      <c r="P445" s="270"/>
      <c r="Q445" s="270"/>
      <c r="R445" s="270"/>
      <c r="S445" s="270"/>
      <c r="T445" s="271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72" t="s">
        <v>126</v>
      </c>
      <c r="AU445" s="272" t="s">
        <v>83</v>
      </c>
      <c r="AV445" s="15" t="s">
        <v>81</v>
      </c>
      <c r="AW445" s="15" t="s">
        <v>30</v>
      </c>
      <c r="AX445" s="15" t="s">
        <v>73</v>
      </c>
      <c r="AY445" s="272" t="s">
        <v>117</v>
      </c>
    </row>
    <row r="446" s="15" customFormat="1">
      <c r="A446" s="15"/>
      <c r="B446" s="263"/>
      <c r="C446" s="264"/>
      <c r="D446" s="231" t="s">
        <v>126</v>
      </c>
      <c r="E446" s="265" t="s">
        <v>1</v>
      </c>
      <c r="F446" s="266" t="s">
        <v>440</v>
      </c>
      <c r="G446" s="264"/>
      <c r="H446" s="265" t="s">
        <v>1</v>
      </c>
      <c r="I446" s="267"/>
      <c r="J446" s="264"/>
      <c r="K446" s="264"/>
      <c r="L446" s="268"/>
      <c r="M446" s="269"/>
      <c r="N446" s="270"/>
      <c r="O446" s="270"/>
      <c r="P446" s="270"/>
      <c r="Q446" s="270"/>
      <c r="R446" s="270"/>
      <c r="S446" s="270"/>
      <c r="T446" s="271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2" t="s">
        <v>126</v>
      </c>
      <c r="AU446" s="272" t="s">
        <v>83</v>
      </c>
      <c r="AV446" s="15" t="s">
        <v>81</v>
      </c>
      <c r="AW446" s="15" t="s">
        <v>30</v>
      </c>
      <c r="AX446" s="15" t="s">
        <v>73</v>
      </c>
      <c r="AY446" s="272" t="s">
        <v>117</v>
      </c>
    </row>
    <row r="447" s="15" customFormat="1">
      <c r="A447" s="15"/>
      <c r="B447" s="263"/>
      <c r="C447" s="264"/>
      <c r="D447" s="231" t="s">
        <v>126</v>
      </c>
      <c r="E447" s="265" t="s">
        <v>1</v>
      </c>
      <c r="F447" s="266" t="s">
        <v>441</v>
      </c>
      <c r="G447" s="264"/>
      <c r="H447" s="265" t="s">
        <v>1</v>
      </c>
      <c r="I447" s="267"/>
      <c r="J447" s="264"/>
      <c r="K447" s="264"/>
      <c r="L447" s="268"/>
      <c r="M447" s="269"/>
      <c r="N447" s="270"/>
      <c r="O447" s="270"/>
      <c r="P447" s="270"/>
      <c r="Q447" s="270"/>
      <c r="R447" s="270"/>
      <c r="S447" s="270"/>
      <c r="T447" s="271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72" t="s">
        <v>126</v>
      </c>
      <c r="AU447" s="272" t="s">
        <v>83</v>
      </c>
      <c r="AV447" s="15" t="s">
        <v>81</v>
      </c>
      <c r="AW447" s="15" t="s">
        <v>30</v>
      </c>
      <c r="AX447" s="15" t="s">
        <v>73</v>
      </c>
      <c r="AY447" s="272" t="s">
        <v>117</v>
      </c>
    </row>
    <row r="448" s="15" customFormat="1">
      <c r="A448" s="15"/>
      <c r="B448" s="263"/>
      <c r="C448" s="264"/>
      <c r="D448" s="231" t="s">
        <v>126</v>
      </c>
      <c r="E448" s="265" t="s">
        <v>1</v>
      </c>
      <c r="F448" s="266" t="s">
        <v>442</v>
      </c>
      <c r="G448" s="264"/>
      <c r="H448" s="265" t="s">
        <v>1</v>
      </c>
      <c r="I448" s="267"/>
      <c r="J448" s="264"/>
      <c r="K448" s="264"/>
      <c r="L448" s="268"/>
      <c r="M448" s="269"/>
      <c r="N448" s="270"/>
      <c r="O448" s="270"/>
      <c r="P448" s="270"/>
      <c r="Q448" s="270"/>
      <c r="R448" s="270"/>
      <c r="S448" s="270"/>
      <c r="T448" s="271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72" t="s">
        <v>126</v>
      </c>
      <c r="AU448" s="272" t="s">
        <v>83</v>
      </c>
      <c r="AV448" s="15" t="s">
        <v>81</v>
      </c>
      <c r="AW448" s="15" t="s">
        <v>30</v>
      </c>
      <c r="AX448" s="15" t="s">
        <v>73</v>
      </c>
      <c r="AY448" s="272" t="s">
        <v>117</v>
      </c>
    </row>
    <row r="449" s="15" customFormat="1">
      <c r="A449" s="15"/>
      <c r="B449" s="263"/>
      <c r="C449" s="264"/>
      <c r="D449" s="231" t="s">
        <v>126</v>
      </c>
      <c r="E449" s="265" t="s">
        <v>1</v>
      </c>
      <c r="F449" s="266" t="s">
        <v>443</v>
      </c>
      <c r="G449" s="264"/>
      <c r="H449" s="265" t="s">
        <v>1</v>
      </c>
      <c r="I449" s="267"/>
      <c r="J449" s="264"/>
      <c r="K449" s="264"/>
      <c r="L449" s="268"/>
      <c r="M449" s="269"/>
      <c r="N449" s="270"/>
      <c r="O449" s="270"/>
      <c r="P449" s="270"/>
      <c r="Q449" s="270"/>
      <c r="R449" s="270"/>
      <c r="S449" s="270"/>
      <c r="T449" s="271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72" t="s">
        <v>126</v>
      </c>
      <c r="AU449" s="272" t="s">
        <v>83</v>
      </c>
      <c r="AV449" s="15" t="s">
        <v>81</v>
      </c>
      <c r="AW449" s="15" t="s">
        <v>30</v>
      </c>
      <c r="AX449" s="15" t="s">
        <v>73</v>
      </c>
      <c r="AY449" s="272" t="s">
        <v>117</v>
      </c>
    </row>
    <row r="450" s="15" customFormat="1">
      <c r="A450" s="15"/>
      <c r="B450" s="263"/>
      <c r="C450" s="264"/>
      <c r="D450" s="231" t="s">
        <v>126</v>
      </c>
      <c r="E450" s="265" t="s">
        <v>1</v>
      </c>
      <c r="F450" s="266" t="s">
        <v>444</v>
      </c>
      <c r="G450" s="264"/>
      <c r="H450" s="265" t="s">
        <v>1</v>
      </c>
      <c r="I450" s="267"/>
      <c r="J450" s="264"/>
      <c r="K450" s="264"/>
      <c r="L450" s="268"/>
      <c r="M450" s="269"/>
      <c r="N450" s="270"/>
      <c r="O450" s="270"/>
      <c r="P450" s="270"/>
      <c r="Q450" s="270"/>
      <c r="R450" s="270"/>
      <c r="S450" s="270"/>
      <c r="T450" s="271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72" t="s">
        <v>126</v>
      </c>
      <c r="AU450" s="272" t="s">
        <v>83</v>
      </c>
      <c r="AV450" s="15" t="s">
        <v>81</v>
      </c>
      <c r="AW450" s="15" t="s">
        <v>30</v>
      </c>
      <c r="AX450" s="15" t="s">
        <v>73</v>
      </c>
      <c r="AY450" s="272" t="s">
        <v>117</v>
      </c>
    </row>
    <row r="451" s="15" customFormat="1">
      <c r="A451" s="15"/>
      <c r="B451" s="263"/>
      <c r="C451" s="264"/>
      <c r="D451" s="231" t="s">
        <v>126</v>
      </c>
      <c r="E451" s="265" t="s">
        <v>1</v>
      </c>
      <c r="F451" s="266" t="s">
        <v>445</v>
      </c>
      <c r="G451" s="264"/>
      <c r="H451" s="265" t="s">
        <v>1</v>
      </c>
      <c r="I451" s="267"/>
      <c r="J451" s="264"/>
      <c r="K451" s="264"/>
      <c r="L451" s="268"/>
      <c r="M451" s="269"/>
      <c r="N451" s="270"/>
      <c r="O451" s="270"/>
      <c r="P451" s="270"/>
      <c r="Q451" s="270"/>
      <c r="R451" s="270"/>
      <c r="S451" s="270"/>
      <c r="T451" s="271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72" t="s">
        <v>126</v>
      </c>
      <c r="AU451" s="272" t="s">
        <v>83</v>
      </c>
      <c r="AV451" s="15" t="s">
        <v>81</v>
      </c>
      <c r="AW451" s="15" t="s">
        <v>30</v>
      </c>
      <c r="AX451" s="15" t="s">
        <v>73</v>
      </c>
      <c r="AY451" s="272" t="s">
        <v>117</v>
      </c>
    </row>
    <row r="452" s="15" customFormat="1">
      <c r="A452" s="15"/>
      <c r="B452" s="263"/>
      <c r="C452" s="264"/>
      <c r="D452" s="231" t="s">
        <v>126</v>
      </c>
      <c r="E452" s="265" t="s">
        <v>1</v>
      </c>
      <c r="F452" s="266" t="s">
        <v>205</v>
      </c>
      <c r="G452" s="264"/>
      <c r="H452" s="265" t="s">
        <v>1</v>
      </c>
      <c r="I452" s="267"/>
      <c r="J452" s="264"/>
      <c r="K452" s="264"/>
      <c r="L452" s="268"/>
      <c r="M452" s="269"/>
      <c r="N452" s="270"/>
      <c r="O452" s="270"/>
      <c r="P452" s="270"/>
      <c r="Q452" s="270"/>
      <c r="R452" s="270"/>
      <c r="S452" s="270"/>
      <c r="T452" s="271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72" t="s">
        <v>126</v>
      </c>
      <c r="AU452" s="272" t="s">
        <v>83</v>
      </c>
      <c r="AV452" s="15" t="s">
        <v>81</v>
      </c>
      <c r="AW452" s="15" t="s">
        <v>30</v>
      </c>
      <c r="AX452" s="15" t="s">
        <v>73</v>
      </c>
      <c r="AY452" s="272" t="s">
        <v>117</v>
      </c>
    </row>
    <row r="453" s="15" customFormat="1">
      <c r="A453" s="15"/>
      <c r="B453" s="263"/>
      <c r="C453" s="264"/>
      <c r="D453" s="231" t="s">
        <v>126</v>
      </c>
      <c r="E453" s="265" t="s">
        <v>1</v>
      </c>
      <c r="F453" s="266" t="s">
        <v>144</v>
      </c>
      <c r="G453" s="264"/>
      <c r="H453" s="265" t="s">
        <v>1</v>
      </c>
      <c r="I453" s="267"/>
      <c r="J453" s="264"/>
      <c r="K453" s="264"/>
      <c r="L453" s="268"/>
      <c r="M453" s="269"/>
      <c r="N453" s="270"/>
      <c r="O453" s="270"/>
      <c r="P453" s="270"/>
      <c r="Q453" s="270"/>
      <c r="R453" s="270"/>
      <c r="S453" s="270"/>
      <c r="T453" s="271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72" t="s">
        <v>126</v>
      </c>
      <c r="AU453" s="272" t="s">
        <v>83</v>
      </c>
      <c r="AV453" s="15" t="s">
        <v>81</v>
      </c>
      <c r="AW453" s="15" t="s">
        <v>30</v>
      </c>
      <c r="AX453" s="15" t="s">
        <v>73</v>
      </c>
      <c r="AY453" s="272" t="s">
        <v>117</v>
      </c>
    </row>
    <row r="454" s="15" customFormat="1">
      <c r="A454" s="15"/>
      <c r="B454" s="263"/>
      <c r="C454" s="264"/>
      <c r="D454" s="231" t="s">
        <v>126</v>
      </c>
      <c r="E454" s="265" t="s">
        <v>1</v>
      </c>
      <c r="F454" s="266" t="s">
        <v>393</v>
      </c>
      <c r="G454" s="264"/>
      <c r="H454" s="265" t="s">
        <v>1</v>
      </c>
      <c r="I454" s="267"/>
      <c r="J454" s="264"/>
      <c r="K454" s="264"/>
      <c r="L454" s="268"/>
      <c r="M454" s="269"/>
      <c r="N454" s="270"/>
      <c r="O454" s="270"/>
      <c r="P454" s="270"/>
      <c r="Q454" s="270"/>
      <c r="R454" s="270"/>
      <c r="S454" s="270"/>
      <c r="T454" s="271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2" t="s">
        <v>126</v>
      </c>
      <c r="AU454" s="272" t="s">
        <v>83</v>
      </c>
      <c r="AV454" s="15" t="s">
        <v>81</v>
      </c>
      <c r="AW454" s="15" t="s">
        <v>30</v>
      </c>
      <c r="AX454" s="15" t="s">
        <v>73</v>
      </c>
      <c r="AY454" s="272" t="s">
        <v>117</v>
      </c>
    </row>
    <row r="455" s="13" customFormat="1">
      <c r="A455" s="13"/>
      <c r="B455" s="229"/>
      <c r="C455" s="230"/>
      <c r="D455" s="231" t="s">
        <v>126</v>
      </c>
      <c r="E455" s="232" t="s">
        <v>1</v>
      </c>
      <c r="F455" s="233" t="s">
        <v>81</v>
      </c>
      <c r="G455" s="230"/>
      <c r="H455" s="234">
        <v>1</v>
      </c>
      <c r="I455" s="235"/>
      <c r="J455" s="230"/>
      <c r="K455" s="230"/>
      <c r="L455" s="236"/>
      <c r="M455" s="237"/>
      <c r="N455" s="238"/>
      <c r="O455" s="238"/>
      <c r="P455" s="238"/>
      <c r="Q455" s="238"/>
      <c r="R455" s="238"/>
      <c r="S455" s="238"/>
      <c r="T455" s="239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0" t="s">
        <v>126</v>
      </c>
      <c r="AU455" s="240" t="s">
        <v>83</v>
      </c>
      <c r="AV455" s="13" t="s">
        <v>83</v>
      </c>
      <c r="AW455" s="13" t="s">
        <v>30</v>
      </c>
      <c r="AX455" s="13" t="s">
        <v>73</v>
      </c>
      <c r="AY455" s="240" t="s">
        <v>117</v>
      </c>
    </row>
    <row r="456" s="14" customFormat="1">
      <c r="A456" s="14"/>
      <c r="B456" s="241"/>
      <c r="C456" s="242"/>
      <c r="D456" s="231" t="s">
        <v>126</v>
      </c>
      <c r="E456" s="243" t="s">
        <v>1</v>
      </c>
      <c r="F456" s="244" t="s">
        <v>127</v>
      </c>
      <c r="G456" s="242"/>
      <c r="H456" s="245">
        <v>1</v>
      </c>
      <c r="I456" s="246"/>
      <c r="J456" s="242"/>
      <c r="K456" s="242"/>
      <c r="L456" s="247"/>
      <c r="M456" s="248"/>
      <c r="N456" s="249"/>
      <c r="O456" s="249"/>
      <c r="P456" s="249"/>
      <c r="Q456" s="249"/>
      <c r="R456" s="249"/>
      <c r="S456" s="249"/>
      <c r="T456" s="250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1" t="s">
        <v>126</v>
      </c>
      <c r="AU456" s="251" t="s">
        <v>83</v>
      </c>
      <c r="AV456" s="14" t="s">
        <v>128</v>
      </c>
      <c r="AW456" s="14" t="s">
        <v>30</v>
      </c>
      <c r="AX456" s="14" t="s">
        <v>81</v>
      </c>
      <c r="AY456" s="251" t="s">
        <v>117</v>
      </c>
    </row>
    <row r="457" s="2" customFormat="1" ht="16.5" customHeight="1">
      <c r="A457" s="38"/>
      <c r="B457" s="39"/>
      <c r="C457" s="215" t="s">
        <v>133</v>
      </c>
      <c r="D457" s="215" t="s">
        <v>120</v>
      </c>
      <c r="E457" s="216" t="s">
        <v>446</v>
      </c>
      <c r="F457" s="217" t="s">
        <v>447</v>
      </c>
      <c r="G457" s="218" t="s">
        <v>123</v>
      </c>
      <c r="H457" s="219">
        <v>1</v>
      </c>
      <c r="I457" s="220"/>
      <c r="J457" s="221">
        <f>ROUND(I457*H457,2)</f>
        <v>0</v>
      </c>
      <c r="K457" s="222"/>
      <c r="L457" s="44"/>
      <c r="M457" s="223" t="s">
        <v>1</v>
      </c>
      <c r="N457" s="224" t="s">
        <v>38</v>
      </c>
      <c r="O457" s="91"/>
      <c r="P457" s="225">
        <f>O457*H457</f>
        <v>0</v>
      </c>
      <c r="Q457" s="225">
        <v>0</v>
      </c>
      <c r="R457" s="225">
        <f>Q457*H457</f>
        <v>0</v>
      </c>
      <c r="S457" s="225">
        <v>0</v>
      </c>
      <c r="T457" s="226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7" t="s">
        <v>124</v>
      </c>
      <c r="AT457" s="227" t="s">
        <v>120</v>
      </c>
      <c r="AU457" s="227" t="s">
        <v>83</v>
      </c>
      <c r="AY457" s="17" t="s">
        <v>117</v>
      </c>
      <c r="BE457" s="228">
        <f>IF(N457="základní",J457,0)</f>
        <v>0</v>
      </c>
      <c r="BF457" s="228">
        <f>IF(N457="snížená",J457,0)</f>
        <v>0</v>
      </c>
      <c r="BG457" s="228">
        <f>IF(N457="zákl. přenesená",J457,0)</f>
        <v>0</v>
      </c>
      <c r="BH457" s="228">
        <f>IF(N457="sníž. přenesená",J457,0)</f>
        <v>0</v>
      </c>
      <c r="BI457" s="228">
        <f>IF(N457="nulová",J457,0)</f>
        <v>0</v>
      </c>
      <c r="BJ457" s="17" t="s">
        <v>81</v>
      </c>
      <c r="BK457" s="228">
        <f>ROUND(I457*H457,2)</f>
        <v>0</v>
      </c>
      <c r="BL457" s="17" t="s">
        <v>124</v>
      </c>
      <c r="BM457" s="227" t="s">
        <v>448</v>
      </c>
    </row>
    <row r="458" s="13" customFormat="1">
      <c r="A458" s="13"/>
      <c r="B458" s="229"/>
      <c r="C458" s="230"/>
      <c r="D458" s="231" t="s">
        <v>126</v>
      </c>
      <c r="E458" s="232" t="s">
        <v>1</v>
      </c>
      <c r="F458" s="233" t="s">
        <v>81</v>
      </c>
      <c r="G458" s="230"/>
      <c r="H458" s="234">
        <v>1</v>
      </c>
      <c r="I458" s="235"/>
      <c r="J458" s="230"/>
      <c r="K458" s="230"/>
      <c r="L458" s="236"/>
      <c r="M458" s="237"/>
      <c r="N458" s="238"/>
      <c r="O458" s="238"/>
      <c r="P458" s="238"/>
      <c r="Q458" s="238"/>
      <c r="R458" s="238"/>
      <c r="S458" s="238"/>
      <c r="T458" s="239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0" t="s">
        <v>126</v>
      </c>
      <c r="AU458" s="240" t="s">
        <v>83</v>
      </c>
      <c r="AV458" s="13" t="s">
        <v>83</v>
      </c>
      <c r="AW458" s="13" t="s">
        <v>30</v>
      </c>
      <c r="AX458" s="13" t="s">
        <v>73</v>
      </c>
      <c r="AY458" s="240" t="s">
        <v>117</v>
      </c>
    </row>
    <row r="459" s="14" customFormat="1">
      <c r="A459" s="14"/>
      <c r="B459" s="241"/>
      <c r="C459" s="242"/>
      <c r="D459" s="231" t="s">
        <v>126</v>
      </c>
      <c r="E459" s="243" t="s">
        <v>1</v>
      </c>
      <c r="F459" s="244" t="s">
        <v>127</v>
      </c>
      <c r="G459" s="242"/>
      <c r="H459" s="245">
        <v>1</v>
      </c>
      <c r="I459" s="246"/>
      <c r="J459" s="242"/>
      <c r="K459" s="242"/>
      <c r="L459" s="247"/>
      <c r="M459" s="248"/>
      <c r="N459" s="249"/>
      <c r="O459" s="249"/>
      <c r="P459" s="249"/>
      <c r="Q459" s="249"/>
      <c r="R459" s="249"/>
      <c r="S459" s="249"/>
      <c r="T459" s="250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1" t="s">
        <v>126</v>
      </c>
      <c r="AU459" s="251" t="s">
        <v>83</v>
      </c>
      <c r="AV459" s="14" t="s">
        <v>128</v>
      </c>
      <c r="AW459" s="14" t="s">
        <v>30</v>
      </c>
      <c r="AX459" s="14" t="s">
        <v>81</v>
      </c>
      <c r="AY459" s="251" t="s">
        <v>117</v>
      </c>
    </row>
    <row r="460" s="2" customFormat="1" ht="16.5" customHeight="1">
      <c r="A460" s="38"/>
      <c r="B460" s="39"/>
      <c r="C460" s="252" t="s">
        <v>449</v>
      </c>
      <c r="D460" s="252" t="s">
        <v>129</v>
      </c>
      <c r="E460" s="253" t="s">
        <v>450</v>
      </c>
      <c r="F460" s="254" t="s">
        <v>451</v>
      </c>
      <c r="G460" s="255" t="s">
        <v>132</v>
      </c>
      <c r="H460" s="256">
        <v>1</v>
      </c>
      <c r="I460" s="257"/>
      <c r="J460" s="258">
        <f>ROUND(I460*H460,2)</f>
        <v>0</v>
      </c>
      <c r="K460" s="259"/>
      <c r="L460" s="260"/>
      <c r="M460" s="261" t="s">
        <v>1</v>
      </c>
      <c r="N460" s="262" t="s">
        <v>38</v>
      </c>
      <c r="O460" s="91"/>
      <c r="P460" s="225">
        <f>O460*H460</f>
        <v>0</v>
      </c>
      <c r="Q460" s="225">
        <v>0</v>
      </c>
      <c r="R460" s="225">
        <f>Q460*H460</f>
        <v>0</v>
      </c>
      <c r="S460" s="225">
        <v>0</v>
      </c>
      <c r="T460" s="226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7" t="s">
        <v>133</v>
      </c>
      <c r="AT460" s="227" t="s">
        <v>129</v>
      </c>
      <c r="AU460" s="227" t="s">
        <v>83</v>
      </c>
      <c r="AY460" s="17" t="s">
        <v>117</v>
      </c>
      <c r="BE460" s="228">
        <f>IF(N460="základní",J460,0)</f>
        <v>0</v>
      </c>
      <c r="BF460" s="228">
        <f>IF(N460="snížená",J460,0)</f>
        <v>0</v>
      </c>
      <c r="BG460" s="228">
        <f>IF(N460="zákl. přenesená",J460,0)</f>
        <v>0</v>
      </c>
      <c r="BH460" s="228">
        <f>IF(N460="sníž. přenesená",J460,0)</f>
        <v>0</v>
      </c>
      <c r="BI460" s="228">
        <f>IF(N460="nulová",J460,0)</f>
        <v>0</v>
      </c>
      <c r="BJ460" s="17" t="s">
        <v>81</v>
      </c>
      <c r="BK460" s="228">
        <f>ROUND(I460*H460,2)</f>
        <v>0</v>
      </c>
      <c r="BL460" s="17" t="s">
        <v>124</v>
      </c>
      <c r="BM460" s="227" t="s">
        <v>452</v>
      </c>
    </row>
    <row r="461" s="15" customFormat="1">
      <c r="A461" s="15"/>
      <c r="B461" s="263"/>
      <c r="C461" s="264"/>
      <c r="D461" s="231" t="s">
        <v>126</v>
      </c>
      <c r="E461" s="265" t="s">
        <v>1</v>
      </c>
      <c r="F461" s="266" t="s">
        <v>453</v>
      </c>
      <c r="G461" s="264"/>
      <c r="H461" s="265" t="s">
        <v>1</v>
      </c>
      <c r="I461" s="267"/>
      <c r="J461" s="264"/>
      <c r="K461" s="264"/>
      <c r="L461" s="268"/>
      <c r="M461" s="269"/>
      <c r="N461" s="270"/>
      <c r="O461" s="270"/>
      <c r="P461" s="270"/>
      <c r="Q461" s="270"/>
      <c r="R461" s="270"/>
      <c r="S461" s="270"/>
      <c r="T461" s="271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72" t="s">
        <v>126</v>
      </c>
      <c r="AU461" s="272" t="s">
        <v>83</v>
      </c>
      <c r="AV461" s="15" t="s">
        <v>81</v>
      </c>
      <c r="AW461" s="15" t="s">
        <v>30</v>
      </c>
      <c r="AX461" s="15" t="s">
        <v>73</v>
      </c>
      <c r="AY461" s="272" t="s">
        <v>117</v>
      </c>
    </row>
    <row r="462" s="15" customFormat="1">
      <c r="A462" s="15"/>
      <c r="B462" s="263"/>
      <c r="C462" s="264"/>
      <c r="D462" s="231" t="s">
        <v>126</v>
      </c>
      <c r="E462" s="265" t="s">
        <v>1</v>
      </c>
      <c r="F462" s="266" t="s">
        <v>222</v>
      </c>
      <c r="G462" s="264"/>
      <c r="H462" s="265" t="s">
        <v>1</v>
      </c>
      <c r="I462" s="267"/>
      <c r="J462" s="264"/>
      <c r="K462" s="264"/>
      <c r="L462" s="268"/>
      <c r="M462" s="269"/>
      <c r="N462" s="270"/>
      <c r="O462" s="270"/>
      <c r="P462" s="270"/>
      <c r="Q462" s="270"/>
      <c r="R462" s="270"/>
      <c r="S462" s="270"/>
      <c r="T462" s="271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72" t="s">
        <v>126</v>
      </c>
      <c r="AU462" s="272" t="s">
        <v>83</v>
      </c>
      <c r="AV462" s="15" t="s">
        <v>81</v>
      </c>
      <c r="AW462" s="15" t="s">
        <v>30</v>
      </c>
      <c r="AX462" s="15" t="s">
        <v>73</v>
      </c>
      <c r="AY462" s="272" t="s">
        <v>117</v>
      </c>
    </row>
    <row r="463" s="15" customFormat="1">
      <c r="A463" s="15"/>
      <c r="B463" s="263"/>
      <c r="C463" s="264"/>
      <c r="D463" s="231" t="s">
        <v>126</v>
      </c>
      <c r="E463" s="265" t="s">
        <v>1</v>
      </c>
      <c r="F463" s="266" t="s">
        <v>454</v>
      </c>
      <c r="G463" s="264"/>
      <c r="H463" s="265" t="s">
        <v>1</v>
      </c>
      <c r="I463" s="267"/>
      <c r="J463" s="264"/>
      <c r="K463" s="264"/>
      <c r="L463" s="268"/>
      <c r="M463" s="269"/>
      <c r="N463" s="270"/>
      <c r="O463" s="270"/>
      <c r="P463" s="270"/>
      <c r="Q463" s="270"/>
      <c r="R463" s="270"/>
      <c r="S463" s="270"/>
      <c r="T463" s="271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72" t="s">
        <v>126</v>
      </c>
      <c r="AU463" s="272" t="s">
        <v>83</v>
      </c>
      <c r="AV463" s="15" t="s">
        <v>81</v>
      </c>
      <c r="AW463" s="15" t="s">
        <v>30</v>
      </c>
      <c r="AX463" s="15" t="s">
        <v>73</v>
      </c>
      <c r="AY463" s="272" t="s">
        <v>117</v>
      </c>
    </row>
    <row r="464" s="15" customFormat="1">
      <c r="A464" s="15"/>
      <c r="B464" s="263"/>
      <c r="C464" s="264"/>
      <c r="D464" s="231" t="s">
        <v>126</v>
      </c>
      <c r="E464" s="265" t="s">
        <v>1</v>
      </c>
      <c r="F464" s="266" t="s">
        <v>455</v>
      </c>
      <c r="G464" s="264"/>
      <c r="H464" s="265" t="s">
        <v>1</v>
      </c>
      <c r="I464" s="267"/>
      <c r="J464" s="264"/>
      <c r="K464" s="264"/>
      <c r="L464" s="268"/>
      <c r="M464" s="269"/>
      <c r="N464" s="270"/>
      <c r="O464" s="270"/>
      <c r="P464" s="270"/>
      <c r="Q464" s="270"/>
      <c r="R464" s="270"/>
      <c r="S464" s="270"/>
      <c r="T464" s="271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72" t="s">
        <v>126</v>
      </c>
      <c r="AU464" s="272" t="s">
        <v>83</v>
      </c>
      <c r="AV464" s="15" t="s">
        <v>81</v>
      </c>
      <c r="AW464" s="15" t="s">
        <v>30</v>
      </c>
      <c r="AX464" s="15" t="s">
        <v>73</v>
      </c>
      <c r="AY464" s="272" t="s">
        <v>117</v>
      </c>
    </row>
    <row r="465" s="15" customFormat="1">
      <c r="A465" s="15"/>
      <c r="B465" s="263"/>
      <c r="C465" s="264"/>
      <c r="D465" s="231" t="s">
        <v>126</v>
      </c>
      <c r="E465" s="265" t="s">
        <v>1</v>
      </c>
      <c r="F465" s="266" t="s">
        <v>456</v>
      </c>
      <c r="G465" s="264"/>
      <c r="H465" s="265" t="s">
        <v>1</v>
      </c>
      <c r="I465" s="267"/>
      <c r="J465" s="264"/>
      <c r="K465" s="264"/>
      <c r="L465" s="268"/>
      <c r="M465" s="269"/>
      <c r="N465" s="270"/>
      <c r="O465" s="270"/>
      <c r="P465" s="270"/>
      <c r="Q465" s="270"/>
      <c r="R465" s="270"/>
      <c r="S465" s="270"/>
      <c r="T465" s="271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72" t="s">
        <v>126</v>
      </c>
      <c r="AU465" s="272" t="s">
        <v>83</v>
      </c>
      <c r="AV465" s="15" t="s">
        <v>81</v>
      </c>
      <c r="AW465" s="15" t="s">
        <v>30</v>
      </c>
      <c r="AX465" s="15" t="s">
        <v>73</v>
      </c>
      <c r="AY465" s="272" t="s">
        <v>117</v>
      </c>
    </row>
    <row r="466" s="15" customFormat="1">
      <c r="A466" s="15"/>
      <c r="B466" s="263"/>
      <c r="C466" s="264"/>
      <c r="D466" s="231" t="s">
        <v>126</v>
      </c>
      <c r="E466" s="265" t="s">
        <v>1</v>
      </c>
      <c r="F466" s="266" t="s">
        <v>457</v>
      </c>
      <c r="G466" s="264"/>
      <c r="H466" s="265" t="s">
        <v>1</v>
      </c>
      <c r="I466" s="267"/>
      <c r="J466" s="264"/>
      <c r="K466" s="264"/>
      <c r="L466" s="268"/>
      <c r="M466" s="269"/>
      <c r="N466" s="270"/>
      <c r="O466" s="270"/>
      <c r="P466" s="270"/>
      <c r="Q466" s="270"/>
      <c r="R466" s="270"/>
      <c r="S466" s="270"/>
      <c r="T466" s="271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72" t="s">
        <v>126</v>
      </c>
      <c r="AU466" s="272" t="s">
        <v>83</v>
      </c>
      <c r="AV466" s="15" t="s">
        <v>81</v>
      </c>
      <c r="AW466" s="15" t="s">
        <v>30</v>
      </c>
      <c r="AX466" s="15" t="s">
        <v>73</v>
      </c>
      <c r="AY466" s="272" t="s">
        <v>117</v>
      </c>
    </row>
    <row r="467" s="15" customFormat="1">
      <c r="A467" s="15"/>
      <c r="B467" s="263"/>
      <c r="C467" s="264"/>
      <c r="D467" s="231" t="s">
        <v>126</v>
      </c>
      <c r="E467" s="265" t="s">
        <v>1</v>
      </c>
      <c r="F467" s="266" t="s">
        <v>458</v>
      </c>
      <c r="G467" s="264"/>
      <c r="H467" s="265" t="s">
        <v>1</v>
      </c>
      <c r="I467" s="267"/>
      <c r="J467" s="264"/>
      <c r="K467" s="264"/>
      <c r="L467" s="268"/>
      <c r="M467" s="269"/>
      <c r="N467" s="270"/>
      <c r="O467" s="270"/>
      <c r="P467" s="270"/>
      <c r="Q467" s="270"/>
      <c r="R467" s="270"/>
      <c r="S467" s="270"/>
      <c r="T467" s="271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72" t="s">
        <v>126</v>
      </c>
      <c r="AU467" s="272" t="s">
        <v>83</v>
      </c>
      <c r="AV467" s="15" t="s">
        <v>81</v>
      </c>
      <c r="AW467" s="15" t="s">
        <v>30</v>
      </c>
      <c r="AX467" s="15" t="s">
        <v>73</v>
      </c>
      <c r="AY467" s="272" t="s">
        <v>117</v>
      </c>
    </row>
    <row r="468" s="15" customFormat="1">
      <c r="A468" s="15"/>
      <c r="B468" s="263"/>
      <c r="C468" s="264"/>
      <c r="D468" s="231" t="s">
        <v>126</v>
      </c>
      <c r="E468" s="265" t="s">
        <v>1</v>
      </c>
      <c r="F468" s="266" t="s">
        <v>254</v>
      </c>
      <c r="G468" s="264"/>
      <c r="H468" s="265" t="s">
        <v>1</v>
      </c>
      <c r="I468" s="267"/>
      <c r="J468" s="264"/>
      <c r="K468" s="264"/>
      <c r="L468" s="268"/>
      <c r="M468" s="269"/>
      <c r="N468" s="270"/>
      <c r="O468" s="270"/>
      <c r="P468" s="270"/>
      <c r="Q468" s="270"/>
      <c r="R468" s="270"/>
      <c r="S468" s="270"/>
      <c r="T468" s="271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72" t="s">
        <v>126</v>
      </c>
      <c r="AU468" s="272" t="s">
        <v>83</v>
      </c>
      <c r="AV468" s="15" t="s">
        <v>81</v>
      </c>
      <c r="AW468" s="15" t="s">
        <v>30</v>
      </c>
      <c r="AX468" s="15" t="s">
        <v>73</v>
      </c>
      <c r="AY468" s="272" t="s">
        <v>117</v>
      </c>
    </row>
    <row r="469" s="13" customFormat="1">
      <c r="A469" s="13"/>
      <c r="B469" s="229"/>
      <c r="C469" s="230"/>
      <c r="D469" s="231" t="s">
        <v>126</v>
      </c>
      <c r="E469" s="232" t="s">
        <v>1</v>
      </c>
      <c r="F469" s="233" t="s">
        <v>81</v>
      </c>
      <c r="G469" s="230"/>
      <c r="H469" s="234">
        <v>1</v>
      </c>
      <c r="I469" s="235"/>
      <c r="J469" s="230"/>
      <c r="K469" s="230"/>
      <c r="L469" s="236"/>
      <c r="M469" s="237"/>
      <c r="N469" s="238"/>
      <c r="O469" s="238"/>
      <c r="P469" s="238"/>
      <c r="Q469" s="238"/>
      <c r="R469" s="238"/>
      <c r="S469" s="238"/>
      <c r="T469" s="239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0" t="s">
        <v>126</v>
      </c>
      <c r="AU469" s="240" t="s">
        <v>83</v>
      </c>
      <c r="AV469" s="13" t="s">
        <v>83</v>
      </c>
      <c r="AW469" s="13" t="s">
        <v>30</v>
      </c>
      <c r="AX469" s="13" t="s">
        <v>73</v>
      </c>
      <c r="AY469" s="240" t="s">
        <v>117</v>
      </c>
    </row>
    <row r="470" s="14" customFormat="1">
      <c r="A470" s="14"/>
      <c r="B470" s="241"/>
      <c r="C470" s="242"/>
      <c r="D470" s="231" t="s">
        <v>126</v>
      </c>
      <c r="E470" s="243" t="s">
        <v>1</v>
      </c>
      <c r="F470" s="244" t="s">
        <v>127</v>
      </c>
      <c r="G470" s="242"/>
      <c r="H470" s="245">
        <v>1</v>
      </c>
      <c r="I470" s="246"/>
      <c r="J470" s="242"/>
      <c r="K470" s="242"/>
      <c r="L470" s="247"/>
      <c r="M470" s="248"/>
      <c r="N470" s="249"/>
      <c r="O470" s="249"/>
      <c r="P470" s="249"/>
      <c r="Q470" s="249"/>
      <c r="R470" s="249"/>
      <c r="S470" s="249"/>
      <c r="T470" s="250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1" t="s">
        <v>126</v>
      </c>
      <c r="AU470" s="251" t="s">
        <v>83</v>
      </c>
      <c r="AV470" s="14" t="s">
        <v>128</v>
      </c>
      <c r="AW470" s="14" t="s">
        <v>30</v>
      </c>
      <c r="AX470" s="14" t="s">
        <v>81</v>
      </c>
      <c r="AY470" s="251" t="s">
        <v>117</v>
      </c>
    </row>
    <row r="471" s="2" customFormat="1" ht="16.5" customHeight="1">
      <c r="A471" s="38"/>
      <c r="B471" s="39"/>
      <c r="C471" s="252" t="s">
        <v>459</v>
      </c>
      <c r="D471" s="252" t="s">
        <v>129</v>
      </c>
      <c r="E471" s="253" t="s">
        <v>460</v>
      </c>
      <c r="F471" s="254" t="s">
        <v>451</v>
      </c>
      <c r="G471" s="255" t="s">
        <v>132</v>
      </c>
      <c r="H471" s="256">
        <v>3</v>
      </c>
      <c r="I471" s="257"/>
      <c r="J471" s="258">
        <f>ROUND(I471*H471,2)</f>
        <v>0</v>
      </c>
      <c r="K471" s="259"/>
      <c r="L471" s="260"/>
      <c r="M471" s="261" t="s">
        <v>1</v>
      </c>
      <c r="N471" s="262" t="s">
        <v>38</v>
      </c>
      <c r="O471" s="91"/>
      <c r="P471" s="225">
        <f>O471*H471</f>
        <v>0</v>
      </c>
      <c r="Q471" s="225">
        <v>0.02</v>
      </c>
      <c r="R471" s="225">
        <f>Q471*H471</f>
        <v>0.059999999999999998</v>
      </c>
      <c r="S471" s="225">
        <v>0</v>
      </c>
      <c r="T471" s="226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7" t="s">
        <v>133</v>
      </c>
      <c r="AT471" s="227" t="s">
        <v>129</v>
      </c>
      <c r="AU471" s="227" t="s">
        <v>83</v>
      </c>
      <c r="AY471" s="17" t="s">
        <v>117</v>
      </c>
      <c r="BE471" s="228">
        <f>IF(N471="základní",J471,0)</f>
        <v>0</v>
      </c>
      <c r="BF471" s="228">
        <f>IF(N471="snížená",J471,0)</f>
        <v>0</v>
      </c>
      <c r="BG471" s="228">
        <f>IF(N471="zákl. přenesená",J471,0)</f>
        <v>0</v>
      </c>
      <c r="BH471" s="228">
        <f>IF(N471="sníž. přenesená",J471,0)</f>
        <v>0</v>
      </c>
      <c r="BI471" s="228">
        <f>IF(N471="nulová",J471,0)</f>
        <v>0</v>
      </c>
      <c r="BJ471" s="17" t="s">
        <v>81</v>
      </c>
      <c r="BK471" s="228">
        <f>ROUND(I471*H471,2)</f>
        <v>0</v>
      </c>
      <c r="BL471" s="17" t="s">
        <v>124</v>
      </c>
      <c r="BM471" s="227" t="s">
        <v>461</v>
      </c>
    </row>
    <row r="472" s="15" customFormat="1">
      <c r="A472" s="15"/>
      <c r="B472" s="263"/>
      <c r="C472" s="264"/>
      <c r="D472" s="231" t="s">
        <v>126</v>
      </c>
      <c r="E472" s="265" t="s">
        <v>1</v>
      </c>
      <c r="F472" s="266" t="s">
        <v>462</v>
      </c>
      <c r="G472" s="264"/>
      <c r="H472" s="265" t="s">
        <v>1</v>
      </c>
      <c r="I472" s="267"/>
      <c r="J472" s="264"/>
      <c r="K472" s="264"/>
      <c r="L472" s="268"/>
      <c r="M472" s="269"/>
      <c r="N472" s="270"/>
      <c r="O472" s="270"/>
      <c r="P472" s="270"/>
      <c r="Q472" s="270"/>
      <c r="R472" s="270"/>
      <c r="S472" s="270"/>
      <c r="T472" s="271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2" t="s">
        <v>126</v>
      </c>
      <c r="AU472" s="272" t="s">
        <v>83</v>
      </c>
      <c r="AV472" s="15" t="s">
        <v>81</v>
      </c>
      <c r="AW472" s="15" t="s">
        <v>30</v>
      </c>
      <c r="AX472" s="15" t="s">
        <v>73</v>
      </c>
      <c r="AY472" s="272" t="s">
        <v>117</v>
      </c>
    </row>
    <row r="473" s="15" customFormat="1">
      <c r="A473" s="15"/>
      <c r="B473" s="263"/>
      <c r="C473" s="264"/>
      <c r="D473" s="231" t="s">
        <v>126</v>
      </c>
      <c r="E473" s="265" t="s">
        <v>1</v>
      </c>
      <c r="F473" s="266" t="s">
        <v>463</v>
      </c>
      <c r="G473" s="264"/>
      <c r="H473" s="265" t="s">
        <v>1</v>
      </c>
      <c r="I473" s="267"/>
      <c r="J473" s="264"/>
      <c r="K473" s="264"/>
      <c r="L473" s="268"/>
      <c r="M473" s="269"/>
      <c r="N473" s="270"/>
      <c r="O473" s="270"/>
      <c r="P473" s="270"/>
      <c r="Q473" s="270"/>
      <c r="R473" s="270"/>
      <c r="S473" s="270"/>
      <c r="T473" s="271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72" t="s">
        <v>126</v>
      </c>
      <c r="AU473" s="272" t="s">
        <v>83</v>
      </c>
      <c r="AV473" s="15" t="s">
        <v>81</v>
      </c>
      <c r="AW473" s="15" t="s">
        <v>30</v>
      </c>
      <c r="AX473" s="15" t="s">
        <v>73</v>
      </c>
      <c r="AY473" s="272" t="s">
        <v>117</v>
      </c>
    </row>
    <row r="474" s="15" customFormat="1">
      <c r="A474" s="15"/>
      <c r="B474" s="263"/>
      <c r="C474" s="264"/>
      <c r="D474" s="231" t="s">
        <v>126</v>
      </c>
      <c r="E474" s="265" t="s">
        <v>1</v>
      </c>
      <c r="F474" s="266" t="s">
        <v>464</v>
      </c>
      <c r="G474" s="264"/>
      <c r="H474" s="265" t="s">
        <v>1</v>
      </c>
      <c r="I474" s="267"/>
      <c r="J474" s="264"/>
      <c r="K474" s="264"/>
      <c r="L474" s="268"/>
      <c r="M474" s="269"/>
      <c r="N474" s="270"/>
      <c r="O474" s="270"/>
      <c r="P474" s="270"/>
      <c r="Q474" s="270"/>
      <c r="R474" s="270"/>
      <c r="S474" s="270"/>
      <c r="T474" s="271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72" t="s">
        <v>126</v>
      </c>
      <c r="AU474" s="272" t="s">
        <v>83</v>
      </c>
      <c r="AV474" s="15" t="s">
        <v>81</v>
      </c>
      <c r="AW474" s="15" t="s">
        <v>30</v>
      </c>
      <c r="AX474" s="15" t="s">
        <v>73</v>
      </c>
      <c r="AY474" s="272" t="s">
        <v>117</v>
      </c>
    </row>
    <row r="475" s="15" customFormat="1">
      <c r="A475" s="15"/>
      <c r="B475" s="263"/>
      <c r="C475" s="264"/>
      <c r="D475" s="231" t="s">
        <v>126</v>
      </c>
      <c r="E475" s="265" t="s">
        <v>1</v>
      </c>
      <c r="F475" s="266" t="s">
        <v>465</v>
      </c>
      <c r="G475" s="264"/>
      <c r="H475" s="265" t="s">
        <v>1</v>
      </c>
      <c r="I475" s="267"/>
      <c r="J475" s="264"/>
      <c r="K475" s="264"/>
      <c r="L475" s="268"/>
      <c r="M475" s="269"/>
      <c r="N475" s="270"/>
      <c r="O475" s="270"/>
      <c r="P475" s="270"/>
      <c r="Q475" s="270"/>
      <c r="R475" s="270"/>
      <c r="S475" s="270"/>
      <c r="T475" s="271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72" t="s">
        <v>126</v>
      </c>
      <c r="AU475" s="272" t="s">
        <v>83</v>
      </c>
      <c r="AV475" s="15" t="s">
        <v>81</v>
      </c>
      <c r="AW475" s="15" t="s">
        <v>30</v>
      </c>
      <c r="AX475" s="15" t="s">
        <v>73</v>
      </c>
      <c r="AY475" s="272" t="s">
        <v>117</v>
      </c>
    </row>
    <row r="476" s="15" customFormat="1">
      <c r="A476" s="15"/>
      <c r="B476" s="263"/>
      <c r="C476" s="264"/>
      <c r="D476" s="231" t="s">
        <v>126</v>
      </c>
      <c r="E476" s="265" t="s">
        <v>1</v>
      </c>
      <c r="F476" s="266" t="s">
        <v>466</v>
      </c>
      <c r="G476" s="264"/>
      <c r="H476" s="265" t="s">
        <v>1</v>
      </c>
      <c r="I476" s="267"/>
      <c r="J476" s="264"/>
      <c r="K476" s="264"/>
      <c r="L476" s="268"/>
      <c r="M476" s="269"/>
      <c r="N476" s="270"/>
      <c r="O476" s="270"/>
      <c r="P476" s="270"/>
      <c r="Q476" s="270"/>
      <c r="R476" s="270"/>
      <c r="S476" s="270"/>
      <c r="T476" s="271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72" t="s">
        <v>126</v>
      </c>
      <c r="AU476" s="272" t="s">
        <v>83</v>
      </c>
      <c r="AV476" s="15" t="s">
        <v>81</v>
      </c>
      <c r="AW476" s="15" t="s">
        <v>30</v>
      </c>
      <c r="AX476" s="15" t="s">
        <v>73</v>
      </c>
      <c r="AY476" s="272" t="s">
        <v>117</v>
      </c>
    </row>
    <row r="477" s="15" customFormat="1">
      <c r="A477" s="15"/>
      <c r="B477" s="263"/>
      <c r="C477" s="264"/>
      <c r="D477" s="231" t="s">
        <v>126</v>
      </c>
      <c r="E477" s="265" t="s">
        <v>1</v>
      </c>
      <c r="F477" s="266" t="s">
        <v>467</v>
      </c>
      <c r="G477" s="264"/>
      <c r="H477" s="265" t="s">
        <v>1</v>
      </c>
      <c r="I477" s="267"/>
      <c r="J477" s="264"/>
      <c r="K477" s="264"/>
      <c r="L477" s="268"/>
      <c r="M477" s="269"/>
      <c r="N477" s="270"/>
      <c r="O477" s="270"/>
      <c r="P477" s="270"/>
      <c r="Q477" s="270"/>
      <c r="R477" s="270"/>
      <c r="S477" s="270"/>
      <c r="T477" s="271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72" t="s">
        <v>126</v>
      </c>
      <c r="AU477" s="272" t="s">
        <v>83</v>
      </c>
      <c r="AV477" s="15" t="s">
        <v>81</v>
      </c>
      <c r="AW477" s="15" t="s">
        <v>30</v>
      </c>
      <c r="AX477" s="15" t="s">
        <v>73</v>
      </c>
      <c r="AY477" s="272" t="s">
        <v>117</v>
      </c>
    </row>
    <row r="478" s="15" customFormat="1">
      <c r="A478" s="15"/>
      <c r="B478" s="263"/>
      <c r="C478" s="264"/>
      <c r="D478" s="231" t="s">
        <v>126</v>
      </c>
      <c r="E478" s="265" t="s">
        <v>1</v>
      </c>
      <c r="F478" s="266" t="s">
        <v>144</v>
      </c>
      <c r="G478" s="264"/>
      <c r="H478" s="265" t="s">
        <v>1</v>
      </c>
      <c r="I478" s="267"/>
      <c r="J478" s="264"/>
      <c r="K478" s="264"/>
      <c r="L478" s="268"/>
      <c r="M478" s="269"/>
      <c r="N478" s="270"/>
      <c r="O478" s="270"/>
      <c r="P478" s="270"/>
      <c r="Q478" s="270"/>
      <c r="R478" s="270"/>
      <c r="S478" s="270"/>
      <c r="T478" s="271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72" t="s">
        <v>126</v>
      </c>
      <c r="AU478" s="272" t="s">
        <v>83</v>
      </c>
      <c r="AV478" s="15" t="s">
        <v>81</v>
      </c>
      <c r="AW478" s="15" t="s">
        <v>30</v>
      </c>
      <c r="AX478" s="15" t="s">
        <v>73</v>
      </c>
      <c r="AY478" s="272" t="s">
        <v>117</v>
      </c>
    </row>
    <row r="479" s="15" customFormat="1">
      <c r="A479" s="15"/>
      <c r="B479" s="263"/>
      <c r="C479" s="264"/>
      <c r="D479" s="231" t="s">
        <v>126</v>
      </c>
      <c r="E479" s="265" t="s">
        <v>1</v>
      </c>
      <c r="F479" s="266" t="s">
        <v>406</v>
      </c>
      <c r="G479" s="264"/>
      <c r="H479" s="265" t="s">
        <v>1</v>
      </c>
      <c r="I479" s="267"/>
      <c r="J479" s="264"/>
      <c r="K479" s="264"/>
      <c r="L479" s="268"/>
      <c r="M479" s="269"/>
      <c r="N479" s="270"/>
      <c r="O479" s="270"/>
      <c r="P479" s="270"/>
      <c r="Q479" s="270"/>
      <c r="R479" s="270"/>
      <c r="S479" s="270"/>
      <c r="T479" s="271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72" t="s">
        <v>126</v>
      </c>
      <c r="AU479" s="272" t="s">
        <v>83</v>
      </c>
      <c r="AV479" s="15" t="s">
        <v>81</v>
      </c>
      <c r="AW479" s="15" t="s">
        <v>30</v>
      </c>
      <c r="AX479" s="15" t="s">
        <v>73</v>
      </c>
      <c r="AY479" s="272" t="s">
        <v>117</v>
      </c>
    </row>
    <row r="480" s="13" customFormat="1">
      <c r="A480" s="13"/>
      <c r="B480" s="229"/>
      <c r="C480" s="230"/>
      <c r="D480" s="231" t="s">
        <v>126</v>
      </c>
      <c r="E480" s="232" t="s">
        <v>1</v>
      </c>
      <c r="F480" s="233" t="s">
        <v>146</v>
      </c>
      <c r="G480" s="230"/>
      <c r="H480" s="234">
        <v>3</v>
      </c>
      <c r="I480" s="235"/>
      <c r="J480" s="230"/>
      <c r="K480" s="230"/>
      <c r="L480" s="236"/>
      <c r="M480" s="237"/>
      <c r="N480" s="238"/>
      <c r="O480" s="238"/>
      <c r="P480" s="238"/>
      <c r="Q480" s="238"/>
      <c r="R480" s="238"/>
      <c r="S480" s="238"/>
      <c r="T480" s="239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0" t="s">
        <v>126</v>
      </c>
      <c r="AU480" s="240" t="s">
        <v>83</v>
      </c>
      <c r="AV480" s="13" t="s">
        <v>83</v>
      </c>
      <c r="AW480" s="13" t="s">
        <v>30</v>
      </c>
      <c r="AX480" s="13" t="s">
        <v>73</v>
      </c>
      <c r="AY480" s="240" t="s">
        <v>117</v>
      </c>
    </row>
    <row r="481" s="14" customFormat="1">
      <c r="A481" s="14"/>
      <c r="B481" s="241"/>
      <c r="C481" s="242"/>
      <c r="D481" s="231" t="s">
        <v>126</v>
      </c>
      <c r="E481" s="243" t="s">
        <v>1</v>
      </c>
      <c r="F481" s="244" t="s">
        <v>127</v>
      </c>
      <c r="G481" s="242"/>
      <c r="H481" s="245">
        <v>3</v>
      </c>
      <c r="I481" s="246"/>
      <c r="J481" s="242"/>
      <c r="K481" s="242"/>
      <c r="L481" s="247"/>
      <c r="M481" s="248"/>
      <c r="N481" s="249"/>
      <c r="O481" s="249"/>
      <c r="P481" s="249"/>
      <c r="Q481" s="249"/>
      <c r="R481" s="249"/>
      <c r="S481" s="249"/>
      <c r="T481" s="250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1" t="s">
        <v>126</v>
      </c>
      <c r="AU481" s="251" t="s">
        <v>83</v>
      </c>
      <c r="AV481" s="14" t="s">
        <v>128</v>
      </c>
      <c r="AW481" s="14" t="s">
        <v>30</v>
      </c>
      <c r="AX481" s="14" t="s">
        <v>81</v>
      </c>
      <c r="AY481" s="251" t="s">
        <v>117</v>
      </c>
    </row>
    <row r="482" s="2" customFormat="1" ht="16.5" customHeight="1">
      <c r="A482" s="38"/>
      <c r="B482" s="39"/>
      <c r="C482" s="252" t="s">
        <v>468</v>
      </c>
      <c r="D482" s="252" t="s">
        <v>129</v>
      </c>
      <c r="E482" s="253" t="s">
        <v>469</v>
      </c>
      <c r="F482" s="254" t="s">
        <v>470</v>
      </c>
      <c r="G482" s="255" t="s">
        <v>132</v>
      </c>
      <c r="H482" s="256">
        <v>3</v>
      </c>
      <c r="I482" s="257"/>
      <c r="J482" s="258">
        <f>ROUND(I482*H482,2)</f>
        <v>0</v>
      </c>
      <c r="K482" s="259"/>
      <c r="L482" s="260"/>
      <c r="M482" s="261" t="s">
        <v>1</v>
      </c>
      <c r="N482" s="262" t="s">
        <v>38</v>
      </c>
      <c r="O482" s="91"/>
      <c r="P482" s="225">
        <f>O482*H482</f>
        <v>0</v>
      </c>
      <c r="Q482" s="225">
        <v>0</v>
      </c>
      <c r="R482" s="225">
        <f>Q482*H482</f>
        <v>0</v>
      </c>
      <c r="S482" s="225">
        <v>0</v>
      </c>
      <c r="T482" s="226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27" t="s">
        <v>133</v>
      </c>
      <c r="AT482" s="227" t="s">
        <v>129</v>
      </c>
      <c r="AU482" s="227" t="s">
        <v>83</v>
      </c>
      <c r="AY482" s="17" t="s">
        <v>117</v>
      </c>
      <c r="BE482" s="228">
        <f>IF(N482="základní",J482,0)</f>
        <v>0</v>
      </c>
      <c r="BF482" s="228">
        <f>IF(N482="snížená",J482,0)</f>
        <v>0</v>
      </c>
      <c r="BG482" s="228">
        <f>IF(N482="zákl. přenesená",J482,0)</f>
        <v>0</v>
      </c>
      <c r="BH482" s="228">
        <f>IF(N482="sníž. přenesená",J482,0)</f>
        <v>0</v>
      </c>
      <c r="BI482" s="228">
        <f>IF(N482="nulová",J482,0)</f>
        <v>0</v>
      </c>
      <c r="BJ482" s="17" t="s">
        <v>81</v>
      </c>
      <c r="BK482" s="228">
        <f>ROUND(I482*H482,2)</f>
        <v>0</v>
      </c>
      <c r="BL482" s="17" t="s">
        <v>124</v>
      </c>
      <c r="BM482" s="227" t="s">
        <v>471</v>
      </c>
    </row>
    <row r="483" s="15" customFormat="1">
      <c r="A483" s="15"/>
      <c r="B483" s="263"/>
      <c r="C483" s="264"/>
      <c r="D483" s="231" t="s">
        <v>126</v>
      </c>
      <c r="E483" s="265" t="s">
        <v>1</v>
      </c>
      <c r="F483" s="266" t="s">
        <v>472</v>
      </c>
      <c r="G483" s="264"/>
      <c r="H483" s="265" t="s">
        <v>1</v>
      </c>
      <c r="I483" s="267"/>
      <c r="J483" s="264"/>
      <c r="K483" s="264"/>
      <c r="L483" s="268"/>
      <c r="M483" s="269"/>
      <c r="N483" s="270"/>
      <c r="O483" s="270"/>
      <c r="P483" s="270"/>
      <c r="Q483" s="270"/>
      <c r="R483" s="270"/>
      <c r="S483" s="270"/>
      <c r="T483" s="271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72" t="s">
        <v>126</v>
      </c>
      <c r="AU483" s="272" t="s">
        <v>83</v>
      </c>
      <c r="AV483" s="15" t="s">
        <v>81</v>
      </c>
      <c r="AW483" s="15" t="s">
        <v>30</v>
      </c>
      <c r="AX483" s="15" t="s">
        <v>73</v>
      </c>
      <c r="AY483" s="272" t="s">
        <v>117</v>
      </c>
    </row>
    <row r="484" s="15" customFormat="1">
      <c r="A484" s="15"/>
      <c r="B484" s="263"/>
      <c r="C484" s="264"/>
      <c r="D484" s="231" t="s">
        <v>126</v>
      </c>
      <c r="E484" s="265" t="s">
        <v>1</v>
      </c>
      <c r="F484" s="266" t="s">
        <v>316</v>
      </c>
      <c r="G484" s="264"/>
      <c r="H484" s="265" t="s">
        <v>1</v>
      </c>
      <c r="I484" s="267"/>
      <c r="J484" s="264"/>
      <c r="K484" s="264"/>
      <c r="L484" s="268"/>
      <c r="M484" s="269"/>
      <c r="N484" s="270"/>
      <c r="O484" s="270"/>
      <c r="P484" s="270"/>
      <c r="Q484" s="270"/>
      <c r="R484" s="270"/>
      <c r="S484" s="270"/>
      <c r="T484" s="271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72" t="s">
        <v>126</v>
      </c>
      <c r="AU484" s="272" t="s">
        <v>83</v>
      </c>
      <c r="AV484" s="15" t="s">
        <v>81</v>
      </c>
      <c r="AW484" s="15" t="s">
        <v>30</v>
      </c>
      <c r="AX484" s="15" t="s">
        <v>73</v>
      </c>
      <c r="AY484" s="272" t="s">
        <v>117</v>
      </c>
    </row>
    <row r="485" s="15" customFormat="1">
      <c r="A485" s="15"/>
      <c r="B485" s="263"/>
      <c r="C485" s="264"/>
      <c r="D485" s="231" t="s">
        <v>126</v>
      </c>
      <c r="E485" s="265" t="s">
        <v>1</v>
      </c>
      <c r="F485" s="266" t="s">
        <v>473</v>
      </c>
      <c r="G485" s="264"/>
      <c r="H485" s="265" t="s">
        <v>1</v>
      </c>
      <c r="I485" s="267"/>
      <c r="J485" s="264"/>
      <c r="K485" s="264"/>
      <c r="L485" s="268"/>
      <c r="M485" s="269"/>
      <c r="N485" s="270"/>
      <c r="O485" s="270"/>
      <c r="P485" s="270"/>
      <c r="Q485" s="270"/>
      <c r="R485" s="270"/>
      <c r="S485" s="270"/>
      <c r="T485" s="271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72" t="s">
        <v>126</v>
      </c>
      <c r="AU485" s="272" t="s">
        <v>83</v>
      </c>
      <c r="AV485" s="15" t="s">
        <v>81</v>
      </c>
      <c r="AW485" s="15" t="s">
        <v>30</v>
      </c>
      <c r="AX485" s="15" t="s">
        <v>73</v>
      </c>
      <c r="AY485" s="272" t="s">
        <v>117</v>
      </c>
    </row>
    <row r="486" s="15" customFormat="1">
      <c r="A486" s="15"/>
      <c r="B486" s="263"/>
      <c r="C486" s="264"/>
      <c r="D486" s="231" t="s">
        <v>126</v>
      </c>
      <c r="E486" s="265" t="s">
        <v>1</v>
      </c>
      <c r="F486" s="266" t="s">
        <v>474</v>
      </c>
      <c r="G486" s="264"/>
      <c r="H486" s="265" t="s">
        <v>1</v>
      </c>
      <c r="I486" s="267"/>
      <c r="J486" s="264"/>
      <c r="K486" s="264"/>
      <c r="L486" s="268"/>
      <c r="M486" s="269"/>
      <c r="N486" s="270"/>
      <c r="O486" s="270"/>
      <c r="P486" s="270"/>
      <c r="Q486" s="270"/>
      <c r="R486" s="270"/>
      <c r="S486" s="270"/>
      <c r="T486" s="271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72" t="s">
        <v>126</v>
      </c>
      <c r="AU486" s="272" t="s">
        <v>83</v>
      </c>
      <c r="AV486" s="15" t="s">
        <v>81</v>
      </c>
      <c r="AW486" s="15" t="s">
        <v>30</v>
      </c>
      <c r="AX486" s="15" t="s">
        <v>73</v>
      </c>
      <c r="AY486" s="272" t="s">
        <v>117</v>
      </c>
    </row>
    <row r="487" s="15" customFormat="1">
      <c r="A487" s="15"/>
      <c r="B487" s="263"/>
      <c r="C487" s="264"/>
      <c r="D487" s="231" t="s">
        <v>126</v>
      </c>
      <c r="E487" s="265" t="s">
        <v>1</v>
      </c>
      <c r="F487" s="266" t="s">
        <v>475</v>
      </c>
      <c r="G487" s="264"/>
      <c r="H487" s="265" t="s">
        <v>1</v>
      </c>
      <c r="I487" s="267"/>
      <c r="J487" s="264"/>
      <c r="K487" s="264"/>
      <c r="L487" s="268"/>
      <c r="M487" s="269"/>
      <c r="N487" s="270"/>
      <c r="O487" s="270"/>
      <c r="P487" s="270"/>
      <c r="Q487" s="270"/>
      <c r="R487" s="270"/>
      <c r="S487" s="270"/>
      <c r="T487" s="271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72" t="s">
        <v>126</v>
      </c>
      <c r="AU487" s="272" t="s">
        <v>83</v>
      </c>
      <c r="AV487" s="15" t="s">
        <v>81</v>
      </c>
      <c r="AW487" s="15" t="s">
        <v>30</v>
      </c>
      <c r="AX487" s="15" t="s">
        <v>73</v>
      </c>
      <c r="AY487" s="272" t="s">
        <v>117</v>
      </c>
    </row>
    <row r="488" s="15" customFormat="1">
      <c r="A488" s="15"/>
      <c r="B488" s="263"/>
      <c r="C488" s="264"/>
      <c r="D488" s="231" t="s">
        <v>126</v>
      </c>
      <c r="E488" s="265" t="s">
        <v>1</v>
      </c>
      <c r="F488" s="266" t="s">
        <v>476</v>
      </c>
      <c r="G488" s="264"/>
      <c r="H488" s="265" t="s">
        <v>1</v>
      </c>
      <c r="I488" s="267"/>
      <c r="J488" s="264"/>
      <c r="K488" s="264"/>
      <c r="L488" s="268"/>
      <c r="M488" s="269"/>
      <c r="N488" s="270"/>
      <c r="O488" s="270"/>
      <c r="P488" s="270"/>
      <c r="Q488" s="270"/>
      <c r="R488" s="270"/>
      <c r="S488" s="270"/>
      <c r="T488" s="271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72" t="s">
        <v>126</v>
      </c>
      <c r="AU488" s="272" t="s">
        <v>83</v>
      </c>
      <c r="AV488" s="15" t="s">
        <v>81</v>
      </c>
      <c r="AW488" s="15" t="s">
        <v>30</v>
      </c>
      <c r="AX488" s="15" t="s">
        <v>73</v>
      </c>
      <c r="AY488" s="272" t="s">
        <v>117</v>
      </c>
    </row>
    <row r="489" s="15" customFormat="1">
      <c r="A489" s="15"/>
      <c r="B489" s="263"/>
      <c r="C489" s="264"/>
      <c r="D489" s="231" t="s">
        <v>126</v>
      </c>
      <c r="E489" s="265" t="s">
        <v>1</v>
      </c>
      <c r="F489" s="266" t="s">
        <v>477</v>
      </c>
      <c r="G489" s="264"/>
      <c r="H489" s="265" t="s">
        <v>1</v>
      </c>
      <c r="I489" s="267"/>
      <c r="J489" s="264"/>
      <c r="K489" s="264"/>
      <c r="L489" s="268"/>
      <c r="M489" s="269"/>
      <c r="N489" s="270"/>
      <c r="O489" s="270"/>
      <c r="P489" s="270"/>
      <c r="Q489" s="270"/>
      <c r="R489" s="270"/>
      <c r="S489" s="270"/>
      <c r="T489" s="271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72" t="s">
        <v>126</v>
      </c>
      <c r="AU489" s="272" t="s">
        <v>83</v>
      </c>
      <c r="AV489" s="15" t="s">
        <v>81</v>
      </c>
      <c r="AW489" s="15" t="s">
        <v>30</v>
      </c>
      <c r="AX489" s="15" t="s">
        <v>73</v>
      </c>
      <c r="AY489" s="272" t="s">
        <v>117</v>
      </c>
    </row>
    <row r="490" s="15" customFormat="1">
      <c r="A490" s="15"/>
      <c r="B490" s="263"/>
      <c r="C490" s="264"/>
      <c r="D490" s="231" t="s">
        <v>126</v>
      </c>
      <c r="E490" s="265" t="s">
        <v>1</v>
      </c>
      <c r="F490" s="266" t="s">
        <v>254</v>
      </c>
      <c r="G490" s="264"/>
      <c r="H490" s="265" t="s">
        <v>1</v>
      </c>
      <c r="I490" s="267"/>
      <c r="J490" s="264"/>
      <c r="K490" s="264"/>
      <c r="L490" s="268"/>
      <c r="M490" s="269"/>
      <c r="N490" s="270"/>
      <c r="O490" s="270"/>
      <c r="P490" s="270"/>
      <c r="Q490" s="270"/>
      <c r="R490" s="270"/>
      <c r="S490" s="270"/>
      <c r="T490" s="271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72" t="s">
        <v>126</v>
      </c>
      <c r="AU490" s="272" t="s">
        <v>83</v>
      </c>
      <c r="AV490" s="15" t="s">
        <v>81</v>
      </c>
      <c r="AW490" s="15" t="s">
        <v>30</v>
      </c>
      <c r="AX490" s="15" t="s">
        <v>73</v>
      </c>
      <c r="AY490" s="272" t="s">
        <v>117</v>
      </c>
    </row>
    <row r="491" s="13" customFormat="1">
      <c r="A491" s="13"/>
      <c r="B491" s="229"/>
      <c r="C491" s="230"/>
      <c r="D491" s="231" t="s">
        <v>126</v>
      </c>
      <c r="E491" s="232" t="s">
        <v>1</v>
      </c>
      <c r="F491" s="233" t="s">
        <v>146</v>
      </c>
      <c r="G491" s="230"/>
      <c r="H491" s="234">
        <v>3</v>
      </c>
      <c r="I491" s="235"/>
      <c r="J491" s="230"/>
      <c r="K491" s="230"/>
      <c r="L491" s="236"/>
      <c r="M491" s="237"/>
      <c r="N491" s="238"/>
      <c r="O491" s="238"/>
      <c r="P491" s="238"/>
      <c r="Q491" s="238"/>
      <c r="R491" s="238"/>
      <c r="S491" s="238"/>
      <c r="T491" s="239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0" t="s">
        <v>126</v>
      </c>
      <c r="AU491" s="240" t="s">
        <v>83</v>
      </c>
      <c r="AV491" s="13" t="s">
        <v>83</v>
      </c>
      <c r="AW491" s="13" t="s">
        <v>30</v>
      </c>
      <c r="AX491" s="13" t="s">
        <v>73</v>
      </c>
      <c r="AY491" s="240" t="s">
        <v>117</v>
      </c>
    </row>
    <row r="492" s="14" customFormat="1">
      <c r="A492" s="14"/>
      <c r="B492" s="241"/>
      <c r="C492" s="242"/>
      <c r="D492" s="231" t="s">
        <v>126</v>
      </c>
      <c r="E492" s="243" t="s">
        <v>1</v>
      </c>
      <c r="F492" s="244" t="s">
        <v>127</v>
      </c>
      <c r="G492" s="242"/>
      <c r="H492" s="245">
        <v>3</v>
      </c>
      <c r="I492" s="246"/>
      <c r="J492" s="242"/>
      <c r="K492" s="242"/>
      <c r="L492" s="247"/>
      <c r="M492" s="248"/>
      <c r="N492" s="249"/>
      <c r="O492" s="249"/>
      <c r="P492" s="249"/>
      <c r="Q492" s="249"/>
      <c r="R492" s="249"/>
      <c r="S492" s="249"/>
      <c r="T492" s="250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1" t="s">
        <v>126</v>
      </c>
      <c r="AU492" s="251" t="s">
        <v>83</v>
      </c>
      <c r="AV492" s="14" t="s">
        <v>128</v>
      </c>
      <c r="AW492" s="14" t="s">
        <v>30</v>
      </c>
      <c r="AX492" s="14" t="s">
        <v>81</v>
      </c>
      <c r="AY492" s="251" t="s">
        <v>117</v>
      </c>
    </row>
    <row r="493" s="2" customFormat="1" ht="16.5" customHeight="1">
      <c r="A493" s="38"/>
      <c r="B493" s="39"/>
      <c r="C493" s="252" t="s">
        <v>478</v>
      </c>
      <c r="D493" s="252" t="s">
        <v>129</v>
      </c>
      <c r="E493" s="253" t="s">
        <v>479</v>
      </c>
      <c r="F493" s="254" t="s">
        <v>480</v>
      </c>
      <c r="G493" s="255" t="s">
        <v>123</v>
      </c>
      <c r="H493" s="256">
        <v>1</v>
      </c>
      <c r="I493" s="257"/>
      <c r="J493" s="258">
        <f>ROUND(I493*H493,2)</f>
        <v>0</v>
      </c>
      <c r="K493" s="259"/>
      <c r="L493" s="260"/>
      <c r="M493" s="261" t="s">
        <v>1</v>
      </c>
      <c r="N493" s="262" t="s">
        <v>38</v>
      </c>
      <c r="O493" s="91"/>
      <c r="P493" s="225">
        <f>O493*H493</f>
        <v>0</v>
      </c>
      <c r="Q493" s="225">
        <v>0.02</v>
      </c>
      <c r="R493" s="225">
        <f>Q493*H493</f>
        <v>0.02</v>
      </c>
      <c r="S493" s="225">
        <v>0</v>
      </c>
      <c r="T493" s="226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27" t="s">
        <v>133</v>
      </c>
      <c r="AT493" s="227" t="s">
        <v>129</v>
      </c>
      <c r="AU493" s="227" t="s">
        <v>83</v>
      </c>
      <c r="AY493" s="17" t="s">
        <v>117</v>
      </c>
      <c r="BE493" s="228">
        <f>IF(N493="základní",J493,0)</f>
        <v>0</v>
      </c>
      <c r="BF493" s="228">
        <f>IF(N493="snížená",J493,0)</f>
        <v>0</v>
      </c>
      <c r="BG493" s="228">
        <f>IF(N493="zákl. přenesená",J493,0)</f>
        <v>0</v>
      </c>
      <c r="BH493" s="228">
        <f>IF(N493="sníž. přenesená",J493,0)</f>
        <v>0</v>
      </c>
      <c r="BI493" s="228">
        <f>IF(N493="nulová",J493,0)</f>
        <v>0</v>
      </c>
      <c r="BJ493" s="17" t="s">
        <v>81</v>
      </c>
      <c r="BK493" s="228">
        <f>ROUND(I493*H493,2)</f>
        <v>0</v>
      </c>
      <c r="BL493" s="17" t="s">
        <v>124</v>
      </c>
      <c r="BM493" s="227" t="s">
        <v>481</v>
      </c>
    </row>
    <row r="494" s="15" customFormat="1">
      <c r="A494" s="15"/>
      <c r="B494" s="263"/>
      <c r="C494" s="264"/>
      <c r="D494" s="231" t="s">
        <v>126</v>
      </c>
      <c r="E494" s="265" t="s">
        <v>1</v>
      </c>
      <c r="F494" s="266" t="s">
        <v>482</v>
      </c>
      <c r="G494" s="264"/>
      <c r="H494" s="265" t="s">
        <v>1</v>
      </c>
      <c r="I494" s="267"/>
      <c r="J494" s="264"/>
      <c r="K494" s="264"/>
      <c r="L494" s="268"/>
      <c r="M494" s="269"/>
      <c r="N494" s="270"/>
      <c r="O494" s="270"/>
      <c r="P494" s="270"/>
      <c r="Q494" s="270"/>
      <c r="R494" s="270"/>
      <c r="S494" s="270"/>
      <c r="T494" s="271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72" t="s">
        <v>126</v>
      </c>
      <c r="AU494" s="272" t="s">
        <v>83</v>
      </c>
      <c r="AV494" s="15" t="s">
        <v>81</v>
      </c>
      <c r="AW494" s="15" t="s">
        <v>30</v>
      </c>
      <c r="AX494" s="15" t="s">
        <v>73</v>
      </c>
      <c r="AY494" s="272" t="s">
        <v>117</v>
      </c>
    </row>
    <row r="495" s="15" customFormat="1">
      <c r="A495" s="15"/>
      <c r="B495" s="263"/>
      <c r="C495" s="264"/>
      <c r="D495" s="231" t="s">
        <v>126</v>
      </c>
      <c r="E495" s="265" t="s">
        <v>1</v>
      </c>
      <c r="F495" s="266" t="s">
        <v>483</v>
      </c>
      <c r="G495" s="264"/>
      <c r="H495" s="265" t="s">
        <v>1</v>
      </c>
      <c r="I495" s="267"/>
      <c r="J495" s="264"/>
      <c r="K495" s="264"/>
      <c r="L495" s="268"/>
      <c r="M495" s="269"/>
      <c r="N495" s="270"/>
      <c r="O495" s="270"/>
      <c r="P495" s="270"/>
      <c r="Q495" s="270"/>
      <c r="R495" s="270"/>
      <c r="S495" s="270"/>
      <c r="T495" s="271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72" t="s">
        <v>126</v>
      </c>
      <c r="AU495" s="272" t="s">
        <v>83</v>
      </c>
      <c r="AV495" s="15" t="s">
        <v>81</v>
      </c>
      <c r="AW495" s="15" t="s">
        <v>30</v>
      </c>
      <c r="AX495" s="15" t="s">
        <v>73</v>
      </c>
      <c r="AY495" s="272" t="s">
        <v>117</v>
      </c>
    </row>
    <row r="496" s="15" customFormat="1">
      <c r="A496" s="15"/>
      <c r="B496" s="263"/>
      <c r="C496" s="264"/>
      <c r="D496" s="231" t="s">
        <v>126</v>
      </c>
      <c r="E496" s="265" t="s">
        <v>1</v>
      </c>
      <c r="F496" s="266" t="s">
        <v>484</v>
      </c>
      <c r="G496" s="264"/>
      <c r="H496" s="265" t="s">
        <v>1</v>
      </c>
      <c r="I496" s="267"/>
      <c r="J496" s="264"/>
      <c r="K496" s="264"/>
      <c r="L496" s="268"/>
      <c r="M496" s="269"/>
      <c r="N496" s="270"/>
      <c r="O496" s="270"/>
      <c r="P496" s="270"/>
      <c r="Q496" s="270"/>
      <c r="R496" s="270"/>
      <c r="S496" s="270"/>
      <c r="T496" s="271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72" t="s">
        <v>126</v>
      </c>
      <c r="AU496" s="272" t="s">
        <v>83</v>
      </c>
      <c r="AV496" s="15" t="s">
        <v>81</v>
      </c>
      <c r="AW496" s="15" t="s">
        <v>30</v>
      </c>
      <c r="AX496" s="15" t="s">
        <v>73</v>
      </c>
      <c r="AY496" s="272" t="s">
        <v>117</v>
      </c>
    </row>
    <row r="497" s="15" customFormat="1">
      <c r="A497" s="15"/>
      <c r="B497" s="263"/>
      <c r="C497" s="264"/>
      <c r="D497" s="231" t="s">
        <v>126</v>
      </c>
      <c r="E497" s="265" t="s">
        <v>1</v>
      </c>
      <c r="F497" s="266" t="s">
        <v>485</v>
      </c>
      <c r="G497" s="264"/>
      <c r="H497" s="265" t="s">
        <v>1</v>
      </c>
      <c r="I497" s="267"/>
      <c r="J497" s="264"/>
      <c r="K497" s="264"/>
      <c r="L497" s="268"/>
      <c r="M497" s="269"/>
      <c r="N497" s="270"/>
      <c r="O497" s="270"/>
      <c r="P497" s="270"/>
      <c r="Q497" s="270"/>
      <c r="R497" s="270"/>
      <c r="S497" s="270"/>
      <c r="T497" s="271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72" t="s">
        <v>126</v>
      </c>
      <c r="AU497" s="272" t="s">
        <v>83</v>
      </c>
      <c r="AV497" s="15" t="s">
        <v>81</v>
      </c>
      <c r="AW497" s="15" t="s">
        <v>30</v>
      </c>
      <c r="AX497" s="15" t="s">
        <v>73</v>
      </c>
      <c r="AY497" s="272" t="s">
        <v>117</v>
      </c>
    </row>
    <row r="498" s="15" customFormat="1">
      <c r="A498" s="15"/>
      <c r="B498" s="263"/>
      <c r="C498" s="264"/>
      <c r="D498" s="231" t="s">
        <v>126</v>
      </c>
      <c r="E498" s="265" t="s">
        <v>1</v>
      </c>
      <c r="F498" s="266" t="s">
        <v>486</v>
      </c>
      <c r="G498" s="264"/>
      <c r="H498" s="265" t="s">
        <v>1</v>
      </c>
      <c r="I498" s="267"/>
      <c r="J498" s="264"/>
      <c r="K498" s="264"/>
      <c r="L498" s="268"/>
      <c r="M498" s="269"/>
      <c r="N498" s="270"/>
      <c r="O498" s="270"/>
      <c r="P498" s="270"/>
      <c r="Q498" s="270"/>
      <c r="R498" s="270"/>
      <c r="S498" s="270"/>
      <c r="T498" s="271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72" t="s">
        <v>126</v>
      </c>
      <c r="AU498" s="272" t="s">
        <v>83</v>
      </c>
      <c r="AV498" s="15" t="s">
        <v>81</v>
      </c>
      <c r="AW498" s="15" t="s">
        <v>30</v>
      </c>
      <c r="AX498" s="15" t="s">
        <v>73</v>
      </c>
      <c r="AY498" s="272" t="s">
        <v>117</v>
      </c>
    </row>
    <row r="499" s="15" customFormat="1">
      <c r="A499" s="15"/>
      <c r="B499" s="263"/>
      <c r="C499" s="264"/>
      <c r="D499" s="231" t="s">
        <v>126</v>
      </c>
      <c r="E499" s="265" t="s">
        <v>1</v>
      </c>
      <c r="F499" s="266" t="s">
        <v>487</v>
      </c>
      <c r="G499" s="264"/>
      <c r="H499" s="265" t="s">
        <v>1</v>
      </c>
      <c r="I499" s="267"/>
      <c r="J499" s="264"/>
      <c r="K499" s="264"/>
      <c r="L499" s="268"/>
      <c r="M499" s="269"/>
      <c r="N499" s="270"/>
      <c r="O499" s="270"/>
      <c r="P499" s="270"/>
      <c r="Q499" s="270"/>
      <c r="R499" s="270"/>
      <c r="S499" s="270"/>
      <c r="T499" s="271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72" t="s">
        <v>126</v>
      </c>
      <c r="AU499" s="272" t="s">
        <v>83</v>
      </c>
      <c r="AV499" s="15" t="s">
        <v>81</v>
      </c>
      <c r="AW499" s="15" t="s">
        <v>30</v>
      </c>
      <c r="AX499" s="15" t="s">
        <v>73</v>
      </c>
      <c r="AY499" s="272" t="s">
        <v>117</v>
      </c>
    </row>
    <row r="500" s="15" customFormat="1">
      <c r="A500" s="15"/>
      <c r="B500" s="263"/>
      <c r="C500" s="264"/>
      <c r="D500" s="231" t="s">
        <v>126</v>
      </c>
      <c r="E500" s="265" t="s">
        <v>1</v>
      </c>
      <c r="F500" s="266" t="s">
        <v>488</v>
      </c>
      <c r="G500" s="264"/>
      <c r="H500" s="265" t="s">
        <v>1</v>
      </c>
      <c r="I500" s="267"/>
      <c r="J500" s="264"/>
      <c r="K500" s="264"/>
      <c r="L500" s="268"/>
      <c r="M500" s="269"/>
      <c r="N500" s="270"/>
      <c r="O500" s="270"/>
      <c r="P500" s="270"/>
      <c r="Q500" s="270"/>
      <c r="R500" s="270"/>
      <c r="S500" s="270"/>
      <c r="T500" s="271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72" t="s">
        <v>126</v>
      </c>
      <c r="AU500" s="272" t="s">
        <v>83</v>
      </c>
      <c r="AV500" s="15" t="s">
        <v>81</v>
      </c>
      <c r="AW500" s="15" t="s">
        <v>30</v>
      </c>
      <c r="AX500" s="15" t="s">
        <v>73</v>
      </c>
      <c r="AY500" s="272" t="s">
        <v>117</v>
      </c>
    </row>
    <row r="501" s="15" customFormat="1">
      <c r="A501" s="15"/>
      <c r="B501" s="263"/>
      <c r="C501" s="264"/>
      <c r="D501" s="231" t="s">
        <v>126</v>
      </c>
      <c r="E501" s="265" t="s">
        <v>1</v>
      </c>
      <c r="F501" s="266" t="s">
        <v>489</v>
      </c>
      <c r="G501" s="264"/>
      <c r="H501" s="265" t="s">
        <v>1</v>
      </c>
      <c r="I501" s="267"/>
      <c r="J501" s="264"/>
      <c r="K501" s="264"/>
      <c r="L501" s="268"/>
      <c r="M501" s="269"/>
      <c r="N501" s="270"/>
      <c r="O501" s="270"/>
      <c r="P501" s="270"/>
      <c r="Q501" s="270"/>
      <c r="R501" s="270"/>
      <c r="S501" s="270"/>
      <c r="T501" s="271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72" t="s">
        <v>126</v>
      </c>
      <c r="AU501" s="272" t="s">
        <v>83</v>
      </c>
      <c r="AV501" s="15" t="s">
        <v>81</v>
      </c>
      <c r="AW501" s="15" t="s">
        <v>30</v>
      </c>
      <c r="AX501" s="15" t="s">
        <v>73</v>
      </c>
      <c r="AY501" s="272" t="s">
        <v>117</v>
      </c>
    </row>
    <row r="502" s="15" customFormat="1">
      <c r="A502" s="15"/>
      <c r="B502" s="263"/>
      <c r="C502" s="264"/>
      <c r="D502" s="231" t="s">
        <v>126</v>
      </c>
      <c r="E502" s="265" t="s">
        <v>1</v>
      </c>
      <c r="F502" s="266" t="s">
        <v>490</v>
      </c>
      <c r="G502" s="264"/>
      <c r="H502" s="265" t="s">
        <v>1</v>
      </c>
      <c r="I502" s="267"/>
      <c r="J502" s="264"/>
      <c r="K502" s="264"/>
      <c r="L502" s="268"/>
      <c r="M502" s="269"/>
      <c r="N502" s="270"/>
      <c r="O502" s="270"/>
      <c r="P502" s="270"/>
      <c r="Q502" s="270"/>
      <c r="R502" s="270"/>
      <c r="S502" s="270"/>
      <c r="T502" s="271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72" t="s">
        <v>126</v>
      </c>
      <c r="AU502" s="272" t="s">
        <v>83</v>
      </c>
      <c r="AV502" s="15" t="s">
        <v>81</v>
      </c>
      <c r="AW502" s="15" t="s">
        <v>30</v>
      </c>
      <c r="AX502" s="15" t="s">
        <v>73</v>
      </c>
      <c r="AY502" s="272" t="s">
        <v>117</v>
      </c>
    </row>
    <row r="503" s="15" customFormat="1">
      <c r="A503" s="15"/>
      <c r="B503" s="263"/>
      <c r="C503" s="264"/>
      <c r="D503" s="231" t="s">
        <v>126</v>
      </c>
      <c r="E503" s="265" t="s">
        <v>1</v>
      </c>
      <c r="F503" s="266" t="s">
        <v>491</v>
      </c>
      <c r="G503" s="264"/>
      <c r="H503" s="265" t="s">
        <v>1</v>
      </c>
      <c r="I503" s="267"/>
      <c r="J503" s="264"/>
      <c r="K503" s="264"/>
      <c r="L503" s="268"/>
      <c r="M503" s="269"/>
      <c r="N503" s="270"/>
      <c r="O503" s="270"/>
      <c r="P503" s="270"/>
      <c r="Q503" s="270"/>
      <c r="R503" s="270"/>
      <c r="S503" s="270"/>
      <c r="T503" s="271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72" t="s">
        <v>126</v>
      </c>
      <c r="AU503" s="272" t="s">
        <v>83</v>
      </c>
      <c r="AV503" s="15" t="s">
        <v>81</v>
      </c>
      <c r="AW503" s="15" t="s">
        <v>30</v>
      </c>
      <c r="AX503" s="15" t="s">
        <v>73</v>
      </c>
      <c r="AY503" s="272" t="s">
        <v>117</v>
      </c>
    </row>
    <row r="504" s="15" customFormat="1">
      <c r="A504" s="15"/>
      <c r="B504" s="263"/>
      <c r="C504" s="264"/>
      <c r="D504" s="231" t="s">
        <v>126</v>
      </c>
      <c r="E504" s="265" t="s">
        <v>1</v>
      </c>
      <c r="F504" s="266" t="s">
        <v>406</v>
      </c>
      <c r="G504" s="264"/>
      <c r="H504" s="265" t="s">
        <v>1</v>
      </c>
      <c r="I504" s="267"/>
      <c r="J504" s="264"/>
      <c r="K504" s="264"/>
      <c r="L504" s="268"/>
      <c r="M504" s="269"/>
      <c r="N504" s="270"/>
      <c r="O504" s="270"/>
      <c r="P504" s="270"/>
      <c r="Q504" s="270"/>
      <c r="R504" s="270"/>
      <c r="S504" s="270"/>
      <c r="T504" s="271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72" t="s">
        <v>126</v>
      </c>
      <c r="AU504" s="272" t="s">
        <v>83</v>
      </c>
      <c r="AV504" s="15" t="s">
        <v>81</v>
      </c>
      <c r="AW504" s="15" t="s">
        <v>30</v>
      </c>
      <c r="AX504" s="15" t="s">
        <v>73</v>
      </c>
      <c r="AY504" s="272" t="s">
        <v>117</v>
      </c>
    </row>
    <row r="505" s="15" customFormat="1">
      <c r="A505" s="15"/>
      <c r="B505" s="263"/>
      <c r="C505" s="264"/>
      <c r="D505" s="231" t="s">
        <v>126</v>
      </c>
      <c r="E505" s="265" t="s">
        <v>1</v>
      </c>
      <c r="F505" s="266" t="s">
        <v>144</v>
      </c>
      <c r="G505" s="264"/>
      <c r="H505" s="265" t="s">
        <v>1</v>
      </c>
      <c r="I505" s="267"/>
      <c r="J505" s="264"/>
      <c r="K505" s="264"/>
      <c r="L505" s="268"/>
      <c r="M505" s="269"/>
      <c r="N505" s="270"/>
      <c r="O505" s="270"/>
      <c r="P505" s="270"/>
      <c r="Q505" s="270"/>
      <c r="R505" s="270"/>
      <c r="S505" s="270"/>
      <c r="T505" s="271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72" t="s">
        <v>126</v>
      </c>
      <c r="AU505" s="272" t="s">
        <v>83</v>
      </c>
      <c r="AV505" s="15" t="s">
        <v>81</v>
      </c>
      <c r="AW505" s="15" t="s">
        <v>30</v>
      </c>
      <c r="AX505" s="15" t="s">
        <v>73</v>
      </c>
      <c r="AY505" s="272" t="s">
        <v>117</v>
      </c>
    </row>
    <row r="506" s="13" customFormat="1">
      <c r="A506" s="13"/>
      <c r="B506" s="229"/>
      <c r="C506" s="230"/>
      <c r="D506" s="231" t="s">
        <v>126</v>
      </c>
      <c r="E506" s="232" t="s">
        <v>1</v>
      </c>
      <c r="F506" s="233" t="s">
        <v>81</v>
      </c>
      <c r="G506" s="230"/>
      <c r="H506" s="234">
        <v>1</v>
      </c>
      <c r="I506" s="235"/>
      <c r="J506" s="230"/>
      <c r="K506" s="230"/>
      <c r="L506" s="236"/>
      <c r="M506" s="237"/>
      <c r="N506" s="238"/>
      <c r="O506" s="238"/>
      <c r="P506" s="238"/>
      <c r="Q506" s="238"/>
      <c r="R506" s="238"/>
      <c r="S506" s="238"/>
      <c r="T506" s="239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0" t="s">
        <v>126</v>
      </c>
      <c r="AU506" s="240" t="s">
        <v>83</v>
      </c>
      <c r="AV506" s="13" t="s">
        <v>83</v>
      </c>
      <c r="AW506" s="13" t="s">
        <v>30</v>
      </c>
      <c r="AX506" s="13" t="s">
        <v>73</v>
      </c>
      <c r="AY506" s="240" t="s">
        <v>117</v>
      </c>
    </row>
    <row r="507" s="14" customFormat="1">
      <c r="A507" s="14"/>
      <c r="B507" s="241"/>
      <c r="C507" s="242"/>
      <c r="D507" s="231" t="s">
        <v>126</v>
      </c>
      <c r="E507" s="243" t="s">
        <v>1</v>
      </c>
      <c r="F507" s="244" t="s">
        <v>127</v>
      </c>
      <c r="G507" s="242"/>
      <c r="H507" s="245">
        <v>1</v>
      </c>
      <c r="I507" s="246"/>
      <c r="J507" s="242"/>
      <c r="K507" s="242"/>
      <c r="L507" s="247"/>
      <c r="M507" s="248"/>
      <c r="N507" s="249"/>
      <c r="O507" s="249"/>
      <c r="P507" s="249"/>
      <c r="Q507" s="249"/>
      <c r="R507" s="249"/>
      <c r="S507" s="249"/>
      <c r="T507" s="250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1" t="s">
        <v>126</v>
      </c>
      <c r="AU507" s="251" t="s">
        <v>83</v>
      </c>
      <c r="AV507" s="14" t="s">
        <v>128</v>
      </c>
      <c r="AW507" s="14" t="s">
        <v>30</v>
      </c>
      <c r="AX507" s="14" t="s">
        <v>81</v>
      </c>
      <c r="AY507" s="251" t="s">
        <v>117</v>
      </c>
    </row>
    <row r="508" s="2" customFormat="1" ht="16.5" customHeight="1">
      <c r="A508" s="38"/>
      <c r="B508" s="39"/>
      <c r="C508" s="252" t="s">
        <v>492</v>
      </c>
      <c r="D508" s="252" t="s">
        <v>129</v>
      </c>
      <c r="E508" s="253" t="s">
        <v>493</v>
      </c>
      <c r="F508" s="254" t="s">
        <v>494</v>
      </c>
      <c r="G508" s="255" t="s">
        <v>123</v>
      </c>
      <c r="H508" s="256">
        <v>1</v>
      </c>
      <c r="I508" s="257"/>
      <c r="J508" s="258">
        <f>ROUND(I508*H508,2)</f>
        <v>0</v>
      </c>
      <c r="K508" s="259"/>
      <c r="L508" s="260"/>
      <c r="M508" s="261" t="s">
        <v>1</v>
      </c>
      <c r="N508" s="262" t="s">
        <v>38</v>
      </c>
      <c r="O508" s="91"/>
      <c r="P508" s="225">
        <f>O508*H508</f>
        <v>0</v>
      </c>
      <c r="Q508" s="225">
        <v>0.29999999999999999</v>
      </c>
      <c r="R508" s="225">
        <f>Q508*H508</f>
        <v>0.29999999999999999</v>
      </c>
      <c r="S508" s="225">
        <v>0</v>
      </c>
      <c r="T508" s="226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7" t="s">
        <v>495</v>
      </c>
      <c r="AT508" s="227" t="s">
        <v>129</v>
      </c>
      <c r="AU508" s="227" t="s">
        <v>83</v>
      </c>
      <c r="AY508" s="17" t="s">
        <v>117</v>
      </c>
      <c r="BE508" s="228">
        <f>IF(N508="základní",J508,0)</f>
        <v>0</v>
      </c>
      <c r="BF508" s="228">
        <f>IF(N508="snížená",J508,0)</f>
        <v>0</v>
      </c>
      <c r="BG508" s="228">
        <f>IF(N508="zákl. přenesená",J508,0)</f>
        <v>0</v>
      </c>
      <c r="BH508" s="228">
        <f>IF(N508="sníž. přenesená",J508,0)</f>
        <v>0</v>
      </c>
      <c r="BI508" s="228">
        <f>IF(N508="nulová",J508,0)</f>
        <v>0</v>
      </c>
      <c r="BJ508" s="17" t="s">
        <v>81</v>
      </c>
      <c r="BK508" s="228">
        <f>ROUND(I508*H508,2)</f>
        <v>0</v>
      </c>
      <c r="BL508" s="17" t="s">
        <v>495</v>
      </c>
      <c r="BM508" s="227" t="s">
        <v>496</v>
      </c>
    </row>
    <row r="509" s="15" customFormat="1">
      <c r="A509" s="15"/>
      <c r="B509" s="263"/>
      <c r="C509" s="264"/>
      <c r="D509" s="231" t="s">
        <v>126</v>
      </c>
      <c r="E509" s="265" t="s">
        <v>1</v>
      </c>
      <c r="F509" s="266" t="s">
        <v>497</v>
      </c>
      <c r="G509" s="264"/>
      <c r="H509" s="265" t="s">
        <v>1</v>
      </c>
      <c r="I509" s="267"/>
      <c r="J509" s="264"/>
      <c r="K509" s="264"/>
      <c r="L509" s="268"/>
      <c r="M509" s="269"/>
      <c r="N509" s="270"/>
      <c r="O509" s="270"/>
      <c r="P509" s="270"/>
      <c r="Q509" s="270"/>
      <c r="R509" s="270"/>
      <c r="S509" s="270"/>
      <c r="T509" s="271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72" t="s">
        <v>126</v>
      </c>
      <c r="AU509" s="272" t="s">
        <v>83</v>
      </c>
      <c r="AV509" s="15" t="s">
        <v>81</v>
      </c>
      <c r="AW509" s="15" t="s">
        <v>30</v>
      </c>
      <c r="AX509" s="15" t="s">
        <v>73</v>
      </c>
      <c r="AY509" s="272" t="s">
        <v>117</v>
      </c>
    </row>
    <row r="510" s="15" customFormat="1">
      <c r="A510" s="15"/>
      <c r="B510" s="263"/>
      <c r="C510" s="264"/>
      <c r="D510" s="231" t="s">
        <v>126</v>
      </c>
      <c r="E510" s="265" t="s">
        <v>1</v>
      </c>
      <c r="F510" s="266" t="s">
        <v>425</v>
      </c>
      <c r="G510" s="264"/>
      <c r="H510" s="265" t="s">
        <v>1</v>
      </c>
      <c r="I510" s="267"/>
      <c r="J510" s="264"/>
      <c r="K510" s="264"/>
      <c r="L510" s="268"/>
      <c r="M510" s="269"/>
      <c r="N510" s="270"/>
      <c r="O510" s="270"/>
      <c r="P510" s="270"/>
      <c r="Q510" s="270"/>
      <c r="R510" s="270"/>
      <c r="S510" s="270"/>
      <c r="T510" s="271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72" t="s">
        <v>126</v>
      </c>
      <c r="AU510" s="272" t="s">
        <v>83</v>
      </c>
      <c r="AV510" s="15" t="s">
        <v>81</v>
      </c>
      <c r="AW510" s="15" t="s">
        <v>30</v>
      </c>
      <c r="AX510" s="15" t="s">
        <v>73</v>
      </c>
      <c r="AY510" s="272" t="s">
        <v>117</v>
      </c>
    </row>
    <row r="511" s="15" customFormat="1">
      <c r="A511" s="15"/>
      <c r="B511" s="263"/>
      <c r="C511" s="264"/>
      <c r="D511" s="231" t="s">
        <v>126</v>
      </c>
      <c r="E511" s="265" t="s">
        <v>1</v>
      </c>
      <c r="F511" s="266" t="s">
        <v>498</v>
      </c>
      <c r="G511" s="264"/>
      <c r="H511" s="265" t="s">
        <v>1</v>
      </c>
      <c r="I511" s="267"/>
      <c r="J511" s="264"/>
      <c r="K511" s="264"/>
      <c r="L511" s="268"/>
      <c r="M511" s="269"/>
      <c r="N511" s="270"/>
      <c r="O511" s="270"/>
      <c r="P511" s="270"/>
      <c r="Q511" s="270"/>
      <c r="R511" s="270"/>
      <c r="S511" s="270"/>
      <c r="T511" s="271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72" t="s">
        <v>126</v>
      </c>
      <c r="AU511" s="272" t="s">
        <v>83</v>
      </c>
      <c r="AV511" s="15" t="s">
        <v>81</v>
      </c>
      <c r="AW511" s="15" t="s">
        <v>30</v>
      </c>
      <c r="AX511" s="15" t="s">
        <v>73</v>
      </c>
      <c r="AY511" s="272" t="s">
        <v>117</v>
      </c>
    </row>
    <row r="512" s="15" customFormat="1">
      <c r="A512" s="15"/>
      <c r="B512" s="263"/>
      <c r="C512" s="264"/>
      <c r="D512" s="231" t="s">
        <v>126</v>
      </c>
      <c r="E512" s="265" t="s">
        <v>1</v>
      </c>
      <c r="F512" s="266" t="s">
        <v>499</v>
      </c>
      <c r="G512" s="264"/>
      <c r="H512" s="265" t="s">
        <v>1</v>
      </c>
      <c r="I512" s="267"/>
      <c r="J512" s="264"/>
      <c r="K512" s="264"/>
      <c r="L512" s="268"/>
      <c r="M512" s="269"/>
      <c r="N512" s="270"/>
      <c r="O512" s="270"/>
      <c r="P512" s="270"/>
      <c r="Q512" s="270"/>
      <c r="R512" s="270"/>
      <c r="S512" s="270"/>
      <c r="T512" s="271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72" t="s">
        <v>126</v>
      </c>
      <c r="AU512" s="272" t="s">
        <v>83</v>
      </c>
      <c r="AV512" s="15" t="s">
        <v>81</v>
      </c>
      <c r="AW512" s="15" t="s">
        <v>30</v>
      </c>
      <c r="AX512" s="15" t="s">
        <v>73</v>
      </c>
      <c r="AY512" s="272" t="s">
        <v>117</v>
      </c>
    </row>
    <row r="513" s="15" customFormat="1">
      <c r="A513" s="15"/>
      <c r="B513" s="263"/>
      <c r="C513" s="264"/>
      <c r="D513" s="231" t="s">
        <v>126</v>
      </c>
      <c r="E513" s="265" t="s">
        <v>1</v>
      </c>
      <c r="F513" s="266" t="s">
        <v>500</v>
      </c>
      <c r="G513" s="264"/>
      <c r="H513" s="265" t="s">
        <v>1</v>
      </c>
      <c r="I513" s="267"/>
      <c r="J513" s="264"/>
      <c r="K513" s="264"/>
      <c r="L513" s="268"/>
      <c r="M513" s="269"/>
      <c r="N513" s="270"/>
      <c r="O513" s="270"/>
      <c r="P513" s="270"/>
      <c r="Q513" s="270"/>
      <c r="R513" s="270"/>
      <c r="S513" s="270"/>
      <c r="T513" s="271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72" t="s">
        <v>126</v>
      </c>
      <c r="AU513" s="272" t="s">
        <v>83</v>
      </c>
      <c r="AV513" s="15" t="s">
        <v>81</v>
      </c>
      <c r="AW513" s="15" t="s">
        <v>30</v>
      </c>
      <c r="AX513" s="15" t="s">
        <v>73</v>
      </c>
      <c r="AY513" s="272" t="s">
        <v>117</v>
      </c>
    </row>
    <row r="514" s="15" customFormat="1">
      <c r="A514" s="15"/>
      <c r="B514" s="263"/>
      <c r="C514" s="264"/>
      <c r="D514" s="231" t="s">
        <v>126</v>
      </c>
      <c r="E514" s="265" t="s">
        <v>1</v>
      </c>
      <c r="F514" s="266" t="s">
        <v>501</v>
      </c>
      <c r="G514" s="264"/>
      <c r="H514" s="265" t="s">
        <v>1</v>
      </c>
      <c r="I514" s="267"/>
      <c r="J514" s="264"/>
      <c r="K514" s="264"/>
      <c r="L514" s="268"/>
      <c r="M514" s="269"/>
      <c r="N514" s="270"/>
      <c r="O514" s="270"/>
      <c r="P514" s="270"/>
      <c r="Q514" s="270"/>
      <c r="R514" s="270"/>
      <c r="S514" s="270"/>
      <c r="T514" s="271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72" t="s">
        <v>126</v>
      </c>
      <c r="AU514" s="272" t="s">
        <v>83</v>
      </c>
      <c r="AV514" s="15" t="s">
        <v>81</v>
      </c>
      <c r="AW514" s="15" t="s">
        <v>30</v>
      </c>
      <c r="AX514" s="15" t="s">
        <v>73</v>
      </c>
      <c r="AY514" s="272" t="s">
        <v>117</v>
      </c>
    </row>
    <row r="515" s="15" customFormat="1">
      <c r="A515" s="15"/>
      <c r="B515" s="263"/>
      <c r="C515" s="264"/>
      <c r="D515" s="231" t="s">
        <v>126</v>
      </c>
      <c r="E515" s="265" t="s">
        <v>1</v>
      </c>
      <c r="F515" s="266" t="s">
        <v>502</v>
      </c>
      <c r="G515" s="264"/>
      <c r="H515" s="265" t="s">
        <v>1</v>
      </c>
      <c r="I515" s="267"/>
      <c r="J515" s="264"/>
      <c r="K515" s="264"/>
      <c r="L515" s="268"/>
      <c r="M515" s="269"/>
      <c r="N515" s="270"/>
      <c r="O515" s="270"/>
      <c r="P515" s="270"/>
      <c r="Q515" s="270"/>
      <c r="R515" s="270"/>
      <c r="S515" s="270"/>
      <c r="T515" s="271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72" t="s">
        <v>126</v>
      </c>
      <c r="AU515" s="272" t="s">
        <v>83</v>
      </c>
      <c r="AV515" s="15" t="s">
        <v>81</v>
      </c>
      <c r="AW515" s="15" t="s">
        <v>30</v>
      </c>
      <c r="AX515" s="15" t="s">
        <v>73</v>
      </c>
      <c r="AY515" s="272" t="s">
        <v>117</v>
      </c>
    </row>
    <row r="516" s="15" customFormat="1">
      <c r="A516" s="15"/>
      <c r="B516" s="263"/>
      <c r="C516" s="264"/>
      <c r="D516" s="231" t="s">
        <v>126</v>
      </c>
      <c r="E516" s="265" t="s">
        <v>1</v>
      </c>
      <c r="F516" s="266" t="s">
        <v>503</v>
      </c>
      <c r="G516" s="264"/>
      <c r="H516" s="265" t="s">
        <v>1</v>
      </c>
      <c r="I516" s="267"/>
      <c r="J516" s="264"/>
      <c r="K516" s="264"/>
      <c r="L516" s="268"/>
      <c r="M516" s="269"/>
      <c r="N516" s="270"/>
      <c r="O516" s="270"/>
      <c r="P516" s="270"/>
      <c r="Q516" s="270"/>
      <c r="R516" s="270"/>
      <c r="S516" s="270"/>
      <c r="T516" s="271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72" t="s">
        <v>126</v>
      </c>
      <c r="AU516" s="272" t="s">
        <v>83</v>
      </c>
      <c r="AV516" s="15" t="s">
        <v>81</v>
      </c>
      <c r="AW516" s="15" t="s">
        <v>30</v>
      </c>
      <c r="AX516" s="15" t="s">
        <v>73</v>
      </c>
      <c r="AY516" s="272" t="s">
        <v>117</v>
      </c>
    </row>
    <row r="517" s="15" customFormat="1">
      <c r="A517" s="15"/>
      <c r="B517" s="263"/>
      <c r="C517" s="264"/>
      <c r="D517" s="231" t="s">
        <v>126</v>
      </c>
      <c r="E517" s="265" t="s">
        <v>1</v>
      </c>
      <c r="F517" s="266" t="s">
        <v>504</v>
      </c>
      <c r="G517" s="264"/>
      <c r="H517" s="265" t="s">
        <v>1</v>
      </c>
      <c r="I517" s="267"/>
      <c r="J517" s="264"/>
      <c r="K517" s="264"/>
      <c r="L517" s="268"/>
      <c r="M517" s="269"/>
      <c r="N517" s="270"/>
      <c r="O517" s="270"/>
      <c r="P517" s="270"/>
      <c r="Q517" s="270"/>
      <c r="R517" s="270"/>
      <c r="S517" s="270"/>
      <c r="T517" s="271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72" t="s">
        <v>126</v>
      </c>
      <c r="AU517" s="272" t="s">
        <v>83</v>
      </c>
      <c r="AV517" s="15" t="s">
        <v>81</v>
      </c>
      <c r="AW517" s="15" t="s">
        <v>30</v>
      </c>
      <c r="AX517" s="15" t="s">
        <v>73</v>
      </c>
      <c r="AY517" s="272" t="s">
        <v>117</v>
      </c>
    </row>
    <row r="518" s="15" customFormat="1">
      <c r="A518" s="15"/>
      <c r="B518" s="263"/>
      <c r="C518" s="264"/>
      <c r="D518" s="231" t="s">
        <v>126</v>
      </c>
      <c r="E518" s="265" t="s">
        <v>1</v>
      </c>
      <c r="F518" s="266" t="s">
        <v>505</v>
      </c>
      <c r="G518" s="264"/>
      <c r="H518" s="265" t="s">
        <v>1</v>
      </c>
      <c r="I518" s="267"/>
      <c r="J518" s="264"/>
      <c r="K518" s="264"/>
      <c r="L518" s="268"/>
      <c r="M518" s="269"/>
      <c r="N518" s="270"/>
      <c r="O518" s="270"/>
      <c r="P518" s="270"/>
      <c r="Q518" s="270"/>
      <c r="R518" s="270"/>
      <c r="S518" s="270"/>
      <c r="T518" s="271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72" t="s">
        <v>126</v>
      </c>
      <c r="AU518" s="272" t="s">
        <v>83</v>
      </c>
      <c r="AV518" s="15" t="s">
        <v>81</v>
      </c>
      <c r="AW518" s="15" t="s">
        <v>30</v>
      </c>
      <c r="AX518" s="15" t="s">
        <v>73</v>
      </c>
      <c r="AY518" s="272" t="s">
        <v>117</v>
      </c>
    </row>
    <row r="519" s="15" customFormat="1">
      <c r="A519" s="15"/>
      <c r="B519" s="263"/>
      <c r="C519" s="264"/>
      <c r="D519" s="231" t="s">
        <v>126</v>
      </c>
      <c r="E519" s="265" t="s">
        <v>1</v>
      </c>
      <c r="F519" s="266" t="s">
        <v>205</v>
      </c>
      <c r="G519" s="264"/>
      <c r="H519" s="265" t="s">
        <v>1</v>
      </c>
      <c r="I519" s="267"/>
      <c r="J519" s="264"/>
      <c r="K519" s="264"/>
      <c r="L519" s="268"/>
      <c r="M519" s="269"/>
      <c r="N519" s="270"/>
      <c r="O519" s="270"/>
      <c r="P519" s="270"/>
      <c r="Q519" s="270"/>
      <c r="R519" s="270"/>
      <c r="S519" s="270"/>
      <c r="T519" s="271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72" t="s">
        <v>126</v>
      </c>
      <c r="AU519" s="272" t="s">
        <v>83</v>
      </c>
      <c r="AV519" s="15" t="s">
        <v>81</v>
      </c>
      <c r="AW519" s="15" t="s">
        <v>30</v>
      </c>
      <c r="AX519" s="15" t="s">
        <v>73</v>
      </c>
      <c r="AY519" s="272" t="s">
        <v>117</v>
      </c>
    </row>
    <row r="520" s="15" customFormat="1">
      <c r="A520" s="15"/>
      <c r="B520" s="263"/>
      <c r="C520" s="264"/>
      <c r="D520" s="231" t="s">
        <v>126</v>
      </c>
      <c r="E520" s="265" t="s">
        <v>1</v>
      </c>
      <c r="F520" s="266" t="s">
        <v>144</v>
      </c>
      <c r="G520" s="264"/>
      <c r="H520" s="265" t="s">
        <v>1</v>
      </c>
      <c r="I520" s="267"/>
      <c r="J520" s="264"/>
      <c r="K520" s="264"/>
      <c r="L520" s="268"/>
      <c r="M520" s="269"/>
      <c r="N520" s="270"/>
      <c r="O520" s="270"/>
      <c r="P520" s="270"/>
      <c r="Q520" s="270"/>
      <c r="R520" s="270"/>
      <c r="S520" s="270"/>
      <c r="T520" s="271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72" t="s">
        <v>126</v>
      </c>
      <c r="AU520" s="272" t="s">
        <v>83</v>
      </c>
      <c r="AV520" s="15" t="s">
        <v>81</v>
      </c>
      <c r="AW520" s="15" t="s">
        <v>30</v>
      </c>
      <c r="AX520" s="15" t="s">
        <v>73</v>
      </c>
      <c r="AY520" s="272" t="s">
        <v>117</v>
      </c>
    </row>
    <row r="521" s="13" customFormat="1">
      <c r="A521" s="13"/>
      <c r="B521" s="229"/>
      <c r="C521" s="230"/>
      <c r="D521" s="231" t="s">
        <v>126</v>
      </c>
      <c r="E521" s="232" t="s">
        <v>1</v>
      </c>
      <c r="F521" s="233" t="s">
        <v>81</v>
      </c>
      <c r="G521" s="230"/>
      <c r="H521" s="234">
        <v>1</v>
      </c>
      <c r="I521" s="235"/>
      <c r="J521" s="230"/>
      <c r="K521" s="230"/>
      <c r="L521" s="236"/>
      <c r="M521" s="237"/>
      <c r="N521" s="238"/>
      <c r="O521" s="238"/>
      <c r="P521" s="238"/>
      <c r="Q521" s="238"/>
      <c r="R521" s="238"/>
      <c r="S521" s="238"/>
      <c r="T521" s="239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0" t="s">
        <v>126</v>
      </c>
      <c r="AU521" s="240" t="s">
        <v>83</v>
      </c>
      <c r="AV521" s="13" t="s">
        <v>83</v>
      </c>
      <c r="AW521" s="13" t="s">
        <v>30</v>
      </c>
      <c r="AX521" s="13" t="s">
        <v>73</v>
      </c>
      <c r="AY521" s="240" t="s">
        <v>117</v>
      </c>
    </row>
    <row r="522" s="14" customFormat="1">
      <c r="A522" s="14"/>
      <c r="B522" s="241"/>
      <c r="C522" s="242"/>
      <c r="D522" s="231" t="s">
        <v>126</v>
      </c>
      <c r="E522" s="243" t="s">
        <v>1</v>
      </c>
      <c r="F522" s="244" t="s">
        <v>127</v>
      </c>
      <c r="G522" s="242"/>
      <c r="H522" s="245">
        <v>1</v>
      </c>
      <c r="I522" s="246"/>
      <c r="J522" s="242"/>
      <c r="K522" s="242"/>
      <c r="L522" s="247"/>
      <c r="M522" s="248"/>
      <c r="N522" s="249"/>
      <c r="O522" s="249"/>
      <c r="P522" s="249"/>
      <c r="Q522" s="249"/>
      <c r="R522" s="249"/>
      <c r="S522" s="249"/>
      <c r="T522" s="250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1" t="s">
        <v>126</v>
      </c>
      <c r="AU522" s="251" t="s">
        <v>83</v>
      </c>
      <c r="AV522" s="14" t="s">
        <v>128</v>
      </c>
      <c r="AW522" s="14" t="s">
        <v>30</v>
      </c>
      <c r="AX522" s="14" t="s">
        <v>81</v>
      </c>
      <c r="AY522" s="251" t="s">
        <v>117</v>
      </c>
    </row>
    <row r="523" s="2" customFormat="1" ht="16.5" customHeight="1">
      <c r="A523" s="38"/>
      <c r="B523" s="39"/>
      <c r="C523" s="252" t="s">
        <v>506</v>
      </c>
      <c r="D523" s="252" t="s">
        <v>129</v>
      </c>
      <c r="E523" s="253" t="s">
        <v>507</v>
      </c>
      <c r="F523" s="254" t="s">
        <v>508</v>
      </c>
      <c r="G523" s="255" t="s">
        <v>132</v>
      </c>
      <c r="H523" s="256">
        <v>2</v>
      </c>
      <c r="I523" s="257"/>
      <c r="J523" s="258">
        <f>ROUND(I523*H523,2)</f>
        <v>0</v>
      </c>
      <c r="K523" s="259"/>
      <c r="L523" s="260"/>
      <c r="M523" s="261" t="s">
        <v>1</v>
      </c>
      <c r="N523" s="262" t="s">
        <v>38</v>
      </c>
      <c r="O523" s="91"/>
      <c r="P523" s="225">
        <f>O523*H523</f>
        <v>0</v>
      </c>
      <c r="Q523" s="225">
        <v>0</v>
      </c>
      <c r="R523" s="225">
        <f>Q523*H523</f>
        <v>0</v>
      </c>
      <c r="S523" s="225">
        <v>0</v>
      </c>
      <c r="T523" s="226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27" t="s">
        <v>495</v>
      </c>
      <c r="AT523" s="227" t="s">
        <v>129</v>
      </c>
      <c r="AU523" s="227" t="s">
        <v>83</v>
      </c>
      <c r="AY523" s="17" t="s">
        <v>117</v>
      </c>
      <c r="BE523" s="228">
        <f>IF(N523="základní",J523,0)</f>
        <v>0</v>
      </c>
      <c r="BF523" s="228">
        <f>IF(N523="snížená",J523,0)</f>
        <v>0</v>
      </c>
      <c r="BG523" s="228">
        <f>IF(N523="zákl. přenesená",J523,0)</f>
        <v>0</v>
      </c>
      <c r="BH523" s="228">
        <f>IF(N523="sníž. přenesená",J523,0)</f>
        <v>0</v>
      </c>
      <c r="BI523" s="228">
        <f>IF(N523="nulová",J523,0)</f>
        <v>0</v>
      </c>
      <c r="BJ523" s="17" t="s">
        <v>81</v>
      </c>
      <c r="BK523" s="228">
        <f>ROUND(I523*H523,2)</f>
        <v>0</v>
      </c>
      <c r="BL523" s="17" t="s">
        <v>495</v>
      </c>
      <c r="BM523" s="227" t="s">
        <v>509</v>
      </c>
    </row>
    <row r="524" s="15" customFormat="1">
      <c r="A524" s="15"/>
      <c r="B524" s="263"/>
      <c r="C524" s="264"/>
      <c r="D524" s="231" t="s">
        <v>126</v>
      </c>
      <c r="E524" s="265" t="s">
        <v>1</v>
      </c>
      <c r="F524" s="266" t="s">
        <v>510</v>
      </c>
      <c r="G524" s="264"/>
      <c r="H524" s="265" t="s">
        <v>1</v>
      </c>
      <c r="I524" s="267"/>
      <c r="J524" s="264"/>
      <c r="K524" s="264"/>
      <c r="L524" s="268"/>
      <c r="M524" s="269"/>
      <c r="N524" s="270"/>
      <c r="O524" s="270"/>
      <c r="P524" s="270"/>
      <c r="Q524" s="270"/>
      <c r="R524" s="270"/>
      <c r="S524" s="270"/>
      <c r="T524" s="271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72" t="s">
        <v>126</v>
      </c>
      <c r="AU524" s="272" t="s">
        <v>83</v>
      </c>
      <c r="AV524" s="15" t="s">
        <v>81</v>
      </c>
      <c r="AW524" s="15" t="s">
        <v>30</v>
      </c>
      <c r="AX524" s="15" t="s">
        <v>73</v>
      </c>
      <c r="AY524" s="272" t="s">
        <v>117</v>
      </c>
    </row>
    <row r="525" s="15" customFormat="1">
      <c r="A525" s="15"/>
      <c r="B525" s="263"/>
      <c r="C525" s="264"/>
      <c r="D525" s="231" t="s">
        <v>126</v>
      </c>
      <c r="E525" s="265" t="s">
        <v>1</v>
      </c>
      <c r="F525" s="266" t="s">
        <v>383</v>
      </c>
      <c r="G525" s="264"/>
      <c r="H525" s="265" t="s">
        <v>1</v>
      </c>
      <c r="I525" s="267"/>
      <c r="J525" s="264"/>
      <c r="K525" s="264"/>
      <c r="L525" s="268"/>
      <c r="M525" s="269"/>
      <c r="N525" s="270"/>
      <c r="O525" s="270"/>
      <c r="P525" s="270"/>
      <c r="Q525" s="270"/>
      <c r="R525" s="270"/>
      <c r="S525" s="270"/>
      <c r="T525" s="271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72" t="s">
        <v>126</v>
      </c>
      <c r="AU525" s="272" t="s">
        <v>83</v>
      </c>
      <c r="AV525" s="15" t="s">
        <v>81</v>
      </c>
      <c r="AW525" s="15" t="s">
        <v>30</v>
      </c>
      <c r="AX525" s="15" t="s">
        <v>73</v>
      </c>
      <c r="AY525" s="272" t="s">
        <v>117</v>
      </c>
    </row>
    <row r="526" s="15" customFormat="1">
      <c r="A526" s="15"/>
      <c r="B526" s="263"/>
      <c r="C526" s="264"/>
      <c r="D526" s="231" t="s">
        <v>126</v>
      </c>
      <c r="E526" s="265" t="s">
        <v>1</v>
      </c>
      <c r="F526" s="266" t="s">
        <v>511</v>
      </c>
      <c r="G526" s="264"/>
      <c r="H526" s="265" t="s">
        <v>1</v>
      </c>
      <c r="I526" s="267"/>
      <c r="J526" s="264"/>
      <c r="K526" s="264"/>
      <c r="L526" s="268"/>
      <c r="M526" s="269"/>
      <c r="N526" s="270"/>
      <c r="O526" s="270"/>
      <c r="P526" s="270"/>
      <c r="Q526" s="270"/>
      <c r="R526" s="270"/>
      <c r="S526" s="270"/>
      <c r="T526" s="271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72" t="s">
        <v>126</v>
      </c>
      <c r="AU526" s="272" t="s">
        <v>83</v>
      </c>
      <c r="AV526" s="15" t="s">
        <v>81</v>
      </c>
      <c r="AW526" s="15" t="s">
        <v>30</v>
      </c>
      <c r="AX526" s="15" t="s">
        <v>73</v>
      </c>
      <c r="AY526" s="272" t="s">
        <v>117</v>
      </c>
    </row>
    <row r="527" s="15" customFormat="1">
      <c r="A527" s="15"/>
      <c r="B527" s="263"/>
      <c r="C527" s="264"/>
      <c r="D527" s="231" t="s">
        <v>126</v>
      </c>
      <c r="E527" s="265" t="s">
        <v>1</v>
      </c>
      <c r="F527" s="266" t="s">
        <v>512</v>
      </c>
      <c r="G527" s="264"/>
      <c r="H527" s="265" t="s">
        <v>1</v>
      </c>
      <c r="I527" s="267"/>
      <c r="J527" s="264"/>
      <c r="K527" s="264"/>
      <c r="L527" s="268"/>
      <c r="M527" s="269"/>
      <c r="N527" s="270"/>
      <c r="O527" s="270"/>
      <c r="P527" s="270"/>
      <c r="Q527" s="270"/>
      <c r="R527" s="270"/>
      <c r="S527" s="270"/>
      <c r="T527" s="271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72" t="s">
        <v>126</v>
      </c>
      <c r="AU527" s="272" t="s">
        <v>83</v>
      </c>
      <c r="AV527" s="15" t="s">
        <v>81</v>
      </c>
      <c r="AW527" s="15" t="s">
        <v>30</v>
      </c>
      <c r="AX527" s="15" t="s">
        <v>73</v>
      </c>
      <c r="AY527" s="272" t="s">
        <v>117</v>
      </c>
    </row>
    <row r="528" s="15" customFormat="1">
      <c r="A528" s="15"/>
      <c r="B528" s="263"/>
      <c r="C528" s="264"/>
      <c r="D528" s="231" t="s">
        <v>126</v>
      </c>
      <c r="E528" s="265" t="s">
        <v>1</v>
      </c>
      <c r="F528" s="266" t="s">
        <v>513</v>
      </c>
      <c r="G528" s="264"/>
      <c r="H528" s="265" t="s">
        <v>1</v>
      </c>
      <c r="I528" s="267"/>
      <c r="J528" s="264"/>
      <c r="K528" s="264"/>
      <c r="L528" s="268"/>
      <c r="M528" s="269"/>
      <c r="N528" s="270"/>
      <c r="O528" s="270"/>
      <c r="P528" s="270"/>
      <c r="Q528" s="270"/>
      <c r="R528" s="270"/>
      <c r="S528" s="270"/>
      <c r="T528" s="271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72" t="s">
        <v>126</v>
      </c>
      <c r="AU528" s="272" t="s">
        <v>83</v>
      </c>
      <c r="AV528" s="15" t="s">
        <v>81</v>
      </c>
      <c r="AW528" s="15" t="s">
        <v>30</v>
      </c>
      <c r="AX528" s="15" t="s">
        <v>73</v>
      </c>
      <c r="AY528" s="272" t="s">
        <v>117</v>
      </c>
    </row>
    <row r="529" s="15" customFormat="1">
      <c r="A529" s="15"/>
      <c r="B529" s="263"/>
      <c r="C529" s="264"/>
      <c r="D529" s="231" t="s">
        <v>126</v>
      </c>
      <c r="E529" s="265" t="s">
        <v>1</v>
      </c>
      <c r="F529" s="266" t="s">
        <v>514</v>
      </c>
      <c r="G529" s="264"/>
      <c r="H529" s="265" t="s">
        <v>1</v>
      </c>
      <c r="I529" s="267"/>
      <c r="J529" s="264"/>
      <c r="K529" s="264"/>
      <c r="L529" s="268"/>
      <c r="M529" s="269"/>
      <c r="N529" s="270"/>
      <c r="O529" s="270"/>
      <c r="P529" s="270"/>
      <c r="Q529" s="270"/>
      <c r="R529" s="270"/>
      <c r="S529" s="270"/>
      <c r="T529" s="271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72" t="s">
        <v>126</v>
      </c>
      <c r="AU529" s="272" t="s">
        <v>83</v>
      </c>
      <c r="AV529" s="15" t="s">
        <v>81</v>
      </c>
      <c r="AW529" s="15" t="s">
        <v>30</v>
      </c>
      <c r="AX529" s="15" t="s">
        <v>73</v>
      </c>
      <c r="AY529" s="272" t="s">
        <v>117</v>
      </c>
    </row>
    <row r="530" s="15" customFormat="1">
      <c r="A530" s="15"/>
      <c r="B530" s="263"/>
      <c r="C530" s="264"/>
      <c r="D530" s="231" t="s">
        <v>126</v>
      </c>
      <c r="E530" s="265" t="s">
        <v>1</v>
      </c>
      <c r="F530" s="266" t="s">
        <v>515</v>
      </c>
      <c r="G530" s="264"/>
      <c r="H530" s="265" t="s">
        <v>1</v>
      </c>
      <c r="I530" s="267"/>
      <c r="J530" s="264"/>
      <c r="K530" s="264"/>
      <c r="L530" s="268"/>
      <c r="M530" s="269"/>
      <c r="N530" s="270"/>
      <c r="O530" s="270"/>
      <c r="P530" s="270"/>
      <c r="Q530" s="270"/>
      <c r="R530" s="270"/>
      <c r="S530" s="270"/>
      <c r="T530" s="271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72" t="s">
        <v>126</v>
      </c>
      <c r="AU530" s="272" t="s">
        <v>83</v>
      </c>
      <c r="AV530" s="15" t="s">
        <v>81</v>
      </c>
      <c r="AW530" s="15" t="s">
        <v>30</v>
      </c>
      <c r="AX530" s="15" t="s">
        <v>73</v>
      </c>
      <c r="AY530" s="272" t="s">
        <v>117</v>
      </c>
    </row>
    <row r="531" s="15" customFormat="1">
      <c r="A531" s="15"/>
      <c r="B531" s="263"/>
      <c r="C531" s="264"/>
      <c r="D531" s="231" t="s">
        <v>126</v>
      </c>
      <c r="E531" s="265" t="s">
        <v>1</v>
      </c>
      <c r="F531" s="266" t="s">
        <v>516</v>
      </c>
      <c r="G531" s="264"/>
      <c r="H531" s="265" t="s">
        <v>1</v>
      </c>
      <c r="I531" s="267"/>
      <c r="J531" s="264"/>
      <c r="K531" s="264"/>
      <c r="L531" s="268"/>
      <c r="M531" s="269"/>
      <c r="N531" s="270"/>
      <c r="O531" s="270"/>
      <c r="P531" s="270"/>
      <c r="Q531" s="270"/>
      <c r="R531" s="270"/>
      <c r="S531" s="270"/>
      <c r="T531" s="271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72" t="s">
        <v>126</v>
      </c>
      <c r="AU531" s="272" t="s">
        <v>83</v>
      </c>
      <c r="AV531" s="15" t="s">
        <v>81</v>
      </c>
      <c r="AW531" s="15" t="s">
        <v>30</v>
      </c>
      <c r="AX531" s="15" t="s">
        <v>73</v>
      </c>
      <c r="AY531" s="272" t="s">
        <v>117</v>
      </c>
    </row>
    <row r="532" s="15" customFormat="1">
      <c r="A532" s="15"/>
      <c r="B532" s="263"/>
      <c r="C532" s="264"/>
      <c r="D532" s="231" t="s">
        <v>126</v>
      </c>
      <c r="E532" s="265" t="s">
        <v>1</v>
      </c>
      <c r="F532" s="266" t="s">
        <v>517</v>
      </c>
      <c r="G532" s="264"/>
      <c r="H532" s="265" t="s">
        <v>1</v>
      </c>
      <c r="I532" s="267"/>
      <c r="J532" s="264"/>
      <c r="K532" s="264"/>
      <c r="L532" s="268"/>
      <c r="M532" s="269"/>
      <c r="N532" s="270"/>
      <c r="O532" s="270"/>
      <c r="P532" s="270"/>
      <c r="Q532" s="270"/>
      <c r="R532" s="270"/>
      <c r="S532" s="270"/>
      <c r="T532" s="271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72" t="s">
        <v>126</v>
      </c>
      <c r="AU532" s="272" t="s">
        <v>83</v>
      </c>
      <c r="AV532" s="15" t="s">
        <v>81</v>
      </c>
      <c r="AW532" s="15" t="s">
        <v>30</v>
      </c>
      <c r="AX532" s="15" t="s">
        <v>73</v>
      </c>
      <c r="AY532" s="272" t="s">
        <v>117</v>
      </c>
    </row>
    <row r="533" s="15" customFormat="1">
      <c r="A533" s="15"/>
      <c r="B533" s="263"/>
      <c r="C533" s="264"/>
      <c r="D533" s="231" t="s">
        <v>126</v>
      </c>
      <c r="E533" s="265" t="s">
        <v>1</v>
      </c>
      <c r="F533" s="266" t="s">
        <v>517</v>
      </c>
      <c r="G533" s="264"/>
      <c r="H533" s="265" t="s">
        <v>1</v>
      </c>
      <c r="I533" s="267"/>
      <c r="J533" s="264"/>
      <c r="K533" s="264"/>
      <c r="L533" s="268"/>
      <c r="M533" s="269"/>
      <c r="N533" s="270"/>
      <c r="O533" s="270"/>
      <c r="P533" s="270"/>
      <c r="Q533" s="270"/>
      <c r="R533" s="270"/>
      <c r="S533" s="270"/>
      <c r="T533" s="271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72" t="s">
        <v>126</v>
      </c>
      <c r="AU533" s="272" t="s">
        <v>83</v>
      </c>
      <c r="AV533" s="15" t="s">
        <v>81</v>
      </c>
      <c r="AW533" s="15" t="s">
        <v>30</v>
      </c>
      <c r="AX533" s="15" t="s">
        <v>73</v>
      </c>
      <c r="AY533" s="272" t="s">
        <v>117</v>
      </c>
    </row>
    <row r="534" s="15" customFormat="1">
      <c r="A534" s="15"/>
      <c r="B534" s="263"/>
      <c r="C534" s="264"/>
      <c r="D534" s="231" t="s">
        <v>126</v>
      </c>
      <c r="E534" s="265" t="s">
        <v>1</v>
      </c>
      <c r="F534" s="266" t="s">
        <v>158</v>
      </c>
      <c r="G534" s="264"/>
      <c r="H534" s="265" t="s">
        <v>1</v>
      </c>
      <c r="I534" s="267"/>
      <c r="J534" s="264"/>
      <c r="K534" s="264"/>
      <c r="L534" s="268"/>
      <c r="M534" s="269"/>
      <c r="N534" s="270"/>
      <c r="O534" s="270"/>
      <c r="P534" s="270"/>
      <c r="Q534" s="270"/>
      <c r="R534" s="270"/>
      <c r="S534" s="270"/>
      <c r="T534" s="271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72" t="s">
        <v>126</v>
      </c>
      <c r="AU534" s="272" t="s">
        <v>83</v>
      </c>
      <c r="AV534" s="15" t="s">
        <v>81</v>
      </c>
      <c r="AW534" s="15" t="s">
        <v>30</v>
      </c>
      <c r="AX534" s="15" t="s">
        <v>73</v>
      </c>
      <c r="AY534" s="272" t="s">
        <v>117</v>
      </c>
    </row>
    <row r="535" s="13" customFormat="1">
      <c r="A535" s="13"/>
      <c r="B535" s="229"/>
      <c r="C535" s="230"/>
      <c r="D535" s="231" t="s">
        <v>126</v>
      </c>
      <c r="E535" s="232" t="s">
        <v>1</v>
      </c>
      <c r="F535" s="233" t="s">
        <v>83</v>
      </c>
      <c r="G535" s="230"/>
      <c r="H535" s="234">
        <v>2</v>
      </c>
      <c r="I535" s="235"/>
      <c r="J535" s="230"/>
      <c r="K535" s="230"/>
      <c r="L535" s="236"/>
      <c r="M535" s="237"/>
      <c r="N535" s="238"/>
      <c r="O535" s="238"/>
      <c r="P535" s="238"/>
      <c r="Q535" s="238"/>
      <c r="R535" s="238"/>
      <c r="S535" s="238"/>
      <c r="T535" s="239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0" t="s">
        <v>126</v>
      </c>
      <c r="AU535" s="240" t="s">
        <v>83</v>
      </c>
      <c r="AV535" s="13" t="s">
        <v>83</v>
      </c>
      <c r="AW535" s="13" t="s">
        <v>30</v>
      </c>
      <c r="AX535" s="13" t="s">
        <v>73</v>
      </c>
      <c r="AY535" s="240" t="s">
        <v>117</v>
      </c>
    </row>
    <row r="536" s="14" customFormat="1">
      <c r="A536" s="14"/>
      <c r="B536" s="241"/>
      <c r="C536" s="242"/>
      <c r="D536" s="231" t="s">
        <v>126</v>
      </c>
      <c r="E536" s="243" t="s">
        <v>1</v>
      </c>
      <c r="F536" s="244" t="s">
        <v>127</v>
      </c>
      <c r="G536" s="242"/>
      <c r="H536" s="245">
        <v>2</v>
      </c>
      <c r="I536" s="246"/>
      <c r="J536" s="242"/>
      <c r="K536" s="242"/>
      <c r="L536" s="247"/>
      <c r="M536" s="248"/>
      <c r="N536" s="249"/>
      <c r="O536" s="249"/>
      <c r="P536" s="249"/>
      <c r="Q536" s="249"/>
      <c r="R536" s="249"/>
      <c r="S536" s="249"/>
      <c r="T536" s="250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1" t="s">
        <v>126</v>
      </c>
      <c r="AU536" s="251" t="s">
        <v>83</v>
      </c>
      <c r="AV536" s="14" t="s">
        <v>128</v>
      </c>
      <c r="AW536" s="14" t="s">
        <v>30</v>
      </c>
      <c r="AX536" s="14" t="s">
        <v>81</v>
      </c>
      <c r="AY536" s="251" t="s">
        <v>117</v>
      </c>
    </row>
    <row r="537" s="2" customFormat="1" ht="16.5" customHeight="1">
      <c r="A537" s="38"/>
      <c r="B537" s="39"/>
      <c r="C537" s="215" t="s">
        <v>518</v>
      </c>
      <c r="D537" s="215" t="s">
        <v>120</v>
      </c>
      <c r="E537" s="216" t="s">
        <v>519</v>
      </c>
      <c r="F537" s="217" t="s">
        <v>520</v>
      </c>
      <c r="G537" s="218" t="s">
        <v>123</v>
      </c>
      <c r="H537" s="219">
        <v>1</v>
      </c>
      <c r="I537" s="220"/>
      <c r="J537" s="221">
        <f>ROUND(I537*H537,2)</f>
        <v>0</v>
      </c>
      <c r="K537" s="222"/>
      <c r="L537" s="44"/>
      <c r="M537" s="223" t="s">
        <v>1</v>
      </c>
      <c r="N537" s="224" t="s">
        <v>38</v>
      </c>
      <c r="O537" s="91"/>
      <c r="P537" s="225">
        <f>O537*H537</f>
        <v>0</v>
      </c>
      <c r="Q537" s="225">
        <v>0</v>
      </c>
      <c r="R537" s="225">
        <f>Q537*H537</f>
        <v>0</v>
      </c>
      <c r="S537" s="225">
        <v>0</v>
      </c>
      <c r="T537" s="226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27" t="s">
        <v>124</v>
      </c>
      <c r="AT537" s="227" t="s">
        <v>120</v>
      </c>
      <c r="AU537" s="227" t="s">
        <v>83</v>
      </c>
      <c r="AY537" s="17" t="s">
        <v>117</v>
      </c>
      <c r="BE537" s="228">
        <f>IF(N537="základní",J537,0)</f>
        <v>0</v>
      </c>
      <c r="BF537" s="228">
        <f>IF(N537="snížená",J537,0)</f>
        <v>0</v>
      </c>
      <c r="BG537" s="228">
        <f>IF(N537="zákl. přenesená",J537,0)</f>
        <v>0</v>
      </c>
      <c r="BH537" s="228">
        <f>IF(N537="sníž. přenesená",J537,0)</f>
        <v>0</v>
      </c>
      <c r="BI537" s="228">
        <f>IF(N537="nulová",J537,0)</f>
        <v>0</v>
      </c>
      <c r="BJ537" s="17" t="s">
        <v>81</v>
      </c>
      <c r="BK537" s="228">
        <f>ROUND(I537*H537,2)</f>
        <v>0</v>
      </c>
      <c r="BL537" s="17" t="s">
        <v>124</v>
      </c>
      <c r="BM537" s="227" t="s">
        <v>521</v>
      </c>
    </row>
    <row r="538" s="13" customFormat="1">
      <c r="A538" s="13"/>
      <c r="B538" s="229"/>
      <c r="C538" s="230"/>
      <c r="D538" s="231" t="s">
        <v>126</v>
      </c>
      <c r="E538" s="232" t="s">
        <v>1</v>
      </c>
      <c r="F538" s="233" t="s">
        <v>81</v>
      </c>
      <c r="G538" s="230"/>
      <c r="H538" s="234">
        <v>1</v>
      </c>
      <c r="I538" s="235"/>
      <c r="J538" s="230"/>
      <c r="K538" s="230"/>
      <c r="L538" s="236"/>
      <c r="M538" s="237"/>
      <c r="N538" s="238"/>
      <c r="O538" s="238"/>
      <c r="P538" s="238"/>
      <c r="Q538" s="238"/>
      <c r="R538" s="238"/>
      <c r="S538" s="238"/>
      <c r="T538" s="239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0" t="s">
        <v>126</v>
      </c>
      <c r="AU538" s="240" t="s">
        <v>83</v>
      </c>
      <c r="AV538" s="13" t="s">
        <v>83</v>
      </c>
      <c r="AW538" s="13" t="s">
        <v>30</v>
      </c>
      <c r="AX538" s="13" t="s">
        <v>73</v>
      </c>
      <c r="AY538" s="240" t="s">
        <v>117</v>
      </c>
    </row>
    <row r="539" s="14" customFormat="1">
      <c r="A539" s="14"/>
      <c r="B539" s="241"/>
      <c r="C539" s="242"/>
      <c r="D539" s="231" t="s">
        <v>126</v>
      </c>
      <c r="E539" s="243" t="s">
        <v>1</v>
      </c>
      <c r="F539" s="244" t="s">
        <v>127</v>
      </c>
      <c r="G539" s="242"/>
      <c r="H539" s="245">
        <v>1</v>
      </c>
      <c r="I539" s="246"/>
      <c r="J539" s="242"/>
      <c r="K539" s="242"/>
      <c r="L539" s="247"/>
      <c r="M539" s="248"/>
      <c r="N539" s="249"/>
      <c r="O539" s="249"/>
      <c r="P539" s="249"/>
      <c r="Q539" s="249"/>
      <c r="R539" s="249"/>
      <c r="S539" s="249"/>
      <c r="T539" s="250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1" t="s">
        <v>126</v>
      </c>
      <c r="AU539" s="251" t="s">
        <v>83</v>
      </c>
      <c r="AV539" s="14" t="s">
        <v>128</v>
      </c>
      <c r="AW539" s="14" t="s">
        <v>30</v>
      </c>
      <c r="AX539" s="14" t="s">
        <v>81</v>
      </c>
      <c r="AY539" s="251" t="s">
        <v>117</v>
      </c>
    </row>
    <row r="540" s="2" customFormat="1" ht="16.5" customHeight="1">
      <c r="A540" s="38"/>
      <c r="B540" s="39"/>
      <c r="C540" s="252" t="s">
        <v>522</v>
      </c>
      <c r="D540" s="252" t="s">
        <v>129</v>
      </c>
      <c r="E540" s="253" t="s">
        <v>523</v>
      </c>
      <c r="F540" s="254" t="s">
        <v>524</v>
      </c>
      <c r="G540" s="255" t="s">
        <v>132</v>
      </c>
      <c r="H540" s="256">
        <v>12</v>
      </c>
      <c r="I540" s="257"/>
      <c r="J540" s="258">
        <f>ROUND(I540*H540,2)</f>
        <v>0</v>
      </c>
      <c r="K540" s="259"/>
      <c r="L540" s="260"/>
      <c r="M540" s="261" t="s">
        <v>1</v>
      </c>
      <c r="N540" s="262" t="s">
        <v>38</v>
      </c>
      <c r="O540" s="91"/>
      <c r="P540" s="225">
        <f>O540*H540</f>
        <v>0</v>
      </c>
      <c r="Q540" s="225">
        <v>0</v>
      </c>
      <c r="R540" s="225">
        <f>Q540*H540</f>
        <v>0</v>
      </c>
      <c r="S540" s="225">
        <v>0</v>
      </c>
      <c r="T540" s="226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27" t="s">
        <v>133</v>
      </c>
      <c r="AT540" s="227" t="s">
        <v>129</v>
      </c>
      <c r="AU540" s="227" t="s">
        <v>83</v>
      </c>
      <c r="AY540" s="17" t="s">
        <v>117</v>
      </c>
      <c r="BE540" s="228">
        <f>IF(N540="základní",J540,0)</f>
        <v>0</v>
      </c>
      <c r="BF540" s="228">
        <f>IF(N540="snížená",J540,0)</f>
        <v>0</v>
      </c>
      <c r="BG540" s="228">
        <f>IF(N540="zákl. přenesená",J540,0)</f>
        <v>0</v>
      </c>
      <c r="BH540" s="228">
        <f>IF(N540="sníž. přenesená",J540,0)</f>
        <v>0</v>
      </c>
      <c r="BI540" s="228">
        <f>IF(N540="nulová",J540,0)</f>
        <v>0</v>
      </c>
      <c r="BJ540" s="17" t="s">
        <v>81</v>
      </c>
      <c r="BK540" s="228">
        <f>ROUND(I540*H540,2)</f>
        <v>0</v>
      </c>
      <c r="BL540" s="17" t="s">
        <v>124</v>
      </c>
      <c r="BM540" s="227" t="s">
        <v>525</v>
      </c>
    </row>
    <row r="541" s="15" customFormat="1">
      <c r="A541" s="15"/>
      <c r="B541" s="263"/>
      <c r="C541" s="264"/>
      <c r="D541" s="231" t="s">
        <v>126</v>
      </c>
      <c r="E541" s="265" t="s">
        <v>1</v>
      </c>
      <c r="F541" s="266" t="s">
        <v>526</v>
      </c>
      <c r="G541" s="264"/>
      <c r="H541" s="265" t="s">
        <v>1</v>
      </c>
      <c r="I541" s="267"/>
      <c r="J541" s="264"/>
      <c r="K541" s="264"/>
      <c r="L541" s="268"/>
      <c r="M541" s="269"/>
      <c r="N541" s="270"/>
      <c r="O541" s="270"/>
      <c r="P541" s="270"/>
      <c r="Q541" s="270"/>
      <c r="R541" s="270"/>
      <c r="S541" s="270"/>
      <c r="T541" s="271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72" t="s">
        <v>126</v>
      </c>
      <c r="AU541" s="272" t="s">
        <v>83</v>
      </c>
      <c r="AV541" s="15" t="s">
        <v>81</v>
      </c>
      <c r="AW541" s="15" t="s">
        <v>30</v>
      </c>
      <c r="AX541" s="15" t="s">
        <v>73</v>
      </c>
      <c r="AY541" s="272" t="s">
        <v>117</v>
      </c>
    </row>
    <row r="542" s="15" customFormat="1">
      <c r="A542" s="15"/>
      <c r="B542" s="263"/>
      <c r="C542" s="264"/>
      <c r="D542" s="231" t="s">
        <v>126</v>
      </c>
      <c r="E542" s="265" t="s">
        <v>1</v>
      </c>
      <c r="F542" s="266" t="s">
        <v>483</v>
      </c>
      <c r="G542" s="264"/>
      <c r="H542" s="265" t="s">
        <v>1</v>
      </c>
      <c r="I542" s="267"/>
      <c r="J542" s="264"/>
      <c r="K542" s="264"/>
      <c r="L542" s="268"/>
      <c r="M542" s="269"/>
      <c r="N542" s="270"/>
      <c r="O542" s="270"/>
      <c r="P542" s="270"/>
      <c r="Q542" s="270"/>
      <c r="R542" s="270"/>
      <c r="S542" s="270"/>
      <c r="T542" s="271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72" t="s">
        <v>126</v>
      </c>
      <c r="AU542" s="272" t="s">
        <v>83</v>
      </c>
      <c r="AV542" s="15" t="s">
        <v>81</v>
      </c>
      <c r="AW542" s="15" t="s">
        <v>30</v>
      </c>
      <c r="AX542" s="15" t="s">
        <v>73</v>
      </c>
      <c r="AY542" s="272" t="s">
        <v>117</v>
      </c>
    </row>
    <row r="543" s="15" customFormat="1">
      <c r="A543" s="15"/>
      <c r="B543" s="263"/>
      <c r="C543" s="264"/>
      <c r="D543" s="231" t="s">
        <v>126</v>
      </c>
      <c r="E543" s="265" t="s">
        <v>1</v>
      </c>
      <c r="F543" s="266" t="s">
        <v>527</v>
      </c>
      <c r="G543" s="264"/>
      <c r="H543" s="265" t="s">
        <v>1</v>
      </c>
      <c r="I543" s="267"/>
      <c r="J543" s="264"/>
      <c r="K543" s="264"/>
      <c r="L543" s="268"/>
      <c r="M543" s="269"/>
      <c r="N543" s="270"/>
      <c r="O543" s="270"/>
      <c r="P543" s="270"/>
      <c r="Q543" s="270"/>
      <c r="R543" s="270"/>
      <c r="S543" s="270"/>
      <c r="T543" s="271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72" t="s">
        <v>126</v>
      </c>
      <c r="AU543" s="272" t="s">
        <v>83</v>
      </c>
      <c r="AV543" s="15" t="s">
        <v>81</v>
      </c>
      <c r="AW543" s="15" t="s">
        <v>30</v>
      </c>
      <c r="AX543" s="15" t="s">
        <v>73</v>
      </c>
      <c r="AY543" s="272" t="s">
        <v>117</v>
      </c>
    </row>
    <row r="544" s="15" customFormat="1">
      <c r="A544" s="15"/>
      <c r="B544" s="263"/>
      <c r="C544" s="264"/>
      <c r="D544" s="231" t="s">
        <v>126</v>
      </c>
      <c r="E544" s="265" t="s">
        <v>1</v>
      </c>
      <c r="F544" s="266" t="s">
        <v>528</v>
      </c>
      <c r="G544" s="264"/>
      <c r="H544" s="265" t="s">
        <v>1</v>
      </c>
      <c r="I544" s="267"/>
      <c r="J544" s="264"/>
      <c r="K544" s="264"/>
      <c r="L544" s="268"/>
      <c r="M544" s="269"/>
      <c r="N544" s="270"/>
      <c r="O544" s="270"/>
      <c r="P544" s="270"/>
      <c r="Q544" s="270"/>
      <c r="R544" s="270"/>
      <c r="S544" s="270"/>
      <c r="T544" s="271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72" t="s">
        <v>126</v>
      </c>
      <c r="AU544" s="272" t="s">
        <v>83</v>
      </c>
      <c r="AV544" s="15" t="s">
        <v>81</v>
      </c>
      <c r="AW544" s="15" t="s">
        <v>30</v>
      </c>
      <c r="AX544" s="15" t="s">
        <v>73</v>
      </c>
      <c r="AY544" s="272" t="s">
        <v>117</v>
      </c>
    </row>
    <row r="545" s="15" customFormat="1">
      <c r="A545" s="15"/>
      <c r="B545" s="263"/>
      <c r="C545" s="264"/>
      <c r="D545" s="231" t="s">
        <v>126</v>
      </c>
      <c r="E545" s="265" t="s">
        <v>1</v>
      </c>
      <c r="F545" s="266" t="s">
        <v>529</v>
      </c>
      <c r="G545" s="264"/>
      <c r="H545" s="265" t="s">
        <v>1</v>
      </c>
      <c r="I545" s="267"/>
      <c r="J545" s="264"/>
      <c r="K545" s="264"/>
      <c r="L545" s="268"/>
      <c r="M545" s="269"/>
      <c r="N545" s="270"/>
      <c r="O545" s="270"/>
      <c r="P545" s="270"/>
      <c r="Q545" s="270"/>
      <c r="R545" s="270"/>
      <c r="S545" s="270"/>
      <c r="T545" s="271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72" t="s">
        <v>126</v>
      </c>
      <c r="AU545" s="272" t="s">
        <v>83</v>
      </c>
      <c r="AV545" s="15" t="s">
        <v>81</v>
      </c>
      <c r="AW545" s="15" t="s">
        <v>30</v>
      </c>
      <c r="AX545" s="15" t="s">
        <v>73</v>
      </c>
      <c r="AY545" s="272" t="s">
        <v>117</v>
      </c>
    </row>
    <row r="546" s="15" customFormat="1">
      <c r="A546" s="15"/>
      <c r="B546" s="263"/>
      <c r="C546" s="264"/>
      <c r="D546" s="231" t="s">
        <v>126</v>
      </c>
      <c r="E546" s="265" t="s">
        <v>1</v>
      </c>
      <c r="F546" s="266" t="s">
        <v>530</v>
      </c>
      <c r="G546" s="264"/>
      <c r="H546" s="265" t="s">
        <v>1</v>
      </c>
      <c r="I546" s="267"/>
      <c r="J546" s="264"/>
      <c r="K546" s="264"/>
      <c r="L546" s="268"/>
      <c r="M546" s="269"/>
      <c r="N546" s="270"/>
      <c r="O546" s="270"/>
      <c r="P546" s="270"/>
      <c r="Q546" s="270"/>
      <c r="R546" s="270"/>
      <c r="S546" s="270"/>
      <c r="T546" s="271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72" t="s">
        <v>126</v>
      </c>
      <c r="AU546" s="272" t="s">
        <v>83</v>
      </c>
      <c r="AV546" s="15" t="s">
        <v>81</v>
      </c>
      <c r="AW546" s="15" t="s">
        <v>30</v>
      </c>
      <c r="AX546" s="15" t="s">
        <v>73</v>
      </c>
      <c r="AY546" s="272" t="s">
        <v>117</v>
      </c>
    </row>
    <row r="547" s="15" customFormat="1">
      <c r="A547" s="15"/>
      <c r="B547" s="263"/>
      <c r="C547" s="264"/>
      <c r="D547" s="231" t="s">
        <v>126</v>
      </c>
      <c r="E547" s="265" t="s">
        <v>1</v>
      </c>
      <c r="F547" s="266" t="s">
        <v>531</v>
      </c>
      <c r="G547" s="264"/>
      <c r="H547" s="265" t="s">
        <v>1</v>
      </c>
      <c r="I547" s="267"/>
      <c r="J547" s="264"/>
      <c r="K547" s="264"/>
      <c r="L547" s="268"/>
      <c r="M547" s="269"/>
      <c r="N547" s="270"/>
      <c r="O547" s="270"/>
      <c r="P547" s="270"/>
      <c r="Q547" s="270"/>
      <c r="R547" s="270"/>
      <c r="S547" s="270"/>
      <c r="T547" s="271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72" t="s">
        <v>126</v>
      </c>
      <c r="AU547" s="272" t="s">
        <v>83</v>
      </c>
      <c r="AV547" s="15" t="s">
        <v>81</v>
      </c>
      <c r="AW547" s="15" t="s">
        <v>30</v>
      </c>
      <c r="AX547" s="15" t="s">
        <v>73</v>
      </c>
      <c r="AY547" s="272" t="s">
        <v>117</v>
      </c>
    </row>
    <row r="548" s="15" customFormat="1">
      <c r="A548" s="15"/>
      <c r="B548" s="263"/>
      <c r="C548" s="264"/>
      <c r="D548" s="231" t="s">
        <v>126</v>
      </c>
      <c r="E548" s="265" t="s">
        <v>1</v>
      </c>
      <c r="F548" s="266" t="s">
        <v>532</v>
      </c>
      <c r="G548" s="264"/>
      <c r="H548" s="265" t="s">
        <v>1</v>
      </c>
      <c r="I548" s="267"/>
      <c r="J548" s="264"/>
      <c r="K548" s="264"/>
      <c r="L548" s="268"/>
      <c r="M548" s="269"/>
      <c r="N548" s="270"/>
      <c r="O548" s="270"/>
      <c r="P548" s="270"/>
      <c r="Q548" s="270"/>
      <c r="R548" s="270"/>
      <c r="S548" s="270"/>
      <c r="T548" s="271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72" t="s">
        <v>126</v>
      </c>
      <c r="AU548" s="272" t="s">
        <v>83</v>
      </c>
      <c r="AV548" s="15" t="s">
        <v>81</v>
      </c>
      <c r="AW548" s="15" t="s">
        <v>30</v>
      </c>
      <c r="AX548" s="15" t="s">
        <v>73</v>
      </c>
      <c r="AY548" s="272" t="s">
        <v>117</v>
      </c>
    </row>
    <row r="549" s="15" customFormat="1">
      <c r="A549" s="15"/>
      <c r="B549" s="263"/>
      <c r="C549" s="264"/>
      <c r="D549" s="231" t="s">
        <v>126</v>
      </c>
      <c r="E549" s="265" t="s">
        <v>1</v>
      </c>
      <c r="F549" s="266" t="s">
        <v>533</v>
      </c>
      <c r="G549" s="264"/>
      <c r="H549" s="265" t="s">
        <v>1</v>
      </c>
      <c r="I549" s="267"/>
      <c r="J549" s="264"/>
      <c r="K549" s="264"/>
      <c r="L549" s="268"/>
      <c r="M549" s="269"/>
      <c r="N549" s="270"/>
      <c r="O549" s="270"/>
      <c r="P549" s="270"/>
      <c r="Q549" s="270"/>
      <c r="R549" s="270"/>
      <c r="S549" s="270"/>
      <c r="T549" s="271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72" t="s">
        <v>126</v>
      </c>
      <c r="AU549" s="272" t="s">
        <v>83</v>
      </c>
      <c r="AV549" s="15" t="s">
        <v>81</v>
      </c>
      <c r="AW549" s="15" t="s">
        <v>30</v>
      </c>
      <c r="AX549" s="15" t="s">
        <v>73</v>
      </c>
      <c r="AY549" s="272" t="s">
        <v>117</v>
      </c>
    </row>
    <row r="550" s="15" customFormat="1">
      <c r="A550" s="15"/>
      <c r="B550" s="263"/>
      <c r="C550" s="264"/>
      <c r="D550" s="231" t="s">
        <v>126</v>
      </c>
      <c r="E550" s="265" t="s">
        <v>1</v>
      </c>
      <c r="F550" s="266" t="s">
        <v>534</v>
      </c>
      <c r="G550" s="264"/>
      <c r="H550" s="265" t="s">
        <v>1</v>
      </c>
      <c r="I550" s="267"/>
      <c r="J550" s="264"/>
      <c r="K550" s="264"/>
      <c r="L550" s="268"/>
      <c r="M550" s="269"/>
      <c r="N550" s="270"/>
      <c r="O550" s="270"/>
      <c r="P550" s="270"/>
      <c r="Q550" s="270"/>
      <c r="R550" s="270"/>
      <c r="S550" s="270"/>
      <c r="T550" s="271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72" t="s">
        <v>126</v>
      </c>
      <c r="AU550" s="272" t="s">
        <v>83</v>
      </c>
      <c r="AV550" s="15" t="s">
        <v>81</v>
      </c>
      <c r="AW550" s="15" t="s">
        <v>30</v>
      </c>
      <c r="AX550" s="15" t="s">
        <v>73</v>
      </c>
      <c r="AY550" s="272" t="s">
        <v>117</v>
      </c>
    </row>
    <row r="551" s="15" customFormat="1">
      <c r="A551" s="15"/>
      <c r="B551" s="263"/>
      <c r="C551" s="264"/>
      <c r="D551" s="231" t="s">
        <v>126</v>
      </c>
      <c r="E551" s="265" t="s">
        <v>1</v>
      </c>
      <c r="F551" s="266" t="s">
        <v>535</v>
      </c>
      <c r="G551" s="264"/>
      <c r="H551" s="265" t="s">
        <v>1</v>
      </c>
      <c r="I551" s="267"/>
      <c r="J551" s="264"/>
      <c r="K551" s="264"/>
      <c r="L551" s="268"/>
      <c r="M551" s="269"/>
      <c r="N551" s="270"/>
      <c r="O551" s="270"/>
      <c r="P551" s="270"/>
      <c r="Q551" s="270"/>
      <c r="R551" s="270"/>
      <c r="S551" s="270"/>
      <c r="T551" s="271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72" t="s">
        <v>126</v>
      </c>
      <c r="AU551" s="272" t="s">
        <v>83</v>
      </c>
      <c r="AV551" s="15" t="s">
        <v>81</v>
      </c>
      <c r="AW551" s="15" t="s">
        <v>30</v>
      </c>
      <c r="AX551" s="15" t="s">
        <v>73</v>
      </c>
      <c r="AY551" s="272" t="s">
        <v>117</v>
      </c>
    </row>
    <row r="552" s="15" customFormat="1">
      <c r="A552" s="15"/>
      <c r="B552" s="263"/>
      <c r="C552" s="264"/>
      <c r="D552" s="231" t="s">
        <v>126</v>
      </c>
      <c r="E552" s="265" t="s">
        <v>1</v>
      </c>
      <c r="F552" s="266" t="s">
        <v>536</v>
      </c>
      <c r="G552" s="264"/>
      <c r="H552" s="265" t="s">
        <v>1</v>
      </c>
      <c r="I552" s="267"/>
      <c r="J552" s="264"/>
      <c r="K552" s="264"/>
      <c r="L552" s="268"/>
      <c r="M552" s="269"/>
      <c r="N552" s="270"/>
      <c r="O552" s="270"/>
      <c r="P552" s="270"/>
      <c r="Q552" s="270"/>
      <c r="R552" s="270"/>
      <c r="S552" s="270"/>
      <c r="T552" s="271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72" t="s">
        <v>126</v>
      </c>
      <c r="AU552" s="272" t="s">
        <v>83</v>
      </c>
      <c r="AV552" s="15" t="s">
        <v>81</v>
      </c>
      <c r="AW552" s="15" t="s">
        <v>30</v>
      </c>
      <c r="AX552" s="15" t="s">
        <v>73</v>
      </c>
      <c r="AY552" s="272" t="s">
        <v>117</v>
      </c>
    </row>
    <row r="553" s="13" customFormat="1">
      <c r="A553" s="13"/>
      <c r="B553" s="229"/>
      <c r="C553" s="230"/>
      <c r="D553" s="231" t="s">
        <v>126</v>
      </c>
      <c r="E553" s="232" t="s">
        <v>1</v>
      </c>
      <c r="F553" s="233" t="s">
        <v>8</v>
      </c>
      <c r="G553" s="230"/>
      <c r="H553" s="234">
        <v>12</v>
      </c>
      <c r="I553" s="235"/>
      <c r="J553" s="230"/>
      <c r="K553" s="230"/>
      <c r="L553" s="236"/>
      <c r="M553" s="237"/>
      <c r="N553" s="238"/>
      <c r="O553" s="238"/>
      <c r="P553" s="238"/>
      <c r="Q553" s="238"/>
      <c r="R553" s="238"/>
      <c r="S553" s="238"/>
      <c r="T553" s="239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0" t="s">
        <v>126</v>
      </c>
      <c r="AU553" s="240" t="s">
        <v>83</v>
      </c>
      <c r="AV553" s="13" t="s">
        <v>83</v>
      </c>
      <c r="AW553" s="13" t="s">
        <v>30</v>
      </c>
      <c r="AX553" s="13" t="s">
        <v>73</v>
      </c>
      <c r="AY553" s="240" t="s">
        <v>117</v>
      </c>
    </row>
    <row r="554" s="14" customFormat="1">
      <c r="A554" s="14"/>
      <c r="B554" s="241"/>
      <c r="C554" s="242"/>
      <c r="D554" s="231" t="s">
        <v>126</v>
      </c>
      <c r="E554" s="243" t="s">
        <v>1</v>
      </c>
      <c r="F554" s="244" t="s">
        <v>127</v>
      </c>
      <c r="G554" s="242"/>
      <c r="H554" s="245">
        <v>12</v>
      </c>
      <c r="I554" s="246"/>
      <c r="J554" s="242"/>
      <c r="K554" s="242"/>
      <c r="L554" s="247"/>
      <c r="M554" s="248"/>
      <c r="N554" s="249"/>
      <c r="O554" s="249"/>
      <c r="P554" s="249"/>
      <c r="Q554" s="249"/>
      <c r="R554" s="249"/>
      <c r="S554" s="249"/>
      <c r="T554" s="250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1" t="s">
        <v>126</v>
      </c>
      <c r="AU554" s="251" t="s">
        <v>83</v>
      </c>
      <c r="AV554" s="14" t="s">
        <v>128</v>
      </c>
      <c r="AW554" s="14" t="s">
        <v>30</v>
      </c>
      <c r="AX554" s="14" t="s">
        <v>81</v>
      </c>
      <c r="AY554" s="251" t="s">
        <v>117</v>
      </c>
    </row>
    <row r="555" s="2" customFormat="1" ht="16.5" customHeight="1">
      <c r="A555" s="38"/>
      <c r="B555" s="39"/>
      <c r="C555" s="252" t="s">
        <v>537</v>
      </c>
      <c r="D555" s="252" t="s">
        <v>129</v>
      </c>
      <c r="E555" s="253" t="s">
        <v>538</v>
      </c>
      <c r="F555" s="254" t="s">
        <v>539</v>
      </c>
      <c r="G555" s="255" t="s">
        <v>132</v>
      </c>
      <c r="H555" s="256">
        <v>72</v>
      </c>
      <c r="I555" s="257"/>
      <c r="J555" s="258">
        <f>ROUND(I555*H555,2)</f>
        <v>0</v>
      </c>
      <c r="K555" s="259"/>
      <c r="L555" s="260"/>
      <c r="M555" s="261" t="s">
        <v>1</v>
      </c>
      <c r="N555" s="262" t="s">
        <v>38</v>
      </c>
      <c r="O555" s="91"/>
      <c r="P555" s="225">
        <f>O555*H555</f>
        <v>0</v>
      </c>
      <c r="Q555" s="225">
        <v>0.0050000000000000001</v>
      </c>
      <c r="R555" s="225">
        <f>Q555*H555</f>
        <v>0.35999999999999999</v>
      </c>
      <c r="S555" s="225">
        <v>0</v>
      </c>
      <c r="T555" s="226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27" t="s">
        <v>133</v>
      </c>
      <c r="AT555" s="227" t="s">
        <v>129</v>
      </c>
      <c r="AU555" s="227" t="s">
        <v>83</v>
      </c>
      <c r="AY555" s="17" t="s">
        <v>117</v>
      </c>
      <c r="BE555" s="228">
        <f>IF(N555="základní",J555,0)</f>
        <v>0</v>
      </c>
      <c r="BF555" s="228">
        <f>IF(N555="snížená",J555,0)</f>
        <v>0</v>
      </c>
      <c r="BG555" s="228">
        <f>IF(N555="zákl. přenesená",J555,0)</f>
        <v>0</v>
      </c>
      <c r="BH555" s="228">
        <f>IF(N555="sníž. přenesená",J555,0)</f>
        <v>0</v>
      </c>
      <c r="BI555" s="228">
        <f>IF(N555="nulová",J555,0)</f>
        <v>0</v>
      </c>
      <c r="BJ555" s="17" t="s">
        <v>81</v>
      </c>
      <c r="BK555" s="228">
        <f>ROUND(I555*H555,2)</f>
        <v>0</v>
      </c>
      <c r="BL555" s="17" t="s">
        <v>124</v>
      </c>
      <c r="BM555" s="227" t="s">
        <v>540</v>
      </c>
    </row>
    <row r="556" s="15" customFormat="1">
      <c r="A556" s="15"/>
      <c r="B556" s="263"/>
      <c r="C556" s="264"/>
      <c r="D556" s="231" t="s">
        <v>126</v>
      </c>
      <c r="E556" s="265" t="s">
        <v>1</v>
      </c>
      <c r="F556" s="266" t="s">
        <v>541</v>
      </c>
      <c r="G556" s="264"/>
      <c r="H556" s="265" t="s">
        <v>1</v>
      </c>
      <c r="I556" s="267"/>
      <c r="J556" s="264"/>
      <c r="K556" s="264"/>
      <c r="L556" s="268"/>
      <c r="M556" s="269"/>
      <c r="N556" s="270"/>
      <c r="O556" s="270"/>
      <c r="P556" s="270"/>
      <c r="Q556" s="270"/>
      <c r="R556" s="270"/>
      <c r="S556" s="270"/>
      <c r="T556" s="271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72" t="s">
        <v>126</v>
      </c>
      <c r="AU556" s="272" t="s">
        <v>83</v>
      </c>
      <c r="AV556" s="15" t="s">
        <v>81</v>
      </c>
      <c r="AW556" s="15" t="s">
        <v>30</v>
      </c>
      <c r="AX556" s="15" t="s">
        <v>73</v>
      </c>
      <c r="AY556" s="272" t="s">
        <v>117</v>
      </c>
    </row>
    <row r="557" s="15" customFormat="1">
      <c r="A557" s="15"/>
      <c r="B557" s="263"/>
      <c r="C557" s="264"/>
      <c r="D557" s="231" t="s">
        <v>126</v>
      </c>
      <c r="E557" s="265" t="s">
        <v>1</v>
      </c>
      <c r="F557" s="266" t="s">
        <v>542</v>
      </c>
      <c r="G557" s="264"/>
      <c r="H557" s="265" t="s">
        <v>1</v>
      </c>
      <c r="I557" s="267"/>
      <c r="J557" s="264"/>
      <c r="K557" s="264"/>
      <c r="L557" s="268"/>
      <c r="M557" s="269"/>
      <c r="N557" s="270"/>
      <c r="O557" s="270"/>
      <c r="P557" s="270"/>
      <c r="Q557" s="270"/>
      <c r="R557" s="270"/>
      <c r="S557" s="270"/>
      <c r="T557" s="271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72" t="s">
        <v>126</v>
      </c>
      <c r="AU557" s="272" t="s">
        <v>83</v>
      </c>
      <c r="AV557" s="15" t="s">
        <v>81</v>
      </c>
      <c r="AW557" s="15" t="s">
        <v>30</v>
      </c>
      <c r="AX557" s="15" t="s">
        <v>73</v>
      </c>
      <c r="AY557" s="272" t="s">
        <v>117</v>
      </c>
    </row>
    <row r="558" s="15" customFormat="1">
      <c r="A558" s="15"/>
      <c r="B558" s="263"/>
      <c r="C558" s="264"/>
      <c r="D558" s="231" t="s">
        <v>126</v>
      </c>
      <c r="E558" s="265" t="s">
        <v>1</v>
      </c>
      <c r="F558" s="266" t="s">
        <v>543</v>
      </c>
      <c r="G558" s="264"/>
      <c r="H558" s="265" t="s">
        <v>1</v>
      </c>
      <c r="I558" s="267"/>
      <c r="J558" s="264"/>
      <c r="K558" s="264"/>
      <c r="L558" s="268"/>
      <c r="M558" s="269"/>
      <c r="N558" s="270"/>
      <c r="O558" s="270"/>
      <c r="P558" s="270"/>
      <c r="Q558" s="270"/>
      <c r="R558" s="270"/>
      <c r="S558" s="270"/>
      <c r="T558" s="271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72" t="s">
        <v>126</v>
      </c>
      <c r="AU558" s="272" t="s">
        <v>83</v>
      </c>
      <c r="AV558" s="15" t="s">
        <v>81</v>
      </c>
      <c r="AW558" s="15" t="s">
        <v>30</v>
      </c>
      <c r="AX558" s="15" t="s">
        <v>73</v>
      </c>
      <c r="AY558" s="272" t="s">
        <v>117</v>
      </c>
    </row>
    <row r="559" s="15" customFormat="1">
      <c r="A559" s="15"/>
      <c r="B559" s="263"/>
      <c r="C559" s="264"/>
      <c r="D559" s="231" t="s">
        <v>126</v>
      </c>
      <c r="E559" s="265" t="s">
        <v>1</v>
      </c>
      <c r="F559" s="266" t="s">
        <v>544</v>
      </c>
      <c r="G559" s="264"/>
      <c r="H559" s="265" t="s">
        <v>1</v>
      </c>
      <c r="I559" s="267"/>
      <c r="J559" s="264"/>
      <c r="K559" s="264"/>
      <c r="L559" s="268"/>
      <c r="M559" s="269"/>
      <c r="N559" s="270"/>
      <c r="O559" s="270"/>
      <c r="P559" s="270"/>
      <c r="Q559" s="270"/>
      <c r="R559" s="270"/>
      <c r="S559" s="270"/>
      <c r="T559" s="271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72" t="s">
        <v>126</v>
      </c>
      <c r="AU559" s="272" t="s">
        <v>83</v>
      </c>
      <c r="AV559" s="15" t="s">
        <v>81</v>
      </c>
      <c r="AW559" s="15" t="s">
        <v>30</v>
      </c>
      <c r="AX559" s="15" t="s">
        <v>73</v>
      </c>
      <c r="AY559" s="272" t="s">
        <v>117</v>
      </c>
    </row>
    <row r="560" s="15" customFormat="1">
      <c r="A560" s="15"/>
      <c r="B560" s="263"/>
      <c r="C560" s="264"/>
      <c r="D560" s="231" t="s">
        <v>126</v>
      </c>
      <c r="E560" s="265" t="s">
        <v>1</v>
      </c>
      <c r="F560" s="266" t="s">
        <v>545</v>
      </c>
      <c r="G560" s="264"/>
      <c r="H560" s="265" t="s">
        <v>1</v>
      </c>
      <c r="I560" s="267"/>
      <c r="J560" s="264"/>
      <c r="K560" s="264"/>
      <c r="L560" s="268"/>
      <c r="M560" s="269"/>
      <c r="N560" s="270"/>
      <c r="O560" s="270"/>
      <c r="P560" s="270"/>
      <c r="Q560" s="270"/>
      <c r="R560" s="270"/>
      <c r="S560" s="270"/>
      <c r="T560" s="271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72" t="s">
        <v>126</v>
      </c>
      <c r="AU560" s="272" t="s">
        <v>83</v>
      </c>
      <c r="AV560" s="15" t="s">
        <v>81</v>
      </c>
      <c r="AW560" s="15" t="s">
        <v>30</v>
      </c>
      <c r="AX560" s="15" t="s">
        <v>73</v>
      </c>
      <c r="AY560" s="272" t="s">
        <v>117</v>
      </c>
    </row>
    <row r="561" s="15" customFormat="1">
      <c r="A561" s="15"/>
      <c r="B561" s="263"/>
      <c r="C561" s="264"/>
      <c r="D561" s="231" t="s">
        <v>126</v>
      </c>
      <c r="E561" s="265" t="s">
        <v>1</v>
      </c>
      <c r="F561" s="266" t="s">
        <v>546</v>
      </c>
      <c r="G561" s="264"/>
      <c r="H561" s="265" t="s">
        <v>1</v>
      </c>
      <c r="I561" s="267"/>
      <c r="J561" s="264"/>
      <c r="K561" s="264"/>
      <c r="L561" s="268"/>
      <c r="M561" s="269"/>
      <c r="N561" s="270"/>
      <c r="O561" s="270"/>
      <c r="P561" s="270"/>
      <c r="Q561" s="270"/>
      <c r="R561" s="270"/>
      <c r="S561" s="270"/>
      <c r="T561" s="271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72" t="s">
        <v>126</v>
      </c>
      <c r="AU561" s="272" t="s">
        <v>83</v>
      </c>
      <c r="AV561" s="15" t="s">
        <v>81</v>
      </c>
      <c r="AW561" s="15" t="s">
        <v>30</v>
      </c>
      <c r="AX561" s="15" t="s">
        <v>73</v>
      </c>
      <c r="AY561" s="272" t="s">
        <v>117</v>
      </c>
    </row>
    <row r="562" s="15" customFormat="1">
      <c r="A562" s="15"/>
      <c r="B562" s="263"/>
      <c r="C562" s="264"/>
      <c r="D562" s="231" t="s">
        <v>126</v>
      </c>
      <c r="E562" s="265" t="s">
        <v>1</v>
      </c>
      <c r="F562" s="266" t="s">
        <v>547</v>
      </c>
      <c r="G562" s="264"/>
      <c r="H562" s="265" t="s">
        <v>1</v>
      </c>
      <c r="I562" s="267"/>
      <c r="J562" s="264"/>
      <c r="K562" s="264"/>
      <c r="L562" s="268"/>
      <c r="M562" s="269"/>
      <c r="N562" s="270"/>
      <c r="O562" s="270"/>
      <c r="P562" s="270"/>
      <c r="Q562" s="270"/>
      <c r="R562" s="270"/>
      <c r="S562" s="270"/>
      <c r="T562" s="271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72" t="s">
        <v>126</v>
      </c>
      <c r="AU562" s="272" t="s">
        <v>83</v>
      </c>
      <c r="AV562" s="15" t="s">
        <v>81</v>
      </c>
      <c r="AW562" s="15" t="s">
        <v>30</v>
      </c>
      <c r="AX562" s="15" t="s">
        <v>73</v>
      </c>
      <c r="AY562" s="272" t="s">
        <v>117</v>
      </c>
    </row>
    <row r="563" s="15" customFormat="1">
      <c r="A563" s="15"/>
      <c r="B563" s="263"/>
      <c r="C563" s="264"/>
      <c r="D563" s="231" t="s">
        <v>126</v>
      </c>
      <c r="E563" s="265" t="s">
        <v>1</v>
      </c>
      <c r="F563" s="266" t="s">
        <v>548</v>
      </c>
      <c r="G563" s="264"/>
      <c r="H563" s="265" t="s">
        <v>1</v>
      </c>
      <c r="I563" s="267"/>
      <c r="J563" s="264"/>
      <c r="K563" s="264"/>
      <c r="L563" s="268"/>
      <c r="M563" s="269"/>
      <c r="N563" s="270"/>
      <c r="O563" s="270"/>
      <c r="P563" s="270"/>
      <c r="Q563" s="270"/>
      <c r="R563" s="270"/>
      <c r="S563" s="270"/>
      <c r="T563" s="271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72" t="s">
        <v>126</v>
      </c>
      <c r="AU563" s="272" t="s">
        <v>83</v>
      </c>
      <c r="AV563" s="15" t="s">
        <v>81</v>
      </c>
      <c r="AW563" s="15" t="s">
        <v>30</v>
      </c>
      <c r="AX563" s="15" t="s">
        <v>73</v>
      </c>
      <c r="AY563" s="272" t="s">
        <v>117</v>
      </c>
    </row>
    <row r="564" s="15" customFormat="1">
      <c r="A564" s="15"/>
      <c r="B564" s="263"/>
      <c r="C564" s="264"/>
      <c r="D564" s="231" t="s">
        <v>126</v>
      </c>
      <c r="E564" s="265" t="s">
        <v>1</v>
      </c>
      <c r="F564" s="266" t="s">
        <v>549</v>
      </c>
      <c r="G564" s="264"/>
      <c r="H564" s="265" t="s">
        <v>1</v>
      </c>
      <c r="I564" s="267"/>
      <c r="J564" s="264"/>
      <c r="K564" s="264"/>
      <c r="L564" s="268"/>
      <c r="M564" s="269"/>
      <c r="N564" s="270"/>
      <c r="O564" s="270"/>
      <c r="P564" s="270"/>
      <c r="Q564" s="270"/>
      <c r="R564" s="270"/>
      <c r="S564" s="270"/>
      <c r="T564" s="271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72" t="s">
        <v>126</v>
      </c>
      <c r="AU564" s="272" t="s">
        <v>83</v>
      </c>
      <c r="AV564" s="15" t="s">
        <v>81</v>
      </c>
      <c r="AW564" s="15" t="s">
        <v>30</v>
      </c>
      <c r="AX564" s="15" t="s">
        <v>73</v>
      </c>
      <c r="AY564" s="272" t="s">
        <v>117</v>
      </c>
    </row>
    <row r="565" s="15" customFormat="1">
      <c r="A565" s="15"/>
      <c r="B565" s="263"/>
      <c r="C565" s="264"/>
      <c r="D565" s="231" t="s">
        <v>126</v>
      </c>
      <c r="E565" s="265" t="s">
        <v>1</v>
      </c>
      <c r="F565" s="266" t="s">
        <v>144</v>
      </c>
      <c r="G565" s="264"/>
      <c r="H565" s="265" t="s">
        <v>1</v>
      </c>
      <c r="I565" s="267"/>
      <c r="J565" s="264"/>
      <c r="K565" s="264"/>
      <c r="L565" s="268"/>
      <c r="M565" s="269"/>
      <c r="N565" s="270"/>
      <c r="O565" s="270"/>
      <c r="P565" s="270"/>
      <c r="Q565" s="270"/>
      <c r="R565" s="270"/>
      <c r="S565" s="270"/>
      <c r="T565" s="271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72" t="s">
        <v>126</v>
      </c>
      <c r="AU565" s="272" t="s">
        <v>83</v>
      </c>
      <c r="AV565" s="15" t="s">
        <v>81</v>
      </c>
      <c r="AW565" s="15" t="s">
        <v>30</v>
      </c>
      <c r="AX565" s="15" t="s">
        <v>73</v>
      </c>
      <c r="AY565" s="272" t="s">
        <v>117</v>
      </c>
    </row>
    <row r="566" s="13" customFormat="1">
      <c r="A566" s="13"/>
      <c r="B566" s="229"/>
      <c r="C566" s="230"/>
      <c r="D566" s="231" t="s">
        <v>126</v>
      </c>
      <c r="E566" s="232" t="s">
        <v>1</v>
      </c>
      <c r="F566" s="233" t="s">
        <v>550</v>
      </c>
      <c r="G566" s="230"/>
      <c r="H566" s="234">
        <v>72</v>
      </c>
      <c r="I566" s="235"/>
      <c r="J566" s="230"/>
      <c r="K566" s="230"/>
      <c r="L566" s="236"/>
      <c r="M566" s="237"/>
      <c r="N566" s="238"/>
      <c r="O566" s="238"/>
      <c r="P566" s="238"/>
      <c r="Q566" s="238"/>
      <c r="R566" s="238"/>
      <c r="S566" s="238"/>
      <c r="T566" s="239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0" t="s">
        <v>126</v>
      </c>
      <c r="AU566" s="240" t="s">
        <v>83</v>
      </c>
      <c r="AV566" s="13" t="s">
        <v>83</v>
      </c>
      <c r="AW566" s="13" t="s">
        <v>30</v>
      </c>
      <c r="AX566" s="13" t="s">
        <v>73</v>
      </c>
      <c r="AY566" s="240" t="s">
        <v>117</v>
      </c>
    </row>
    <row r="567" s="14" customFormat="1">
      <c r="A567" s="14"/>
      <c r="B567" s="241"/>
      <c r="C567" s="242"/>
      <c r="D567" s="231" t="s">
        <v>126</v>
      </c>
      <c r="E567" s="243" t="s">
        <v>1</v>
      </c>
      <c r="F567" s="244" t="s">
        <v>127</v>
      </c>
      <c r="G567" s="242"/>
      <c r="H567" s="245">
        <v>72</v>
      </c>
      <c r="I567" s="246"/>
      <c r="J567" s="242"/>
      <c r="K567" s="242"/>
      <c r="L567" s="247"/>
      <c r="M567" s="248"/>
      <c r="N567" s="249"/>
      <c r="O567" s="249"/>
      <c r="P567" s="249"/>
      <c r="Q567" s="249"/>
      <c r="R567" s="249"/>
      <c r="S567" s="249"/>
      <c r="T567" s="250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1" t="s">
        <v>126</v>
      </c>
      <c r="AU567" s="251" t="s">
        <v>83</v>
      </c>
      <c r="AV567" s="14" t="s">
        <v>128</v>
      </c>
      <c r="AW567" s="14" t="s">
        <v>30</v>
      </c>
      <c r="AX567" s="14" t="s">
        <v>81</v>
      </c>
      <c r="AY567" s="251" t="s">
        <v>117</v>
      </c>
    </row>
    <row r="568" s="2" customFormat="1" ht="16.5" customHeight="1">
      <c r="A568" s="38"/>
      <c r="B568" s="39"/>
      <c r="C568" s="252" t="s">
        <v>551</v>
      </c>
      <c r="D568" s="252" t="s">
        <v>129</v>
      </c>
      <c r="E568" s="253" t="s">
        <v>552</v>
      </c>
      <c r="F568" s="254" t="s">
        <v>553</v>
      </c>
      <c r="G568" s="255" t="s">
        <v>132</v>
      </c>
      <c r="H568" s="256">
        <v>4</v>
      </c>
      <c r="I568" s="257"/>
      <c r="J568" s="258">
        <f>ROUND(I568*H568,2)</f>
        <v>0</v>
      </c>
      <c r="K568" s="259"/>
      <c r="L568" s="260"/>
      <c r="M568" s="261" t="s">
        <v>1</v>
      </c>
      <c r="N568" s="262" t="s">
        <v>38</v>
      </c>
      <c r="O568" s="91"/>
      <c r="P568" s="225">
        <f>O568*H568</f>
        <v>0</v>
      </c>
      <c r="Q568" s="225">
        <v>0.0050000000000000001</v>
      </c>
      <c r="R568" s="225">
        <f>Q568*H568</f>
        <v>0.02</v>
      </c>
      <c r="S568" s="225">
        <v>0</v>
      </c>
      <c r="T568" s="226">
        <f>S568*H568</f>
        <v>0</v>
      </c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R568" s="227" t="s">
        <v>133</v>
      </c>
      <c r="AT568" s="227" t="s">
        <v>129</v>
      </c>
      <c r="AU568" s="227" t="s">
        <v>83</v>
      </c>
      <c r="AY568" s="17" t="s">
        <v>117</v>
      </c>
      <c r="BE568" s="228">
        <f>IF(N568="základní",J568,0)</f>
        <v>0</v>
      </c>
      <c r="BF568" s="228">
        <f>IF(N568="snížená",J568,0)</f>
        <v>0</v>
      </c>
      <c r="BG568" s="228">
        <f>IF(N568="zákl. přenesená",J568,0)</f>
        <v>0</v>
      </c>
      <c r="BH568" s="228">
        <f>IF(N568="sníž. přenesená",J568,0)</f>
        <v>0</v>
      </c>
      <c r="BI568" s="228">
        <f>IF(N568="nulová",J568,0)</f>
        <v>0</v>
      </c>
      <c r="BJ568" s="17" t="s">
        <v>81</v>
      </c>
      <c r="BK568" s="228">
        <f>ROUND(I568*H568,2)</f>
        <v>0</v>
      </c>
      <c r="BL568" s="17" t="s">
        <v>124</v>
      </c>
      <c r="BM568" s="227" t="s">
        <v>554</v>
      </c>
    </row>
    <row r="569" s="15" customFormat="1">
      <c r="A569" s="15"/>
      <c r="B569" s="263"/>
      <c r="C569" s="264"/>
      <c r="D569" s="231" t="s">
        <v>126</v>
      </c>
      <c r="E569" s="265" t="s">
        <v>1</v>
      </c>
      <c r="F569" s="266" t="s">
        <v>555</v>
      </c>
      <c r="G569" s="264"/>
      <c r="H569" s="265" t="s">
        <v>1</v>
      </c>
      <c r="I569" s="267"/>
      <c r="J569" s="264"/>
      <c r="K569" s="264"/>
      <c r="L569" s="268"/>
      <c r="M569" s="269"/>
      <c r="N569" s="270"/>
      <c r="O569" s="270"/>
      <c r="P569" s="270"/>
      <c r="Q569" s="270"/>
      <c r="R569" s="270"/>
      <c r="S569" s="270"/>
      <c r="T569" s="271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72" t="s">
        <v>126</v>
      </c>
      <c r="AU569" s="272" t="s">
        <v>83</v>
      </c>
      <c r="AV569" s="15" t="s">
        <v>81</v>
      </c>
      <c r="AW569" s="15" t="s">
        <v>30</v>
      </c>
      <c r="AX569" s="15" t="s">
        <v>73</v>
      </c>
      <c r="AY569" s="272" t="s">
        <v>117</v>
      </c>
    </row>
    <row r="570" s="15" customFormat="1">
      <c r="A570" s="15"/>
      <c r="B570" s="263"/>
      <c r="C570" s="264"/>
      <c r="D570" s="231" t="s">
        <v>126</v>
      </c>
      <c r="E570" s="265" t="s">
        <v>1</v>
      </c>
      <c r="F570" s="266" t="s">
        <v>556</v>
      </c>
      <c r="G570" s="264"/>
      <c r="H570" s="265" t="s">
        <v>1</v>
      </c>
      <c r="I570" s="267"/>
      <c r="J570" s="264"/>
      <c r="K570" s="264"/>
      <c r="L570" s="268"/>
      <c r="M570" s="269"/>
      <c r="N570" s="270"/>
      <c r="O570" s="270"/>
      <c r="P570" s="270"/>
      <c r="Q570" s="270"/>
      <c r="R570" s="270"/>
      <c r="S570" s="270"/>
      <c r="T570" s="271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72" t="s">
        <v>126</v>
      </c>
      <c r="AU570" s="272" t="s">
        <v>83</v>
      </c>
      <c r="AV570" s="15" t="s">
        <v>81</v>
      </c>
      <c r="AW570" s="15" t="s">
        <v>30</v>
      </c>
      <c r="AX570" s="15" t="s">
        <v>73</v>
      </c>
      <c r="AY570" s="272" t="s">
        <v>117</v>
      </c>
    </row>
    <row r="571" s="15" customFormat="1">
      <c r="A571" s="15"/>
      <c r="B571" s="263"/>
      <c r="C571" s="264"/>
      <c r="D571" s="231" t="s">
        <v>126</v>
      </c>
      <c r="E571" s="265" t="s">
        <v>1</v>
      </c>
      <c r="F571" s="266" t="s">
        <v>543</v>
      </c>
      <c r="G571" s="264"/>
      <c r="H571" s="265" t="s">
        <v>1</v>
      </c>
      <c r="I571" s="267"/>
      <c r="J571" s="264"/>
      <c r="K571" s="264"/>
      <c r="L571" s="268"/>
      <c r="M571" s="269"/>
      <c r="N571" s="270"/>
      <c r="O571" s="270"/>
      <c r="P571" s="270"/>
      <c r="Q571" s="270"/>
      <c r="R571" s="270"/>
      <c r="S571" s="270"/>
      <c r="T571" s="271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72" t="s">
        <v>126</v>
      </c>
      <c r="AU571" s="272" t="s">
        <v>83</v>
      </c>
      <c r="AV571" s="15" t="s">
        <v>81</v>
      </c>
      <c r="AW571" s="15" t="s">
        <v>30</v>
      </c>
      <c r="AX571" s="15" t="s">
        <v>73</v>
      </c>
      <c r="AY571" s="272" t="s">
        <v>117</v>
      </c>
    </row>
    <row r="572" s="15" customFormat="1">
      <c r="A572" s="15"/>
      <c r="B572" s="263"/>
      <c r="C572" s="264"/>
      <c r="D572" s="231" t="s">
        <v>126</v>
      </c>
      <c r="E572" s="265" t="s">
        <v>1</v>
      </c>
      <c r="F572" s="266" t="s">
        <v>544</v>
      </c>
      <c r="G572" s="264"/>
      <c r="H572" s="265" t="s">
        <v>1</v>
      </c>
      <c r="I572" s="267"/>
      <c r="J572" s="264"/>
      <c r="K572" s="264"/>
      <c r="L572" s="268"/>
      <c r="M572" s="269"/>
      <c r="N572" s="270"/>
      <c r="O572" s="270"/>
      <c r="P572" s="270"/>
      <c r="Q572" s="270"/>
      <c r="R572" s="270"/>
      <c r="S572" s="270"/>
      <c r="T572" s="271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272" t="s">
        <v>126</v>
      </c>
      <c r="AU572" s="272" t="s">
        <v>83</v>
      </c>
      <c r="AV572" s="15" t="s">
        <v>81</v>
      </c>
      <c r="AW572" s="15" t="s">
        <v>30</v>
      </c>
      <c r="AX572" s="15" t="s">
        <v>73</v>
      </c>
      <c r="AY572" s="272" t="s">
        <v>117</v>
      </c>
    </row>
    <row r="573" s="15" customFormat="1">
      <c r="A573" s="15"/>
      <c r="B573" s="263"/>
      <c r="C573" s="264"/>
      <c r="D573" s="231" t="s">
        <v>126</v>
      </c>
      <c r="E573" s="265" t="s">
        <v>1</v>
      </c>
      <c r="F573" s="266" t="s">
        <v>545</v>
      </c>
      <c r="G573" s="264"/>
      <c r="H573" s="265" t="s">
        <v>1</v>
      </c>
      <c r="I573" s="267"/>
      <c r="J573" s="264"/>
      <c r="K573" s="264"/>
      <c r="L573" s="268"/>
      <c r="M573" s="269"/>
      <c r="N573" s="270"/>
      <c r="O573" s="270"/>
      <c r="P573" s="270"/>
      <c r="Q573" s="270"/>
      <c r="R573" s="270"/>
      <c r="S573" s="270"/>
      <c r="T573" s="271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72" t="s">
        <v>126</v>
      </c>
      <c r="AU573" s="272" t="s">
        <v>83</v>
      </c>
      <c r="AV573" s="15" t="s">
        <v>81</v>
      </c>
      <c r="AW573" s="15" t="s">
        <v>30</v>
      </c>
      <c r="AX573" s="15" t="s">
        <v>73</v>
      </c>
      <c r="AY573" s="272" t="s">
        <v>117</v>
      </c>
    </row>
    <row r="574" s="15" customFormat="1">
      <c r="A574" s="15"/>
      <c r="B574" s="263"/>
      <c r="C574" s="264"/>
      <c r="D574" s="231" t="s">
        <v>126</v>
      </c>
      <c r="E574" s="265" t="s">
        <v>1</v>
      </c>
      <c r="F574" s="266" t="s">
        <v>546</v>
      </c>
      <c r="G574" s="264"/>
      <c r="H574" s="265" t="s">
        <v>1</v>
      </c>
      <c r="I574" s="267"/>
      <c r="J574" s="264"/>
      <c r="K574" s="264"/>
      <c r="L574" s="268"/>
      <c r="M574" s="269"/>
      <c r="N574" s="270"/>
      <c r="O574" s="270"/>
      <c r="P574" s="270"/>
      <c r="Q574" s="270"/>
      <c r="R574" s="270"/>
      <c r="S574" s="270"/>
      <c r="T574" s="271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72" t="s">
        <v>126</v>
      </c>
      <c r="AU574" s="272" t="s">
        <v>83</v>
      </c>
      <c r="AV574" s="15" t="s">
        <v>81</v>
      </c>
      <c r="AW574" s="15" t="s">
        <v>30</v>
      </c>
      <c r="AX574" s="15" t="s">
        <v>73</v>
      </c>
      <c r="AY574" s="272" t="s">
        <v>117</v>
      </c>
    </row>
    <row r="575" s="15" customFormat="1">
      <c r="A575" s="15"/>
      <c r="B575" s="263"/>
      <c r="C575" s="264"/>
      <c r="D575" s="231" t="s">
        <v>126</v>
      </c>
      <c r="E575" s="265" t="s">
        <v>1</v>
      </c>
      <c r="F575" s="266" t="s">
        <v>547</v>
      </c>
      <c r="G575" s="264"/>
      <c r="H575" s="265" t="s">
        <v>1</v>
      </c>
      <c r="I575" s="267"/>
      <c r="J575" s="264"/>
      <c r="K575" s="264"/>
      <c r="L575" s="268"/>
      <c r="M575" s="269"/>
      <c r="N575" s="270"/>
      <c r="O575" s="270"/>
      <c r="P575" s="270"/>
      <c r="Q575" s="270"/>
      <c r="R575" s="270"/>
      <c r="S575" s="270"/>
      <c r="T575" s="271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72" t="s">
        <v>126</v>
      </c>
      <c r="AU575" s="272" t="s">
        <v>83</v>
      </c>
      <c r="AV575" s="15" t="s">
        <v>81</v>
      </c>
      <c r="AW575" s="15" t="s">
        <v>30</v>
      </c>
      <c r="AX575" s="15" t="s">
        <v>73</v>
      </c>
      <c r="AY575" s="272" t="s">
        <v>117</v>
      </c>
    </row>
    <row r="576" s="15" customFormat="1">
      <c r="A576" s="15"/>
      <c r="B576" s="263"/>
      <c r="C576" s="264"/>
      <c r="D576" s="231" t="s">
        <v>126</v>
      </c>
      <c r="E576" s="265" t="s">
        <v>1</v>
      </c>
      <c r="F576" s="266" t="s">
        <v>548</v>
      </c>
      <c r="G576" s="264"/>
      <c r="H576" s="265" t="s">
        <v>1</v>
      </c>
      <c r="I576" s="267"/>
      <c r="J576" s="264"/>
      <c r="K576" s="264"/>
      <c r="L576" s="268"/>
      <c r="M576" s="269"/>
      <c r="N576" s="270"/>
      <c r="O576" s="270"/>
      <c r="P576" s="270"/>
      <c r="Q576" s="270"/>
      <c r="R576" s="270"/>
      <c r="S576" s="270"/>
      <c r="T576" s="271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72" t="s">
        <v>126</v>
      </c>
      <c r="AU576" s="272" t="s">
        <v>83</v>
      </c>
      <c r="AV576" s="15" t="s">
        <v>81</v>
      </c>
      <c r="AW576" s="15" t="s">
        <v>30</v>
      </c>
      <c r="AX576" s="15" t="s">
        <v>73</v>
      </c>
      <c r="AY576" s="272" t="s">
        <v>117</v>
      </c>
    </row>
    <row r="577" s="15" customFormat="1">
      <c r="A577" s="15"/>
      <c r="B577" s="263"/>
      <c r="C577" s="264"/>
      <c r="D577" s="231" t="s">
        <v>126</v>
      </c>
      <c r="E577" s="265" t="s">
        <v>1</v>
      </c>
      <c r="F577" s="266" t="s">
        <v>549</v>
      </c>
      <c r="G577" s="264"/>
      <c r="H577" s="265" t="s">
        <v>1</v>
      </c>
      <c r="I577" s="267"/>
      <c r="J577" s="264"/>
      <c r="K577" s="264"/>
      <c r="L577" s="268"/>
      <c r="M577" s="269"/>
      <c r="N577" s="270"/>
      <c r="O577" s="270"/>
      <c r="P577" s="270"/>
      <c r="Q577" s="270"/>
      <c r="R577" s="270"/>
      <c r="S577" s="270"/>
      <c r="T577" s="271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72" t="s">
        <v>126</v>
      </c>
      <c r="AU577" s="272" t="s">
        <v>83</v>
      </c>
      <c r="AV577" s="15" t="s">
        <v>81</v>
      </c>
      <c r="AW577" s="15" t="s">
        <v>30</v>
      </c>
      <c r="AX577" s="15" t="s">
        <v>73</v>
      </c>
      <c r="AY577" s="272" t="s">
        <v>117</v>
      </c>
    </row>
    <row r="578" s="15" customFormat="1">
      <c r="A578" s="15"/>
      <c r="B578" s="263"/>
      <c r="C578" s="264"/>
      <c r="D578" s="231" t="s">
        <v>126</v>
      </c>
      <c r="E578" s="265" t="s">
        <v>1</v>
      </c>
      <c r="F578" s="266" t="s">
        <v>158</v>
      </c>
      <c r="G578" s="264"/>
      <c r="H578" s="265" t="s">
        <v>1</v>
      </c>
      <c r="I578" s="267"/>
      <c r="J578" s="264"/>
      <c r="K578" s="264"/>
      <c r="L578" s="268"/>
      <c r="M578" s="269"/>
      <c r="N578" s="270"/>
      <c r="O578" s="270"/>
      <c r="P578" s="270"/>
      <c r="Q578" s="270"/>
      <c r="R578" s="270"/>
      <c r="S578" s="270"/>
      <c r="T578" s="271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72" t="s">
        <v>126</v>
      </c>
      <c r="AU578" s="272" t="s">
        <v>83</v>
      </c>
      <c r="AV578" s="15" t="s">
        <v>81</v>
      </c>
      <c r="AW578" s="15" t="s">
        <v>30</v>
      </c>
      <c r="AX578" s="15" t="s">
        <v>73</v>
      </c>
      <c r="AY578" s="272" t="s">
        <v>117</v>
      </c>
    </row>
    <row r="579" s="13" customFormat="1">
      <c r="A579" s="13"/>
      <c r="B579" s="229"/>
      <c r="C579" s="230"/>
      <c r="D579" s="231" t="s">
        <v>126</v>
      </c>
      <c r="E579" s="232" t="s">
        <v>1</v>
      </c>
      <c r="F579" s="233" t="s">
        <v>128</v>
      </c>
      <c r="G579" s="230"/>
      <c r="H579" s="234">
        <v>4</v>
      </c>
      <c r="I579" s="235"/>
      <c r="J579" s="230"/>
      <c r="K579" s="230"/>
      <c r="L579" s="236"/>
      <c r="M579" s="237"/>
      <c r="N579" s="238"/>
      <c r="O579" s="238"/>
      <c r="P579" s="238"/>
      <c r="Q579" s="238"/>
      <c r="R579" s="238"/>
      <c r="S579" s="238"/>
      <c r="T579" s="239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0" t="s">
        <v>126</v>
      </c>
      <c r="AU579" s="240" t="s">
        <v>83</v>
      </c>
      <c r="AV579" s="13" t="s">
        <v>83</v>
      </c>
      <c r="AW579" s="13" t="s">
        <v>30</v>
      </c>
      <c r="AX579" s="13" t="s">
        <v>73</v>
      </c>
      <c r="AY579" s="240" t="s">
        <v>117</v>
      </c>
    </row>
    <row r="580" s="14" customFormat="1">
      <c r="A580" s="14"/>
      <c r="B580" s="241"/>
      <c r="C580" s="242"/>
      <c r="D580" s="231" t="s">
        <v>126</v>
      </c>
      <c r="E580" s="243" t="s">
        <v>1</v>
      </c>
      <c r="F580" s="244" t="s">
        <v>127</v>
      </c>
      <c r="G580" s="242"/>
      <c r="H580" s="245">
        <v>4</v>
      </c>
      <c r="I580" s="246"/>
      <c r="J580" s="242"/>
      <c r="K580" s="242"/>
      <c r="L580" s="247"/>
      <c r="M580" s="248"/>
      <c r="N580" s="249"/>
      <c r="O580" s="249"/>
      <c r="P580" s="249"/>
      <c r="Q580" s="249"/>
      <c r="R580" s="249"/>
      <c r="S580" s="249"/>
      <c r="T580" s="250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1" t="s">
        <v>126</v>
      </c>
      <c r="AU580" s="251" t="s">
        <v>83</v>
      </c>
      <c r="AV580" s="14" t="s">
        <v>128</v>
      </c>
      <c r="AW580" s="14" t="s">
        <v>30</v>
      </c>
      <c r="AX580" s="14" t="s">
        <v>81</v>
      </c>
      <c r="AY580" s="251" t="s">
        <v>117</v>
      </c>
    </row>
    <row r="581" s="2" customFormat="1" ht="16.5" customHeight="1">
      <c r="A581" s="38"/>
      <c r="B581" s="39"/>
      <c r="C581" s="252" t="s">
        <v>557</v>
      </c>
      <c r="D581" s="252" t="s">
        <v>129</v>
      </c>
      <c r="E581" s="253" t="s">
        <v>558</v>
      </c>
      <c r="F581" s="254" t="s">
        <v>559</v>
      </c>
      <c r="G581" s="255" t="s">
        <v>132</v>
      </c>
      <c r="H581" s="256">
        <v>8</v>
      </c>
      <c r="I581" s="257"/>
      <c r="J581" s="258">
        <f>ROUND(I581*H581,2)</f>
        <v>0</v>
      </c>
      <c r="K581" s="259"/>
      <c r="L581" s="260"/>
      <c r="M581" s="261" t="s">
        <v>1</v>
      </c>
      <c r="N581" s="262" t="s">
        <v>38</v>
      </c>
      <c r="O581" s="91"/>
      <c r="P581" s="225">
        <f>O581*H581</f>
        <v>0</v>
      </c>
      <c r="Q581" s="225">
        <v>0.014999999999999999</v>
      </c>
      <c r="R581" s="225">
        <f>Q581*H581</f>
        <v>0.12</v>
      </c>
      <c r="S581" s="225">
        <v>0</v>
      </c>
      <c r="T581" s="226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27" t="s">
        <v>133</v>
      </c>
      <c r="AT581" s="227" t="s">
        <v>129</v>
      </c>
      <c r="AU581" s="227" t="s">
        <v>83</v>
      </c>
      <c r="AY581" s="17" t="s">
        <v>117</v>
      </c>
      <c r="BE581" s="228">
        <f>IF(N581="základní",J581,0)</f>
        <v>0</v>
      </c>
      <c r="BF581" s="228">
        <f>IF(N581="snížená",J581,0)</f>
        <v>0</v>
      </c>
      <c r="BG581" s="228">
        <f>IF(N581="zákl. přenesená",J581,0)</f>
        <v>0</v>
      </c>
      <c r="BH581" s="228">
        <f>IF(N581="sníž. přenesená",J581,0)</f>
        <v>0</v>
      </c>
      <c r="BI581" s="228">
        <f>IF(N581="nulová",J581,0)</f>
        <v>0</v>
      </c>
      <c r="BJ581" s="17" t="s">
        <v>81</v>
      </c>
      <c r="BK581" s="228">
        <f>ROUND(I581*H581,2)</f>
        <v>0</v>
      </c>
      <c r="BL581" s="17" t="s">
        <v>124</v>
      </c>
      <c r="BM581" s="227" t="s">
        <v>560</v>
      </c>
    </row>
    <row r="582" s="15" customFormat="1">
      <c r="A582" s="15"/>
      <c r="B582" s="263"/>
      <c r="C582" s="264"/>
      <c r="D582" s="231" t="s">
        <v>126</v>
      </c>
      <c r="E582" s="265" t="s">
        <v>1</v>
      </c>
      <c r="F582" s="266" t="s">
        <v>561</v>
      </c>
      <c r="G582" s="264"/>
      <c r="H582" s="265" t="s">
        <v>1</v>
      </c>
      <c r="I582" s="267"/>
      <c r="J582" s="264"/>
      <c r="K582" s="264"/>
      <c r="L582" s="268"/>
      <c r="M582" s="269"/>
      <c r="N582" s="270"/>
      <c r="O582" s="270"/>
      <c r="P582" s="270"/>
      <c r="Q582" s="270"/>
      <c r="R582" s="270"/>
      <c r="S582" s="270"/>
      <c r="T582" s="271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72" t="s">
        <v>126</v>
      </c>
      <c r="AU582" s="272" t="s">
        <v>83</v>
      </c>
      <c r="AV582" s="15" t="s">
        <v>81</v>
      </c>
      <c r="AW582" s="15" t="s">
        <v>30</v>
      </c>
      <c r="AX582" s="15" t="s">
        <v>73</v>
      </c>
      <c r="AY582" s="272" t="s">
        <v>117</v>
      </c>
    </row>
    <row r="583" s="15" customFormat="1">
      <c r="A583" s="15"/>
      <c r="B583" s="263"/>
      <c r="C583" s="264"/>
      <c r="D583" s="231" t="s">
        <v>126</v>
      </c>
      <c r="E583" s="265" t="s">
        <v>1</v>
      </c>
      <c r="F583" s="266" t="s">
        <v>562</v>
      </c>
      <c r="G583" s="264"/>
      <c r="H583" s="265" t="s">
        <v>1</v>
      </c>
      <c r="I583" s="267"/>
      <c r="J583" s="264"/>
      <c r="K583" s="264"/>
      <c r="L583" s="268"/>
      <c r="M583" s="269"/>
      <c r="N583" s="270"/>
      <c r="O583" s="270"/>
      <c r="P583" s="270"/>
      <c r="Q583" s="270"/>
      <c r="R583" s="270"/>
      <c r="S583" s="270"/>
      <c r="T583" s="271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72" t="s">
        <v>126</v>
      </c>
      <c r="AU583" s="272" t="s">
        <v>83</v>
      </c>
      <c r="AV583" s="15" t="s">
        <v>81</v>
      </c>
      <c r="AW583" s="15" t="s">
        <v>30</v>
      </c>
      <c r="AX583" s="15" t="s">
        <v>73</v>
      </c>
      <c r="AY583" s="272" t="s">
        <v>117</v>
      </c>
    </row>
    <row r="584" s="15" customFormat="1">
      <c r="A584" s="15"/>
      <c r="B584" s="263"/>
      <c r="C584" s="264"/>
      <c r="D584" s="231" t="s">
        <v>126</v>
      </c>
      <c r="E584" s="265" t="s">
        <v>1</v>
      </c>
      <c r="F584" s="266" t="s">
        <v>164</v>
      </c>
      <c r="G584" s="264"/>
      <c r="H584" s="265" t="s">
        <v>1</v>
      </c>
      <c r="I584" s="267"/>
      <c r="J584" s="264"/>
      <c r="K584" s="264"/>
      <c r="L584" s="268"/>
      <c r="M584" s="269"/>
      <c r="N584" s="270"/>
      <c r="O584" s="270"/>
      <c r="P584" s="270"/>
      <c r="Q584" s="270"/>
      <c r="R584" s="270"/>
      <c r="S584" s="270"/>
      <c r="T584" s="271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72" t="s">
        <v>126</v>
      </c>
      <c r="AU584" s="272" t="s">
        <v>83</v>
      </c>
      <c r="AV584" s="15" t="s">
        <v>81</v>
      </c>
      <c r="AW584" s="15" t="s">
        <v>30</v>
      </c>
      <c r="AX584" s="15" t="s">
        <v>73</v>
      </c>
      <c r="AY584" s="272" t="s">
        <v>117</v>
      </c>
    </row>
    <row r="585" s="15" customFormat="1">
      <c r="A585" s="15"/>
      <c r="B585" s="263"/>
      <c r="C585" s="264"/>
      <c r="D585" s="231" t="s">
        <v>126</v>
      </c>
      <c r="E585" s="265" t="s">
        <v>1</v>
      </c>
      <c r="F585" s="266" t="s">
        <v>563</v>
      </c>
      <c r="G585" s="264"/>
      <c r="H585" s="265" t="s">
        <v>1</v>
      </c>
      <c r="I585" s="267"/>
      <c r="J585" s="264"/>
      <c r="K585" s="264"/>
      <c r="L585" s="268"/>
      <c r="M585" s="269"/>
      <c r="N585" s="270"/>
      <c r="O585" s="270"/>
      <c r="P585" s="270"/>
      <c r="Q585" s="270"/>
      <c r="R585" s="270"/>
      <c r="S585" s="270"/>
      <c r="T585" s="271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T585" s="272" t="s">
        <v>126</v>
      </c>
      <c r="AU585" s="272" t="s">
        <v>83</v>
      </c>
      <c r="AV585" s="15" t="s">
        <v>81</v>
      </c>
      <c r="AW585" s="15" t="s">
        <v>30</v>
      </c>
      <c r="AX585" s="15" t="s">
        <v>73</v>
      </c>
      <c r="AY585" s="272" t="s">
        <v>117</v>
      </c>
    </row>
    <row r="586" s="15" customFormat="1">
      <c r="A586" s="15"/>
      <c r="B586" s="263"/>
      <c r="C586" s="264"/>
      <c r="D586" s="231" t="s">
        <v>126</v>
      </c>
      <c r="E586" s="265" t="s">
        <v>1</v>
      </c>
      <c r="F586" s="266" t="s">
        <v>564</v>
      </c>
      <c r="G586" s="264"/>
      <c r="H586" s="265" t="s">
        <v>1</v>
      </c>
      <c r="I586" s="267"/>
      <c r="J586" s="264"/>
      <c r="K586" s="264"/>
      <c r="L586" s="268"/>
      <c r="M586" s="269"/>
      <c r="N586" s="270"/>
      <c r="O586" s="270"/>
      <c r="P586" s="270"/>
      <c r="Q586" s="270"/>
      <c r="R586" s="270"/>
      <c r="S586" s="270"/>
      <c r="T586" s="271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272" t="s">
        <v>126</v>
      </c>
      <c r="AU586" s="272" t="s">
        <v>83</v>
      </c>
      <c r="AV586" s="15" t="s">
        <v>81</v>
      </c>
      <c r="AW586" s="15" t="s">
        <v>30</v>
      </c>
      <c r="AX586" s="15" t="s">
        <v>73</v>
      </c>
      <c r="AY586" s="272" t="s">
        <v>117</v>
      </c>
    </row>
    <row r="587" s="15" customFormat="1">
      <c r="A587" s="15"/>
      <c r="B587" s="263"/>
      <c r="C587" s="264"/>
      <c r="D587" s="231" t="s">
        <v>126</v>
      </c>
      <c r="E587" s="265" t="s">
        <v>1</v>
      </c>
      <c r="F587" s="266" t="s">
        <v>565</v>
      </c>
      <c r="G587" s="264"/>
      <c r="H587" s="265" t="s">
        <v>1</v>
      </c>
      <c r="I587" s="267"/>
      <c r="J587" s="264"/>
      <c r="K587" s="264"/>
      <c r="L587" s="268"/>
      <c r="M587" s="269"/>
      <c r="N587" s="270"/>
      <c r="O587" s="270"/>
      <c r="P587" s="270"/>
      <c r="Q587" s="270"/>
      <c r="R587" s="270"/>
      <c r="S587" s="270"/>
      <c r="T587" s="271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72" t="s">
        <v>126</v>
      </c>
      <c r="AU587" s="272" t="s">
        <v>83</v>
      </c>
      <c r="AV587" s="15" t="s">
        <v>81</v>
      </c>
      <c r="AW587" s="15" t="s">
        <v>30</v>
      </c>
      <c r="AX587" s="15" t="s">
        <v>73</v>
      </c>
      <c r="AY587" s="272" t="s">
        <v>117</v>
      </c>
    </row>
    <row r="588" s="15" customFormat="1">
      <c r="A588" s="15"/>
      <c r="B588" s="263"/>
      <c r="C588" s="264"/>
      <c r="D588" s="231" t="s">
        <v>126</v>
      </c>
      <c r="E588" s="265" t="s">
        <v>1</v>
      </c>
      <c r="F588" s="266" t="s">
        <v>566</v>
      </c>
      <c r="G588" s="264"/>
      <c r="H588" s="265" t="s">
        <v>1</v>
      </c>
      <c r="I588" s="267"/>
      <c r="J588" s="264"/>
      <c r="K588" s="264"/>
      <c r="L588" s="268"/>
      <c r="M588" s="269"/>
      <c r="N588" s="270"/>
      <c r="O588" s="270"/>
      <c r="P588" s="270"/>
      <c r="Q588" s="270"/>
      <c r="R588" s="270"/>
      <c r="S588" s="270"/>
      <c r="T588" s="271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72" t="s">
        <v>126</v>
      </c>
      <c r="AU588" s="272" t="s">
        <v>83</v>
      </c>
      <c r="AV588" s="15" t="s">
        <v>81</v>
      </c>
      <c r="AW588" s="15" t="s">
        <v>30</v>
      </c>
      <c r="AX588" s="15" t="s">
        <v>73</v>
      </c>
      <c r="AY588" s="272" t="s">
        <v>117</v>
      </c>
    </row>
    <row r="589" s="15" customFormat="1">
      <c r="A589" s="15"/>
      <c r="B589" s="263"/>
      <c r="C589" s="264"/>
      <c r="D589" s="231" t="s">
        <v>126</v>
      </c>
      <c r="E589" s="265" t="s">
        <v>1</v>
      </c>
      <c r="F589" s="266" t="s">
        <v>567</v>
      </c>
      <c r="G589" s="264"/>
      <c r="H589" s="265" t="s">
        <v>1</v>
      </c>
      <c r="I589" s="267"/>
      <c r="J589" s="264"/>
      <c r="K589" s="264"/>
      <c r="L589" s="268"/>
      <c r="M589" s="269"/>
      <c r="N589" s="270"/>
      <c r="O589" s="270"/>
      <c r="P589" s="270"/>
      <c r="Q589" s="270"/>
      <c r="R589" s="270"/>
      <c r="S589" s="270"/>
      <c r="T589" s="271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72" t="s">
        <v>126</v>
      </c>
      <c r="AU589" s="272" t="s">
        <v>83</v>
      </c>
      <c r="AV589" s="15" t="s">
        <v>81</v>
      </c>
      <c r="AW589" s="15" t="s">
        <v>30</v>
      </c>
      <c r="AX589" s="15" t="s">
        <v>73</v>
      </c>
      <c r="AY589" s="272" t="s">
        <v>117</v>
      </c>
    </row>
    <row r="590" s="15" customFormat="1">
      <c r="A590" s="15"/>
      <c r="B590" s="263"/>
      <c r="C590" s="264"/>
      <c r="D590" s="231" t="s">
        <v>126</v>
      </c>
      <c r="E590" s="265" t="s">
        <v>1</v>
      </c>
      <c r="F590" s="266" t="s">
        <v>568</v>
      </c>
      <c r="G590" s="264"/>
      <c r="H590" s="265" t="s">
        <v>1</v>
      </c>
      <c r="I590" s="267"/>
      <c r="J590" s="264"/>
      <c r="K590" s="264"/>
      <c r="L590" s="268"/>
      <c r="M590" s="269"/>
      <c r="N590" s="270"/>
      <c r="O590" s="270"/>
      <c r="P590" s="270"/>
      <c r="Q590" s="270"/>
      <c r="R590" s="270"/>
      <c r="S590" s="270"/>
      <c r="T590" s="271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72" t="s">
        <v>126</v>
      </c>
      <c r="AU590" s="272" t="s">
        <v>83</v>
      </c>
      <c r="AV590" s="15" t="s">
        <v>81</v>
      </c>
      <c r="AW590" s="15" t="s">
        <v>30</v>
      </c>
      <c r="AX590" s="15" t="s">
        <v>73</v>
      </c>
      <c r="AY590" s="272" t="s">
        <v>117</v>
      </c>
    </row>
    <row r="591" s="15" customFormat="1">
      <c r="A591" s="15"/>
      <c r="B591" s="263"/>
      <c r="C591" s="264"/>
      <c r="D591" s="231" t="s">
        <v>126</v>
      </c>
      <c r="E591" s="265" t="s">
        <v>1</v>
      </c>
      <c r="F591" s="266" t="s">
        <v>569</v>
      </c>
      <c r="G591" s="264"/>
      <c r="H591" s="265" t="s">
        <v>1</v>
      </c>
      <c r="I591" s="267"/>
      <c r="J591" s="264"/>
      <c r="K591" s="264"/>
      <c r="L591" s="268"/>
      <c r="M591" s="269"/>
      <c r="N591" s="270"/>
      <c r="O591" s="270"/>
      <c r="P591" s="270"/>
      <c r="Q591" s="270"/>
      <c r="R591" s="270"/>
      <c r="S591" s="270"/>
      <c r="T591" s="271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72" t="s">
        <v>126</v>
      </c>
      <c r="AU591" s="272" t="s">
        <v>83</v>
      </c>
      <c r="AV591" s="15" t="s">
        <v>81</v>
      </c>
      <c r="AW591" s="15" t="s">
        <v>30</v>
      </c>
      <c r="AX591" s="15" t="s">
        <v>73</v>
      </c>
      <c r="AY591" s="272" t="s">
        <v>117</v>
      </c>
    </row>
    <row r="592" s="15" customFormat="1">
      <c r="A592" s="15"/>
      <c r="B592" s="263"/>
      <c r="C592" s="264"/>
      <c r="D592" s="231" t="s">
        <v>126</v>
      </c>
      <c r="E592" s="265" t="s">
        <v>1</v>
      </c>
      <c r="F592" s="266" t="s">
        <v>570</v>
      </c>
      <c r="G592" s="264"/>
      <c r="H592" s="265" t="s">
        <v>1</v>
      </c>
      <c r="I592" s="267"/>
      <c r="J592" s="264"/>
      <c r="K592" s="264"/>
      <c r="L592" s="268"/>
      <c r="M592" s="269"/>
      <c r="N592" s="270"/>
      <c r="O592" s="270"/>
      <c r="P592" s="270"/>
      <c r="Q592" s="270"/>
      <c r="R592" s="270"/>
      <c r="S592" s="270"/>
      <c r="T592" s="271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72" t="s">
        <v>126</v>
      </c>
      <c r="AU592" s="272" t="s">
        <v>83</v>
      </c>
      <c r="AV592" s="15" t="s">
        <v>81</v>
      </c>
      <c r="AW592" s="15" t="s">
        <v>30</v>
      </c>
      <c r="AX592" s="15" t="s">
        <v>73</v>
      </c>
      <c r="AY592" s="272" t="s">
        <v>117</v>
      </c>
    </row>
    <row r="593" s="15" customFormat="1">
      <c r="A593" s="15"/>
      <c r="B593" s="263"/>
      <c r="C593" s="264"/>
      <c r="D593" s="231" t="s">
        <v>126</v>
      </c>
      <c r="E593" s="265" t="s">
        <v>1</v>
      </c>
      <c r="F593" s="266" t="s">
        <v>571</v>
      </c>
      <c r="G593" s="264"/>
      <c r="H593" s="265" t="s">
        <v>1</v>
      </c>
      <c r="I593" s="267"/>
      <c r="J593" s="264"/>
      <c r="K593" s="264"/>
      <c r="L593" s="268"/>
      <c r="M593" s="269"/>
      <c r="N593" s="270"/>
      <c r="O593" s="270"/>
      <c r="P593" s="270"/>
      <c r="Q593" s="270"/>
      <c r="R593" s="270"/>
      <c r="S593" s="270"/>
      <c r="T593" s="271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72" t="s">
        <v>126</v>
      </c>
      <c r="AU593" s="272" t="s">
        <v>83</v>
      </c>
      <c r="AV593" s="15" t="s">
        <v>81</v>
      </c>
      <c r="AW593" s="15" t="s">
        <v>30</v>
      </c>
      <c r="AX593" s="15" t="s">
        <v>73</v>
      </c>
      <c r="AY593" s="272" t="s">
        <v>117</v>
      </c>
    </row>
    <row r="594" s="15" customFormat="1">
      <c r="A594" s="15"/>
      <c r="B594" s="263"/>
      <c r="C594" s="264"/>
      <c r="D594" s="231" t="s">
        <v>126</v>
      </c>
      <c r="E594" s="265" t="s">
        <v>1</v>
      </c>
      <c r="F594" s="266" t="s">
        <v>144</v>
      </c>
      <c r="G594" s="264"/>
      <c r="H594" s="265" t="s">
        <v>1</v>
      </c>
      <c r="I594" s="267"/>
      <c r="J594" s="264"/>
      <c r="K594" s="264"/>
      <c r="L594" s="268"/>
      <c r="M594" s="269"/>
      <c r="N594" s="270"/>
      <c r="O594" s="270"/>
      <c r="P594" s="270"/>
      <c r="Q594" s="270"/>
      <c r="R594" s="270"/>
      <c r="S594" s="270"/>
      <c r="T594" s="271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72" t="s">
        <v>126</v>
      </c>
      <c r="AU594" s="272" t="s">
        <v>83</v>
      </c>
      <c r="AV594" s="15" t="s">
        <v>81</v>
      </c>
      <c r="AW594" s="15" t="s">
        <v>30</v>
      </c>
      <c r="AX594" s="15" t="s">
        <v>73</v>
      </c>
      <c r="AY594" s="272" t="s">
        <v>117</v>
      </c>
    </row>
    <row r="595" s="13" customFormat="1">
      <c r="A595" s="13"/>
      <c r="B595" s="229"/>
      <c r="C595" s="230"/>
      <c r="D595" s="231" t="s">
        <v>126</v>
      </c>
      <c r="E595" s="232" t="s">
        <v>1</v>
      </c>
      <c r="F595" s="233" t="s">
        <v>195</v>
      </c>
      <c r="G595" s="230"/>
      <c r="H595" s="234">
        <v>8</v>
      </c>
      <c r="I595" s="235"/>
      <c r="J595" s="230"/>
      <c r="K595" s="230"/>
      <c r="L595" s="236"/>
      <c r="M595" s="237"/>
      <c r="N595" s="238"/>
      <c r="O595" s="238"/>
      <c r="P595" s="238"/>
      <c r="Q595" s="238"/>
      <c r="R595" s="238"/>
      <c r="S595" s="238"/>
      <c r="T595" s="239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0" t="s">
        <v>126</v>
      </c>
      <c r="AU595" s="240" t="s">
        <v>83</v>
      </c>
      <c r="AV595" s="13" t="s">
        <v>83</v>
      </c>
      <c r="AW595" s="13" t="s">
        <v>30</v>
      </c>
      <c r="AX595" s="13" t="s">
        <v>73</v>
      </c>
      <c r="AY595" s="240" t="s">
        <v>117</v>
      </c>
    </row>
    <row r="596" s="14" customFormat="1">
      <c r="A596" s="14"/>
      <c r="B596" s="241"/>
      <c r="C596" s="242"/>
      <c r="D596" s="231" t="s">
        <v>126</v>
      </c>
      <c r="E596" s="243" t="s">
        <v>1</v>
      </c>
      <c r="F596" s="244" t="s">
        <v>127</v>
      </c>
      <c r="G596" s="242"/>
      <c r="H596" s="245">
        <v>8</v>
      </c>
      <c r="I596" s="246"/>
      <c r="J596" s="242"/>
      <c r="K596" s="242"/>
      <c r="L596" s="247"/>
      <c r="M596" s="248"/>
      <c r="N596" s="249"/>
      <c r="O596" s="249"/>
      <c r="P596" s="249"/>
      <c r="Q596" s="249"/>
      <c r="R596" s="249"/>
      <c r="S596" s="249"/>
      <c r="T596" s="250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1" t="s">
        <v>126</v>
      </c>
      <c r="AU596" s="251" t="s">
        <v>83</v>
      </c>
      <c r="AV596" s="14" t="s">
        <v>128</v>
      </c>
      <c r="AW596" s="14" t="s">
        <v>30</v>
      </c>
      <c r="AX596" s="14" t="s">
        <v>81</v>
      </c>
      <c r="AY596" s="251" t="s">
        <v>117</v>
      </c>
    </row>
    <row r="597" s="2" customFormat="1" ht="16.5" customHeight="1">
      <c r="A597" s="38"/>
      <c r="B597" s="39"/>
      <c r="C597" s="252" t="s">
        <v>572</v>
      </c>
      <c r="D597" s="252" t="s">
        <v>129</v>
      </c>
      <c r="E597" s="253" t="s">
        <v>573</v>
      </c>
      <c r="F597" s="254" t="s">
        <v>574</v>
      </c>
      <c r="G597" s="255" t="s">
        <v>132</v>
      </c>
      <c r="H597" s="256">
        <v>111</v>
      </c>
      <c r="I597" s="257"/>
      <c r="J597" s="258">
        <f>ROUND(I597*H597,2)</f>
        <v>0</v>
      </c>
      <c r="K597" s="259"/>
      <c r="L597" s="260"/>
      <c r="M597" s="261" t="s">
        <v>1</v>
      </c>
      <c r="N597" s="262" t="s">
        <v>38</v>
      </c>
      <c r="O597" s="91"/>
      <c r="P597" s="225">
        <f>O597*H597</f>
        <v>0</v>
      </c>
      <c r="Q597" s="225">
        <v>0.0050000000000000001</v>
      </c>
      <c r="R597" s="225">
        <f>Q597*H597</f>
        <v>0.55500000000000005</v>
      </c>
      <c r="S597" s="225">
        <v>0</v>
      </c>
      <c r="T597" s="226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27" t="s">
        <v>133</v>
      </c>
      <c r="AT597" s="227" t="s">
        <v>129</v>
      </c>
      <c r="AU597" s="227" t="s">
        <v>83</v>
      </c>
      <c r="AY597" s="17" t="s">
        <v>117</v>
      </c>
      <c r="BE597" s="228">
        <f>IF(N597="základní",J597,0)</f>
        <v>0</v>
      </c>
      <c r="BF597" s="228">
        <f>IF(N597="snížená",J597,0)</f>
        <v>0</v>
      </c>
      <c r="BG597" s="228">
        <f>IF(N597="zákl. přenesená",J597,0)</f>
        <v>0</v>
      </c>
      <c r="BH597" s="228">
        <f>IF(N597="sníž. přenesená",J597,0)</f>
        <v>0</v>
      </c>
      <c r="BI597" s="228">
        <f>IF(N597="nulová",J597,0)</f>
        <v>0</v>
      </c>
      <c r="BJ597" s="17" t="s">
        <v>81</v>
      </c>
      <c r="BK597" s="228">
        <f>ROUND(I597*H597,2)</f>
        <v>0</v>
      </c>
      <c r="BL597" s="17" t="s">
        <v>124</v>
      </c>
      <c r="BM597" s="227" t="s">
        <v>575</v>
      </c>
    </row>
    <row r="598" s="15" customFormat="1">
      <c r="A598" s="15"/>
      <c r="B598" s="263"/>
      <c r="C598" s="264"/>
      <c r="D598" s="231" t="s">
        <v>126</v>
      </c>
      <c r="E598" s="265" t="s">
        <v>1</v>
      </c>
      <c r="F598" s="266" t="s">
        <v>576</v>
      </c>
      <c r="G598" s="264"/>
      <c r="H598" s="265" t="s">
        <v>1</v>
      </c>
      <c r="I598" s="267"/>
      <c r="J598" s="264"/>
      <c r="K598" s="264"/>
      <c r="L598" s="268"/>
      <c r="M598" s="269"/>
      <c r="N598" s="270"/>
      <c r="O598" s="270"/>
      <c r="P598" s="270"/>
      <c r="Q598" s="270"/>
      <c r="R598" s="270"/>
      <c r="S598" s="270"/>
      <c r="T598" s="271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72" t="s">
        <v>126</v>
      </c>
      <c r="AU598" s="272" t="s">
        <v>83</v>
      </c>
      <c r="AV598" s="15" t="s">
        <v>81</v>
      </c>
      <c r="AW598" s="15" t="s">
        <v>30</v>
      </c>
      <c r="AX598" s="15" t="s">
        <v>73</v>
      </c>
      <c r="AY598" s="272" t="s">
        <v>117</v>
      </c>
    </row>
    <row r="599" s="15" customFormat="1">
      <c r="A599" s="15"/>
      <c r="B599" s="263"/>
      <c r="C599" s="264"/>
      <c r="D599" s="231" t="s">
        <v>126</v>
      </c>
      <c r="E599" s="265" t="s">
        <v>1</v>
      </c>
      <c r="F599" s="266" t="s">
        <v>577</v>
      </c>
      <c r="G599" s="264"/>
      <c r="H599" s="265" t="s">
        <v>1</v>
      </c>
      <c r="I599" s="267"/>
      <c r="J599" s="264"/>
      <c r="K599" s="264"/>
      <c r="L599" s="268"/>
      <c r="M599" s="269"/>
      <c r="N599" s="270"/>
      <c r="O599" s="270"/>
      <c r="P599" s="270"/>
      <c r="Q599" s="270"/>
      <c r="R599" s="270"/>
      <c r="S599" s="270"/>
      <c r="T599" s="271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72" t="s">
        <v>126</v>
      </c>
      <c r="AU599" s="272" t="s">
        <v>83</v>
      </c>
      <c r="AV599" s="15" t="s">
        <v>81</v>
      </c>
      <c r="AW599" s="15" t="s">
        <v>30</v>
      </c>
      <c r="AX599" s="15" t="s">
        <v>73</v>
      </c>
      <c r="AY599" s="272" t="s">
        <v>117</v>
      </c>
    </row>
    <row r="600" s="15" customFormat="1">
      <c r="A600" s="15"/>
      <c r="B600" s="263"/>
      <c r="C600" s="264"/>
      <c r="D600" s="231" t="s">
        <v>126</v>
      </c>
      <c r="E600" s="265" t="s">
        <v>1</v>
      </c>
      <c r="F600" s="266" t="s">
        <v>578</v>
      </c>
      <c r="G600" s="264"/>
      <c r="H600" s="265" t="s">
        <v>1</v>
      </c>
      <c r="I600" s="267"/>
      <c r="J600" s="264"/>
      <c r="K600" s="264"/>
      <c r="L600" s="268"/>
      <c r="M600" s="269"/>
      <c r="N600" s="270"/>
      <c r="O600" s="270"/>
      <c r="P600" s="270"/>
      <c r="Q600" s="270"/>
      <c r="R600" s="270"/>
      <c r="S600" s="270"/>
      <c r="T600" s="271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72" t="s">
        <v>126</v>
      </c>
      <c r="AU600" s="272" t="s">
        <v>83</v>
      </c>
      <c r="AV600" s="15" t="s">
        <v>81</v>
      </c>
      <c r="AW600" s="15" t="s">
        <v>30</v>
      </c>
      <c r="AX600" s="15" t="s">
        <v>73</v>
      </c>
      <c r="AY600" s="272" t="s">
        <v>117</v>
      </c>
    </row>
    <row r="601" s="15" customFormat="1">
      <c r="A601" s="15"/>
      <c r="B601" s="263"/>
      <c r="C601" s="264"/>
      <c r="D601" s="231" t="s">
        <v>126</v>
      </c>
      <c r="E601" s="265" t="s">
        <v>1</v>
      </c>
      <c r="F601" s="266" t="s">
        <v>579</v>
      </c>
      <c r="G601" s="264"/>
      <c r="H601" s="265" t="s">
        <v>1</v>
      </c>
      <c r="I601" s="267"/>
      <c r="J601" s="264"/>
      <c r="K601" s="264"/>
      <c r="L601" s="268"/>
      <c r="M601" s="269"/>
      <c r="N601" s="270"/>
      <c r="O601" s="270"/>
      <c r="P601" s="270"/>
      <c r="Q601" s="270"/>
      <c r="R601" s="270"/>
      <c r="S601" s="270"/>
      <c r="T601" s="271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72" t="s">
        <v>126</v>
      </c>
      <c r="AU601" s="272" t="s">
        <v>83</v>
      </c>
      <c r="AV601" s="15" t="s">
        <v>81</v>
      </c>
      <c r="AW601" s="15" t="s">
        <v>30</v>
      </c>
      <c r="AX601" s="15" t="s">
        <v>73</v>
      </c>
      <c r="AY601" s="272" t="s">
        <v>117</v>
      </c>
    </row>
    <row r="602" s="15" customFormat="1">
      <c r="A602" s="15"/>
      <c r="B602" s="263"/>
      <c r="C602" s="264"/>
      <c r="D602" s="231" t="s">
        <v>126</v>
      </c>
      <c r="E602" s="265" t="s">
        <v>1</v>
      </c>
      <c r="F602" s="266" t="s">
        <v>580</v>
      </c>
      <c r="G602" s="264"/>
      <c r="H602" s="265" t="s">
        <v>1</v>
      </c>
      <c r="I602" s="267"/>
      <c r="J602" s="264"/>
      <c r="K602" s="264"/>
      <c r="L602" s="268"/>
      <c r="M602" s="269"/>
      <c r="N602" s="270"/>
      <c r="O602" s="270"/>
      <c r="P602" s="270"/>
      <c r="Q602" s="270"/>
      <c r="R602" s="270"/>
      <c r="S602" s="270"/>
      <c r="T602" s="271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72" t="s">
        <v>126</v>
      </c>
      <c r="AU602" s="272" t="s">
        <v>83</v>
      </c>
      <c r="AV602" s="15" t="s">
        <v>81</v>
      </c>
      <c r="AW602" s="15" t="s">
        <v>30</v>
      </c>
      <c r="AX602" s="15" t="s">
        <v>73</v>
      </c>
      <c r="AY602" s="272" t="s">
        <v>117</v>
      </c>
    </row>
    <row r="603" s="15" customFormat="1">
      <c r="A603" s="15"/>
      <c r="B603" s="263"/>
      <c r="C603" s="264"/>
      <c r="D603" s="231" t="s">
        <v>126</v>
      </c>
      <c r="E603" s="265" t="s">
        <v>1</v>
      </c>
      <c r="F603" s="266" t="s">
        <v>581</v>
      </c>
      <c r="G603" s="264"/>
      <c r="H603" s="265" t="s">
        <v>1</v>
      </c>
      <c r="I603" s="267"/>
      <c r="J603" s="264"/>
      <c r="K603" s="264"/>
      <c r="L603" s="268"/>
      <c r="M603" s="269"/>
      <c r="N603" s="270"/>
      <c r="O603" s="270"/>
      <c r="P603" s="270"/>
      <c r="Q603" s="270"/>
      <c r="R603" s="270"/>
      <c r="S603" s="270"/>
      <c r="T603" s="271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72" t="s">
        <v>126</v>
      </c>
      <c r="AU603" s="272" t="s">
        <v>83</v>
      </c>
      <c r="AV603" s="15" t="s">
        <v>81</v>
      </c>
      <c r="AW603" s="15" t="s">
        <v>30</v>
      </c>
      <c r="AX603" s="15" t="s">
        <v>73</v>
      </c>
      <c r="AY603" s="272" t="s">
        <v>117</v>
      </c>
    </row>
    <row r="604" s="15" customFormat="1">
      <c r="A604" s="15"/>
      <c r="B604" s="263"/>
      <c r="C604" s="264"/>
      <c r="D604" s="231" t="s">
        <v>126</v>
      </c>
      <c r="E604" s="265" t="s">
        <v>1</v>
      </c>
      <c r="F604" s="266" t="s">
        <v>582</v>
      </c>
      <c r="G604" s="264"/>
      <c r="H604" s="265" t="s">
        <v>1</v>
      </c>
      <c r="I604" s="267"/>
      <c r="J604" s="264"/>
      <c r="K604" s="264"/>
      <c r="L604" s="268"/>
      <c r="M604" s="269"/>
      <c r="N604" s="270"/>
      <c r="O604" s="270"/>
      <c r="P604" s="270"/>
      <c r="Q604" s="270"/>
      <c r="R604" s="270"/>
      <c r="S604" s="270"/>
      <c r="T604" s="271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72" t="s">
        <v>126</v>
      </c>
      <c r="AU604" s="272" t="s">
        <v>83</v>
      </c>
      <c r="AV604" s="15" t="s">
        <v>81</v>
      </c>
      <c r="AW604" s="15" t="s">
        <v>30</v>
      </c>
      <c r="AX604" s="15" t="s">
        <v>73</v>
      </c>
      <c r="AY604" s="272" t="s">
        <v>117</v>
      </c>
    </row>
    <row r="605" s="15" customFormat="1">
      <c r="A605" s="15"/>
      <c r="B605" s="263"/>
      <c r="C605" s="264"/>
      <c r="D605" s="231" t="s">
        <v>126</v>
      </c>
      <c r="E605" s="265" t="s">
        <v>1</v>
      </c>
      <c r="F605" s="266" t="s">
        <v>583</v>
      </c>
      <c r="G605" s="264"/>
      <c r="H605" s="265" t="s">
        <v>1</v>
      </c>
      <c r="I605" s="267"/>
      <c r="J605" s="264"/>
      <c r="K605" s="264"/>
      <c r="L605" s="268"/>
      <c r="M605" s="269"/>
      <c r="N605" s="270"/>
      <c r="O605" s="270"/>
      <c r="P605" s="270"/>
      <c r="Q605" s="270"/>
      <c r="R605" s="270"/>
      <c r="S605" s="270"/>
      <c r="T605" s="271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72" t="s">
        <v>126</v>
      </c>
      <c r="AU605" s="272" t="s">
        <v>83</v>
      </c>
      <c r="AV605" s="15" t="s">
        <v>81</v>
      </c>
      <c r="AW605" s="15" t="s">
        <v>30</v>
      </c>
      <c r="AX605" s="15" t="s">
        <v>73</v>
      </c>
      <c r="AY605" s="272" t="s">
        <v>117</v>
      </c>
    </row>
    <row r="606" s="15" customFormat="1">
      <c r="A606" s="15"/>
      <c r="B606" s="263"/>
      <c r="C606" s="264"/>
      <c r="D606" s="231" t="s">
        <v>126</v>
      </c>
      <c r="E606" s="265" t="s">
        <v>1</v>
      </c>
      <c r="F606" s="266" t="s">
        <v>584</v>
      </c>
      <c r="G606" s="264"/>
      <c r="H606" s="265" t="s">
        <v>1</v>
      </c>
      <c r="I606" s="267"/>
      <c r="J606" s="264"/>
      <c r="K606" s="264"/>
      <c r="L606" s="268"/>
      <c r="M606" s="269"/>
      <c r="N606" s="270"/>
      <c r="O606" s="270"/>
      <c r="P606" s="270"/>
      <c r="Q606" s="270"/>
      <c r="R606" s="270"/>
      <c r="S606" s="270"/>
      <c r="T606" s="271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272" t="s">
        <v>126</v>
      </c>
      <c r="AU606" s="272" t="s">
        <v>83</v>
      </c>
      <c r="AV606" s="15" t="s">
        <v>81</v>
      </c>
      <c r="AW606" s="15" t="s">
        <v>30</v>
      </c>
      <c r="AX606" s="15" t="s">
        <v>73</v>
      </c>
      <c r="AY606" s="272" t="s">
        <v>117</v>
      </c>
    </row>
    <row r="607" s="15" customFormat="1">
      <c r="A607" s="15"/>
      <c r="B607" s="263"/>
      <c r="C607" s="264"/>
      <c r="D607" s="231" t="s">
        <v>126</v>
      </c>
      <c r="E607" s="265" t="s">
        <v>1</v>
      </c>
      <c r="F607" s="266" t="s">
        <v>144</v>
      </c>
      <c r="G607" s="264"/>
      <c r="H607" s="265" t="s">
        <v>1</v>
      </c>
      <c r="I607" s="267"/>
      <c r="J607" s="264"/>
      <c r="K607" s="264"/>
      <c r="L607" s="268"/>
      <c r="M607" s="269"/>
      <c r="N607" s="270"/>
      <c r="O607" s="270"/>
      <c r="P607" s="270"/>
      <c r="Q607" s="270"/>
      <c r="R607" s="270"/>
      <c r="S607" s="270"/>
      <c r="T607" s="271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72" t="s">
        <v>126</v>
      </c>
      <c r="AU607" s="272" t="s">
        <v>83</v>
      </c>
      <c r="AV607" s="15" t="s">
        <v>81</v>
      </c>
      <c r="AW607" s="15" t="s">
        <v>30</v>
      </c>
      <c r="AX607" s="15" t="s">
        <v>73</v>
      </c>
      <c r="AY607" s="272" t="s">
        <v>117</v>
      </c>
    </row>
    <row r="608" s="15" customFormat="1">
      <c r="A608" s="15"/>
      <c r="B608" s="263"/>
      <c r="C608" s="264"/>
      <c r="D608" s="231" t="s">
        <v>126</v>
      </c>
      <c r="E608" s="265" t="s">
        <v>1</v>
      </c>
      <c r="F608" s="266" t="s">
        <v>536</v>
      </c>
      <c r="G608" s="264"/>
      <c r="H608" s="265" t="s">
        <v>1</v>
      </c>
      <c r="I608" s="267"/>
      <c r="J608" s="264"/>
      <c r="K608" s="264"/>
      <c r="L608" s="268"/>
      <c r="M608" s="269"/>
      <c r="N608" s="270"/>
      <c r="O608" s="270"/>
      <c r="P608" s="270"/>
      <c r="Q608" s="270"/>
      <c r="R608" s="270"/>
      <c r="S608" s="270"/>
      <c r="T608" s="271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72" t="s">
        <v>126</v>
      </c>
      <c r="AU608" s="272" t="s">
        <v>83</v>
      </c>
      <c r="AV608" s="15" t="s">
        <v>81</v>
      </c>
      <c r="AW608" s="15" t="s">
        <v>30</v>
      </c>
      <c r="AX608" s="15" t="s">
        <v>73</v>
      </c>
      <c r="AY608" s="272" t="s">
        <v>117</v>
      </c>
    </row>
    <row r="609" s="13" customFormat="1">
      <c r="A609" s="13"/>
      <c r="B609" s="229"/>
      <c r="C609" s="230"/>
      <c r="D609" s="231" t="s">
        <v>126</v>
      </c>
      <c r="E609" s="232" t="s">
        <v>1</v>
      </c>
      <c r="F609" s="233" t="s">
        <v>585</v>
      </c>
      <c r="G609" s="230"/>
      <c r="H609" s="234">
        <v>111</v>
      </c>
      <c r="I609" s="235"/>
      <c r="J609" s="230"/>
      <c r="K609" s="230"/>
      <c r="L609" s="236"/>
      <c r="M609" s="237"/>
      <c r="N609" s="238"/>
      <c r="O609" s="238"/>
      <c r="P609" s="238"/>
      <c r="Q609" s="238"/>
      <c r="R609" s="238"/>
      <c r="S609" s="238"/>
      <c r="T609" s="239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0" t="s">
        <v>126</v>
      </c>
      <c r="AU609" s="240" t="s">
        <v>83</v>
      </c>
      <c r="AV609" s="13" t="s">
        <v>83</v>
      </c>
      <c r="AW609" s="13" t="s">
        <v>30</v>
      </c>
      <c r="AX609" s="13" t="s">
        <v>73</v>
      </c>
      <c r="AY609" s="240" t="s">
        <v>117</v>
      </c>
    </row>
    <row r="610" s="14" customFormat="1">
      <c r="A610" s="14"/>
      <c r="B610" s="241"/>
      <c r="C610" s="242"/>
      <c r="D610" s="231" t="s">
        <v>126</v>
      </c>
      <c r="E610" s="243" t="s">
        <v>1</v>
      </c>
      <c r="F610" s="244" t="s">
        <v>127</v>
      </c>
      <c r="G610" s="242"/>
      <c r="H610" s="245">
        <v>111</v>
      </c>
      <c r="I610" s="246"/>
      <c r="J610" s="242"/>
      <c r="K610" s="242"/>
      <c r="L610" s="247"/>
      <c r="M610" s="248"/>
      <c r="N610" s="249"/>
      <c r="O610" s="249"/>
      <c r="P610" s="249"/>
      <c r="Q610" s="249"/>
      <c r="R610" s="249"/>
      <c r="S610" s="249"/>
      <c r="T610" s="250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1" t="s">
        <v>126</v>
      </c>
      <c r="AU610" s="251" t="s">
        <v>83</v>
      </c>
      <c r="AV610" s="14" t="s">
        <v>128</v>
      </c>
      <c r="AW610" s="14" t="s">
        <v>30</v>
      </c>
      <c r="AX610" s="14" t="s">
        <v>81</v>
      </c>
      <c r="AY610" s="251" t="s">
        <v>117</v>
      </c>
    </row>
    <row r="611" s="2" customFormat="1" ht="16.5" customHeight="1">
      <c r="A611" s="38"/>
      <c r="B611" s="39"/>
      <c r="C611" s="252" t="s">
        <v>586</v>
      </c>
      <c r="D611" s="252" t="s">
        <v>129</v>
      </c>
      <c r="E611" s="253" t="s">
        <v>587</v>
      </c>
      <c r="F611" s="254" t="s">
        <v>588</v>
      </c>
      <c r="G611" s="255" t="s">
        <v>132</v>
      </c>
      <c r="H611" s="256">
        <v>15</v>
      </c>
      <c r="I611" s="257"/>
      <c r="J611" s="258">
        <f>ROUND(I611*H611,2)</f>
        <v>0</v>
      </c>
      <c r="K611" s="259"/>
      <c r="L611" s="260"/>
      <c r="M611" s="261" t="s">
        <v>1</v>
      </c>
      <c r="N611" s="262" t="s">
        <v>38</v>
      </c>
      <c r="O611" s="91"/>
      <c r="P611" s="225">
        <f>O611*H611</f>
        <v>0</v>
      </c>
      <c r="Q611" s="225">
        <v>0.0050000000000000001</v>
      </c>
      <c r="R611" s="225">
        <f>Q611*H611</f>
        <v>0.074999999999999997</v>
      </c>
      <c r="S611" s="225">
        <v>0</v>
      </c>
      <c r="T611" s="226">
        <f>S611*H611</f>
        <v>0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227" t="s">
        <v>133</v>
      </c>
      <c r="AT611" s="227" t="s">
        <v>129</v>
      </c>
      <c r="AU611" s="227" t="s">
        <v>83</v>
      </c>
      <c r="AY611" s="17" t="s">
        <v>117</v>
      </c>
      <c r="BE611" s="228">
        <f>IF(N611="základní",J611,0)</f>
        <v>0</v>
      </c>
      <c r="BF611" s="228">
        <f>IF(N611="snížená",J611,0)</f>
        <v>0</v>
      </c>
      <c r="BG611" s="228">
        <f>IF(N611="zákl. přenesená",J611,0)</f>
        <v>0</v>
      </c>
      <c r="BH611" s="228">
        <f>IF(N611="sníž. přenesená",J611,0)</f>
        <v>0</v>
      </c>
      <c r="BI611" s="228">
        <f>IF(N611="nulová",J611,0)</f>
        <v>0</v>
      </c>
      <c r="BJ611" s="17" t="s">
        <v>81</v>
      </c>
      <c r="BK611" s="228">
        <f>ROUND(I611*H611,2)</f>
        <v>0</v>
      </c>
      <c r="BL611" s="17" t="s">
        <v>124</v>
      </c>
      <c r="BM611" s="227" t="s">
        <v>589</v>
      </c>
    </row>
    <row r="612" s="15" customFormat="1">
      <c r="A612" s="15"/>
      <c r="B612" s="263"/>
      <c r="C612" s="264"/>
      <c r="D612" s="231" t="s">
        <v>126</v>
      </c>
      <c r="E612" s="265" t="s">
        <v>1</v>
      </c>
      <c r="F612" s="266" t="s">
        <v>590</v>
      </c>
      <c r="G612" s="264"/>
      <c r="H612" s="265" t="s">
        <v>1</v>
      </c>
      <c r="I612" s="267"/>
      <c r="J612" s="264"/>
      <c r="K612" s="264"/>
      <c r="L612" s="268"/>
      <c r="M612" s="269"/>
      <c r="N612" s="270"/>
      <c r="O612" s="270"/>
      <c r="P612" s="270"/>
      <c r="Q612" s="270"/>
      <c r="R612" s="270"/>
      <c r="S612" s="270"/>
      <c r="T612" s="271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72" t="s">
        <v>126</v>
      </c>
      <c r="AU612" s="272" t="s">
        <v>83</v>
      </c>
      <c r="AV612" s="15" t="s">
        <v>81</v>
      </c>
      <c r="AW612" s="15" t="s">
        <v>30</v>
      </c>
      <c r="AX612" s="15" t="s">
        <v>73</v>
      </c>
      <c r="AY612" s="272" t="s">
        <v>117</v>
      </c>
    </row>
    <row r="613" s="15" customFormat="1">
      <c r="A613" s="15"/>
      <c r="B613" s="263"/>
      <c r="C613" s="264"/>
      <c r="D613" s="231" t="s">
        <v>126</v>
      </c>
      <c r="E613" s="265" t="s">
        <v>1</v>
      </c>
      <c r="F613" s="266" t="s">
        <v>591</v>
      </c>
      <c r="G613" s="264"/>
      <c r="H613" s="265" t="s">
        <v>1</v>
      </c>
      <c r="I613" s="267"/>
      <c r="J613" s="264"/>
      <c r="K613" s="264"/>
      <c r="L613" s="268"/>
      <c r="M613" s="269"/>
      <c r="N613" s="270"/>
      <c r="O613" s="270"/>
      <c r="P613" s="270"/>
      <c r="Q613" s="270"/>
      <c r="R613" s="270"/>
      <c r="S613" s="270"/>
      <c r="T613" s="271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T613" s="272" t="s">
        <v>126</v>
      </c>
      <c r="AU613" s="272" t="s">
        <v>83</v>
      </c>
      <c r="AV613" s="15" t="s">
        <v>81</v>
      </c>
      <c r="AW613" s="15" t="s">
        <v>30</v>
      </c>
      <c r="AX613" s="15" t="s">
        <v>73</v>
      </c>
      <c r="AY613" s="272" t="s">
        <v>117</v>
      </c>
    </row>
    <row r="614" s="15" customFormat="1">
      <c r="A614" s="15"/>
      <c r="B614" s="263"/>
      <c r="C614" s="264"/>
      <c r="D614" s="231" t="s">
        <v>126</v>
      </c>
      <c r="E614" s="265" t="s">
        <v>1</v>
      </c>
      <c r="F614" s="266" t="s">
        <v>592</v>
      </c>
      <c r="G614" s="264"/>
      <c r="H614" s="265" t="s">
        <v>1</v>
      </c>
      <c r="I614" s="267"/>
      <c r="J614" s="264"/>
      <c r="K614" s="264"/>
      <c r="L614" s="268"/>
      <c r="M614" s="269"/>
      <c r="N614" s="270"/>
      <c r="O614" s="270"/>
      <c r="P614" s="270"/>
      <c r="Q614" s="270"/>
      <c r="R614" s="270"/>
      <c r="S614" s="270"/>
      <c r="T614" s="271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72" t="s">
        <v>126</v>
      </c>
      <c r="AU614" s="272" t="s">
        <v>83</v>
      </c>
      <c r="AV614" s="15" t="s">
        <v>81</v>
      </c>
      <c r="AW614" s="15" t="s">
        <v>30</v>
      </c>
      <c r="AX614" s="15" t="s">
        <v>73</v>
      </c>
      <c r="AY614" s="272" t="s">
        <v>117</v>
      </c>
    </row>
    <row r="615" s="15" customFormat="1">
      <c r="A615" s="15"/>
      <c r="B615" s="263"/>
      <c r="C615" s="264"/>
      <c r="D615" s="231" t="s">
        <v>126</v>
      </c>
      <c r="E615" s="265" t="s">
        <v>1</v>
      </c>
      <c r="F615" s="266" t="s">
        <v>593</v>
      </c>
      <c r="G615" s="264"/>
      <c r="H615" s="265" t="s">
        <v>1</v>
      </c>
      <c r="I615" s="267"/>
      <c r="J615" s="264"/>
      <c r="K615" s="264"/>
      <c r="L615" s="268"/>
      <c r="M615" s="269"/>
      <c r="N615" s="270"/>
      <c r="O615" s="270"/>
      <c r="P615" s="270"/>
      <c r="Q615" s="270"/>
      <c r="R615" s="270"/>
      <c r="S615" s="270"/>
      <c r="T615" s="271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72" t="s">
        <v>126</v>
      </c>
      <c r="AU615" s="272" t="s">
        <v>83</v>
      </c>
      <c r="AV615" s="15" t="s">
        <v>81</v>
      </c>
      <c r="AW615" s="15" t="s">
        <v>30</v>
      </c>
      <c r="AX615" s="15" t="s">
        <v>73</v>
      </c>
      <c r="AY615" s="272" t="s">
        <v>117</v>
      </c>
    </row>
    <row r="616" s="15" customFormat="1">
      <c r="A616" s="15"/>
      <c r="B616" s="263"/>
      <c r="C616" s="264"/>
      <c r="D616" s="231" t="s">
        <v>126</v>
      </c>
      <c r="E616" s="265" t="s">
        <v>1</v>
      </c>
      <c r="F616" s="266" t="s">
        <v>594</v>
      </c>
      <c r="G616" s="264"/>
      <c r="H616" s="265" t="s">
        <v>1</v>
      </c>
      <c r="I616" s="267"/>
      <c r="J616" s="264"/>
      <c r="K616" s="264"/>
      <c r="L616" s="268"/>
      <c r="M616" s="269"/>
      <c r="N616" s="270"/>
      <c r="O616" s="270"/>
      <c r="P616" s="270"/>
      <c r="Q616" s="270"/>
      <c r="R616" s="270"/>
      <c r="S616" s="270"/>
      <c r="T616" s="271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72" t="s">
        <v>126</v>
      </c>
      <c r="AU616" s="272" t="s">
        <v>83</v>
      </c>
      <c r="AV616" s="15" t="s">
        <v>81</v>
      </c>
      <c r="AW616" s="15" t="s">
        <v>30</v>
      </c>
      <c r="AX616" s="15" t="s">
        <v>73</v>
      </c>
      <c r="AY616" s="272" t="s">
        <v>117</v>
      </c>
    </row>
    <row r="617" s="15" customFormat="1">
      <c r="A617" s="15"/>
      <c r="B617" s="263"/>
      <c r="C617" s="264"/>
      <c r="D617" s="231" t="s">
        <v>126</v>
      </c>
      <c r="E617" s="265" t="s">
        <v>1</v>
      </c>
      <c r="F617" s="266" t="s">
        <v>595</v>
      </c>
      <c r="G617" s="264"/>
      <c r="H617" s="265" t="s">
        <v>1</v>
      </c>
      <c r="I617" s="267"/>
      <c r="J617" s="264"/>
      <c r="K617" s="264"/>
      <c r="L617" s="268"/>
      <c r="M617" s="269"/>
      <c r="N617" s="270"/>
      <c r="O617" s="270"/>
      <c r="P617" s="270"/>
      <c r="Q617" s="270"/>
      <c r="R617" s="270"/>
      <c r="S617" s="270"/>
      <c r="T617" s="271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72" t="s">
        <v>126</v>
      </c>
      <c r="AU617" s="272" t="s">
        <v>83</v>
      </c>
      <c r="AV617" s="15" t="s">
        <v>81</v>
      </c>
      <c r="AW617" s="15" t="s">
        <v>30</v>
      </c>
      <c r="AX617" s="15" t="s">
        <v>73</v>
      </c>
      <c r="AY617" s="272" t="s">
        <v>117</v>
      </c>
    </row>
    <row r="618" s="15" customFormat="1">
      <c r="A618" s="15"/>
      <c r="B618" s="263"/>
      <c r="C618" s="264"/>
      <c r="D618" s="231" t="s">
        <v>126</v>
      </c>
      <c r="E618" s="265" t="s">
        <v>1</v>
      </c>
      <c r="F618" s="266" t="s">
        <v>596</v>
      </c>
      <c r="G618" s="264"/>
      <c r="H618" s="265" t="s">
        <v>1</v>
      </c>
      <c r="I618" s="267"/>
      <c r="J618" s="264"/>
      <c r="K618" s="264"/>
      <c r="L618" s="268"/>
      <c r="M618" s="269"/>
      <c r="N618" s="270"/>
      <c r="O618" s="270"/>
      <c r="P618" s="270"/>
      <c r="Q618" s="270"/>
      <c r="R618" s="270"/>
      <c r="S618" s="270"/>
      <c r="T618" s="271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72" t="s">
        <v>126</v>
      </c>
      <c r="AU618" s="272" t="s">
        <v>83</v>
      </c>
      <c r="AV618" s="15" t="s">
        <v>81</v>
      </c>
      <c r="AW618" s="15" t="s">
        <v>30</v>
      </c>
      <c r="AX618" s="15" t="s">
        <v>73</v>
      </c>
      <c r="AY618" s="272" t="s">
        <v>117</v>
      </c>
    </row>
    <row r="619" s="15" customFormat="1">
      <c r="A619" s="15"/>
      <c r="B619" s="263"/>
      <c r="C619" s="264"/>
      <c r="D619" s="231" t="s">
        <v>126</v>
      </c>
      <c r="E619" s="265" t="s">
        <v>1</v>
      </c>
      <c r="F619" s="266" t="s">
        <v>597</v>
      </c>
      <c r="G619" s="264"/>
      <c r="H619" s="265" t="s">
        <v>1</v>
      </c>
      <c r="I619" s="267"/>
      <c r="J619" s="264"/>
      <c r="K619" s="264"/>
      <c r="L619" s="268"/>
      <c r="M619" s="269"/>
      <c r="N619" s="270"/>
      <c r="O619" s="270"/>
      <c r="P619" s="270"/>
      <c r="Q619" s="270"/>
      <c r="R619" s="270"/>
      <c r="S619" s="270"/>
      <c r="T619" s="271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72" t="s">
        <v>126</v>
      </c>
      <c r="AU619" s="272" t="s">
        <v>83</v>
      </c>
      <c r="AV619" s="15" t="s">
        <v>81</v>
      </c>
      <c r="AW619" s="15" t="s">
        <v>30</v>
      </c>
      <c r="AX619" s="15" t="s">
        <v>73</v>
      </c>
      <c r="AY619" s="272" t="s">
        <v>117</v>
      </c>
    </row>
    <row r="620" s="15" customFormat="1">
      <c r="A620" s="15"/>
      <c r="B620" s="263"/>
      <c r="C620" s="264"/>
      <c r="D620" s="231" t="s">
        <v>126</v>
      </c>
      <c r="E620" s="265" t="s">
        <v>1</v>
      </c>
      <c r="F620" s="266" t="s">
        <v>598</v>
      </c>
      <c r="G620" s="264"/>
      <c r="H620" s="265" t="s">
        <v>1</v>
      </c>
      <c r="I620" s="267"/>
      <c r="J620" s="264"/>
      <c r="K620" s="264"/>
      <c r="L620" s="268"/>
      <c r="M620" s="269"/>
      <c r="N620" s="270"/>
      <c r="O620" s="270"/>
      <c r="P620" s="270"/>
      <c r="Q620" s="270"/>
      <c r="R620" s="270"/>
      <c r="S620" s="270"/>
      <c r="T620" s="271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72" t="s">
        <v>126</v>
      </c>
      <c r="AU620" s="272" t="s">
        <v>83</v>
      </c>
      <c r="AV620" s="15" t="s">
        <v>81</v>
      </c>
      <c r="AW620" s="15" t="s">
        <v>30</v>
      </c>
      <c r="AX620" s="15" t="s">
        <v>73</v>
      </c>
      <c r="AY620" s="272" t="s">
        <v>117</v>
      </c>
    </row>
    <row r="621" s="15" customFormat="1">
      <c r="A621" s="15"/>
      <c r="B621" s="263"/>
      <c r="C621" s="264"/>
      <c r="D621" s="231" t="s">
        <v>126</v>
      </c>
      <c r="E621" s="265" t="s">
        <v>1</v>
      </c>
      <c r="F621" s="266" t="s">
        <v>599</v>
      </c>
      <c r="G621" s="264"/>
      <c r="H621" s="265" t="s">
        <v>1</v>
      </c>
      <c r="I621" s="267"/>
      <c r="J621" s="264"/>
      <c r="K621" s="264"/>
      <c r="L621" s="268"/>
      <c r="M621" s="269"/>
      <c r="N621" s="270"/>
      <c r="O621" s="270"/>
      <c r="P621" s="270"/>
      <c r="Q621" s="270"/>
      <c r="R621" s="270"/>
      <c r="S621" s="270"/>
      <c r="T621" s="271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72" t="s">
        <v>126</v>
      </c>
      <c r="AU621" s="272" t="s">
        <v>83</v>
      </c>
      <c r="AV621" s="15" t="s">
        <v>81</v>
      </c>
      <c r="AW621" s="15" t="s">
        <v>30</v>
      </c>
      <c r="AX621" s="15" t="s">
        <v>73</v>
      </c>
      <c r="AY621" s="272" t="s">
        <v>117</v>
      </c>
    </row>
    <row r="622" s="15" customFormat="1">
      <c r="A622" s="15"/>
      <c r="B622" s="263"/>
      <c r="C622" s="264"/>
      <c r="D622" s="231" t="s">
        <v>126</v>
      </c>
      <c r="E622" s="265" t="s">
        <v>1</v>
      </c>
      <c r="F622" s="266" t="s">
        <v>205</v>
      </c>
      <c r="G622" s="264"/>
      <c r="H622" s="265" t="s">
        <v>1</v>
      </c>
      <c r="I622" s="267"/>
      <c r="J622" s="264"/>
      <c r="K622" s="264"/>
      <c r="L622" s="268"/>
      <c r="M622" s="269"/>
      <c r="N622" s="270"/>
      <c r="O622" s="270"/>
      <c r="P622" s="270"/>
      <c r="Q622" s="270"/>
      <c r="R622" s="270"/>
      <c r="S622" s="270"/>
      <c r="T622" s="271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72" t="s">
        <v>126</v>
      </c>
      <c r="AU622" s="272" t="s">
        <v>83</v>
      </c>
      <c r="AV622" s="15" t="s">
        <v>81</v>
      </c>
      <c r="AW622" s="15" t="s">
        <v>30</v>
      </c>
      <c r="AX622" s="15" t="s">
        <v>73</v>
      </c>
      <c r="AY622" s="272" t="s">
        <v>117</v>
      </c>
    </row>
    <row r="623" s="15" customFormat="1">
      <c r="A623" s="15"/>
      <c r="B623" s="263"/>
      <c r="C623" s="264"/>
      <c r="D623" s="231" t="s">
        <v>126</v>
      </c>
      <c r="E623" s="265" t="s">
        <v>1</v>
      </c>
      <c r="F623" s="266" t="s">
        <v>144</v>
      </c>
      <c r="G623" s="264"/>
      <c r="H623" s="265" t="s">
        <v>1</v>
      </c>
      <c r="I623" s="267"/>
      <c r="J623" s="264"/>
      <c r="K623" s="264"/>
      <c r="L623" s="268"/>
      <c r="M623" s="269"/>
      <c r="N623" s="270"/>
      <c r="O623" s="270"/>
      <c r="P623" s="270"/>
      <c r="Q623" s="270"/>
      <c r="R623" s="270"/>
      <c r="S623" s="270"/>
      <c r="T623" s="271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72" t="s">
        <v>126</v>
      </c>
      <c r="AU623" s="272" t="s">
        <v>83</v>
      </c>
      <c r="AV623" s="15" t="s">
        <v>81</v>
      </c>
      <c r="AW623" s="15" t="s">
        <v>30</v>
      </c>
      <c r="AX623" s="15" t="s">
        <v>73</v>
      </c>
      <c r="AY623" s="272" t="s">
        <v>117</v>
      </c>
    </row>
    <row r="624" s="15" customFormat="1">
      <c r="A624" s="15"/>
      <c r="B624" s="263"/>
      <c r="C624" s="264"/>
      <c r="D624" s="231" t="s">
        <v>126</v>
      </c>
      <c r="E624" s="265" t="s">
        <v>1</v>
      </c>
      <c r="F624" s="266" t="s">
        <v>536</v>
      </c>
      <c r="G624" s="264"/>
      <c r="H624" s="265" t="s">
        <v>1</v>
      </c>
      <c r="I624" s="267"/>
      <c r="J624" s="264"/>
      <c r="K624" s="264"/>
      <c r="L624" s="268"/>
      <c r="M624" s="269"/>
      <c r="N624" s="270"/>
      <c r="O624" s="270"/>
      <c r="P624" s="270"/>
      <c r="Q624" s="270"/>
      <c r="R624" s="270"/>
      <c r="S624" s="270"/>
      <c r="T624" s="271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72" t="s">
        <v>126</v>
      </c>
      <c r="AU624" s="272" t="s">
        <v>83</v>
      </c>
      <c r="AV624" s="15" t="s">
        <v>81</v>
      </c>
      <c r="AW624" s="15" t="s">
        <v>30</v>
      </c>
      <c r="AX624" s="15" t="s">
        <v>73</v>
      </c>
      <c r="AY624" s="272" t="s">
        <v>117</v>
      </c>
    </row>
    <row r="625" s="13" customFormat="1">
      <c r="A625" s="13"/>
      <c r="B625" s="229"/>
      <c r="C625" s="230"/>
      <c r="D625" s="231" t="s">
        <v>126</v>
      </c>
      <c r="E625" s="232" t="s">
        <v>1</v>
      </c>
      <c r="F625" s="233" t="s">
        <v>256</v>
      </c>
      <c r="G625" s="230"/>
      <c r="H625" s="234">
        <v>15</v>
      </c>
      <c r="I625" s="235"/>
      <c r="J625" s="230"/>
      <c r="K625" s="230"/>
      <c r="L625" s="236"/>
      <c r="M625" s="237"/>
      <c r="N625" s="238"/>
      <c r="O625" s="238"/>
      <c r="P625" s="238"/>
      <c r="Q625" s="238"/>
      <c r="R625" s="238"/>
      <c r="S625" s="238"/>
      <c r="T625" s="239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0" t="s">
        <v>126</v>
      </c>
      <c r="AU625" s="240" t="s">
        <v>83</v>
      </c>
      <c r="AV625" s="13" t="s">
        <v>83</v>
      </c>
      <c r="AW625" s="13" t="s">
        <v>30</v>
      </c>
      <c r="AX625" s="13" t="s">
        <v>73</v>
      </c>
      <c r="AY625" s="240" t="s">
        <v>117</v>
      </c>
    </row>
    <row r="626" s="14" customFormat="1">
      <c r="A626" s="14"/>
      <c r="B626" s="241"/>
      <c r="C626" s="242"/>
      <c r="D626" s="231" t="s">
        <v>126</v>
      </c>
      <c r="E626" s="243" t="s">
        <v>1</v>
      </c>
      <c r="F626" s="244" t="s">
        <v>127</v>
      </c>
      <c r="G626" s="242"/>
      <c r="H626" s="245">
        <v>15</v>
      </c>
      <c r="I626" s="246"/>
      <c r="J626" s="242"/>
      <c r="K626" s="242"/>
      <c r="L626" s="247"/>
      <c r="M626" s="248"/>
      <c r="N626" s="249"/>
      <c r="O626" s="249"/>
      <c r="P626" s="249"/>
      <c r="Q626" s="249"/>
      <c r="R626" s="249"/>
      <c r="S626" s="249"/>
      <c r="T626" s="250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1" t="s">
        <v>126</v>
      </c>
      <c r="AU626" s="251" t="s">
        <v>83</v>
      </c>
      <c r="AV626" s="14" t="s">
        <v>128</v>
      </c>
      <c r="AW626" s="14" t="s">
        <v>30</v>
      </c>
      <c r="AX626" s="14" t="s">
        <v>81</v>
      </c>
      <c r="AY626" s="251" t="s">
        <v>117</v>
      </c>
    </row>
    <row r="627" s="2" customFormat="1" ht="16.5" customHeight="1">
      <c r="A627" s="38"/>
      <c r="B627" s="39"/>
      <c r="C627" s="215" t="s">
        <v>600</v>
      </c>
      <c r="D627" s="215" t="s">
        <v>120</v>
      </c>
      <c r="E627" s="216" t="s">
        <v>601</v>
      </c>
      <c r="F627" s="217" t="s">
        <v>602</v>
      </c>
      <c r="G627" s="218" t="s">
        <v>123</v>
      </c>
      <c r="H627" s="219">
        <v>1</v>
      </c>
      <c r="I627" s="220"/>
      <c r="J627" s="221">
        <f>ROUND(I627*H627,2)</f>
        <v>0</v>
      </c>
      <c r="K627" s="222"/>
      <c r="L627" s="44"/>
      <c r="M627" s="223" t="s">
        <v>1</v>
      </c>
      <c r="N627" s="224" t="s">
        <v>38</v>
      </c>
      <c r="O627" s="91"/>
      <c r="P627" s="225">
        <f>O627*H627</f>
        <v>0</v>
      </c>
      <c r="Q627" s="225">
        <v>0</v>
      </c>
      <c r="R627" s="225">
        <f>Q627*H627</f>
        <v>0</v>
      </c>
      <c r="S627" s="225">
        <v>0</v>
      </c>
      <c r="T627" s="226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27" t="s">
        <v>124</v>
      </c>
      <c r="AT627" s="227" t="s">
        <v>120</v>
      </c>
      <c r="AU627" s="227" t="s">
        <v>83</v>
      </c>
      <c r="AY627" s="17" t="s">
        <v>117</v>
      </c>
      <c r="BE627" s="228">
        <f>IF(N627="základní",J627,0)</f>
        <v>0</v>
      </c>
      <c r="BF627" s="228">
        <f>IF(N627="snížená",J627,0)</f>
        <v>0</v>
      </c>
      <c r="BG627" s="228">
        <f>IF(N627="zákl. přenesená",J627,0)</f>
        <v>0</v>
      </c>
      <c r="BH627" s="228">
        <f>IF(N627="sníž. přenesená",J627,0)</f>
        <v>0</v>
      </c>
      <c r="BI627" s="228">
        <f>IF(N627="nulová",J627,0)</f>
        <v>0</v>
      </c>
      <c r="BJ627" s="17" t="s">
        <v>81</v>
      </c>
      <c r="BK627" s="228">
        <f>ROUND(I627*H627,2)</f>
        <v>0</v>
      </c>
      <c r="BL627" s="17" t="s">
        <v>124</v>
      </c>
      <c r="BM627" s="227" t="s">
        <v>603</v>
      </c>
    </row>
    <row r="628" s="13" customFormat="1">
      <c r="A628" s="13"/>
      <c r="B628" s="229"/>
      <c r="C628" s="230"/>
      <c r="D628" s="231" t="s">
        <v>126</v>
      </c>
      <c r="E628" s="232" t="s">
        <v>1</v>
      </c>
      <c r="F628" s="233" t="s">
        <v>81</v>
      </c>
      <c r="G628" s="230"/>
      <c r="H628" s="234">
        <v>1</v>
      </c>
      <c r="I628" s="235"/>
      <c r="J628" s="230"/>
      <c r="K628" s="230"/>
      <c r="L628" s="236"/>
      <c r="M628" s="237"/>
      <c r="N628" s="238"/>
      <c r="O628" s="238"/>
      <c r="P628" s="238"/>
      <c r="Q628" s="238"/>
      <c r="R628" s="238"/>
      <c r="S628" s="238"/>
      <c r="T628" s="239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0" t="s">
        <v>126</v>
      </c>
      <c r="AU628" s="240" t="s">
        <v>83</v>
      </c>
      <c r="AV628" s="13" t="s">
        <v>83</v>
      </c>
      <c r="AW628" s="13" t="s">
        <v>30</v>
      </c>
      <c r="AX628" s="13" t="s">
        <v>73</v>
      </c>
      <c r="AY628" s="240" t="s">
        <v>117</v>
      </c>
    </row>
    <row r="629" s="14" customFormat="1">
      <c r="A629" s="14"/>
      <c r="B629" s="241"/>
      <c r="C629" s="242"/>
      <c r="D629" s="231" t="s">
        <v>126</v>
      </c>
      <c r="E629" s="243" t="s">
        <v>1</v>
      </c>
      <c r="F629" s="244" t="s">
        <v>127</v>
      </c>
      <c r="G629" s="242"/>
      <c r="H629" s="245">
        <v>1</v>
      </c>
      <c r="I629" s="246"/>
      <c r="J629" s="242"/>
      <c r="K629" s="242"/>
      <c r="L629" s="247"/>
      <c r="M629" s="248"/>
      <c r="N629" s="249"/>
      <c r="O629" s="249"/>
      <c r="P629" s="249"/>
      <c r="Q629" s="249"/>
      <c r="R629" s="249"/>
      <c r="S629" s="249"/>
      <c r="T629" s="250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1" t="s">
        <v>126</v>
      </c>
      <c r="AU629" s="251" t="s">
        <v>83</v>
      </c>
      <c r="AV629" s="14" t="s">
        <v>128</v>
      </c>
      <c r="AW629" s="14" t="s">
        <v>30</v>
      </c>
      <c r="AX629" s="14" t="s">
        <v>81</v>
      </c>
      <c r="AY629" s="251" t="s">
        <v>117</v>
      </c>
    </row>
    <row r="630" s="2" customFormat="1" ht="16.5" customHeight="1">
      <c r="A630" s="38"/>
      <c r="B630" s="39"/>
      <c r="C630" s="252" t="s">
        <v>604</v>
      </c>
      <c r="D630" s="252" t="s">
        <v>129</v>
      </c>
      <c r="E630" s="253" t="s">
        <v>605</v>
      </c>
      <c r="F630" s="254" t="s">
        <v>606</v>
      </c>
      <c r="G630" s="255" t="s">
        <v>123</v>
      </c>
      <c r="H630" s="256">
        <v>1</v>
      </c>
      <c r="I630" s="257"/>
      <c r="J630" s="258">
        <f>ROUND(I630*H630,2)</f>
        <v>0</v>
      </c>
      <c r="K630" s="259"/>
      <c r="L630" s="260"/>
      <c r="M630" s="261" t="s">
        <v>1</v>
      </c>
      <c r="N630" s="262" t="s">
        <v>38</v>
      </c>
      <c r="O630" s="91"/>
      <c r="P630" s="225">
        <f>O630*H630</f>
        <v>0</v>
      </c>
      <c r="Q630" s="225">
        <v>0.44</v>
      </c>
      <c r="R630" s="225">
        <f>Q630*H630</f>
        <v>0.44</v>
      </c>
      <c r="S630" s="225">
        <v>0</v>
      </c>
      <c r="T630" s="226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7" t="s">
        <v>133</v>
      </c>
      <c r="AT630" s="227" t="s">
        <v>129</v>
      </c>
      <c r="AU630" s="227" t="s">
        <v>83</v>
      </c>
      <c r="AY630" s="17" t="s">
        <v>117</v>
      </c>
      <c r="BE630" s="228">
        <f>IF(N630="základní",J630,0)</f>
        <v>0</v>
      </c>
      <c r="BF630" s="228">
        <f>IF(N630="snížená",J630,0)</f>
        <v>0</v>
      </c>
      <c r="BG630" s="228">
        <f>IF(N630="zákl. přenesená",J630,0)</f>
        <v>0</v>
      </c>
      <c r="BH630" s="228">
        <f>IF(N630="sníž. přenesená",J630,0)</f>
        <v>0</v>
      </c>
      <c r="BI630" s="228">
        <f>IF(N630="nulová",J630,0)</f>
        <v>0</v>
      </c>
      <c r="BJ630" s="17" t="s">
        <v>81</v>
      </c>
      <c r="BK630" s="228">
        <f>ROUND(I630*H630,2)</f>
        <v>0</v>
      </c>
      <c r="BL630" s="17" t="s">
        <v>124</v>
      </c>
      <c r="BM630" s="227" t="s">
        <v>607</v>
      </c>
    </row>
    <row r="631" s="15" customFormat="1">
      <c r="A631" s="15"/>
      <c r="B631" s="263"/>
      <c r="C631" s="264"/>
      <c r="D631" s="231" t="s">
        <v>126</v>
      </c>
      <c r="E631" s="265" t="s">
        <v>1</v>
      </c>
      <c r="F631" s="266" t="s">
        <v>608</v>
      </c>
      <c r="G631" s="264"/>
      <c r="H631" s="265" t="s">
        <v>1</v>
      </c>
      <c r="I631" s="267"/>
      <c r="J631" s="264"/>
      <c r="K631" s="264"/>
      <c r="L631" s="268"/>
      <c r="M631" s="269"/>
      <c r="N631" s="270"/>
      <c r="O631" s="270"/>
      <c r="P631" s="270"/>
      <c r="Q631" s="270"/>
      <c r="R631" s="270"/>
      <c r="S631" s="270"/>
      <c r="T631" s="271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72" t="s">
        <v>126</v>
      </c>
      <c r="AU631" s="272" t="s">
        <v>83</v>
      </c>
      <c r="AV631" s="15" t="s">
        <v>81</v>
      </c>
      <c r="AW631" s="15" t="s">
        <v>30</v>
      </c>
      <c r="AX631" s="15" t="s">
        <v>73</v>
      </c>
      <c r="AY631" s="272" t="s">
        <v>117</v>
      </c>
    </row>
    <row r="632" s="15" customFormat="1">
      <c r="A632" s="15"/>
      <c r="B632" s="263"/>
      <c r="C632" s="264"/>
      <c r="D632" s="231" t="s">
        <v>126</v>
      </c>
      <c r="E632" s="265" t="s">
        <v>1</v>
      </c>
      <c r="F632" s="266" t="s">
        <v>609</v>
      </c>
      <c r="G632" s="264"/>
      <c r="H632" s="265" t="s">
        <v>1</v>
      </c>
      <c r="I632" s="267"/>
      <c r="J632" s="264"/>
      <c r="K632" s="264"/>
      <c r="L632" s="268"/>
      <c r="M632" s="269"/>
      <c r="N632" s="270"/>
      <c r="O632" s="270"/>
      <c r="P632" s="270"/>
      <c r="Q632" s="270"/>
      <c r="R632" s="270"/>
      <c r="S632" s="270"/>
      <c r="T632" s="271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T632" s="272" t="s">
        <v>126</v>
      </c>
      <c r="AU632" s="272" t="s">
        <v>83</v>
      </c>
      <c r="AV632" s="15" t="s">
        <v>81</v>
      </c>
      <c r="AW632" s="15" t="s">
        <v>30</v>
      </c>
      <c r="AX632" s="15" t="s">
        <v>73</v>
      </c>
      <c r="AY632" s="272" t="s">
        <v>117</v>
      </c>
    </row>
    <row r="633" s="15" customFormat="1">
      <c r="A633" s="15"/>
      <c r="B633" s="263"/>
      <c r="C633" s="264"/>
      <c r="D633" s="231" t="s">
        <v>126</v>
      </c>
      <c r="E633" s="265" t="s">
        <v>1</v>
      </c>
      <c r="F633" s="266" t="s">
        <v>610</v>
      </c>
      <c r="G633" s="264"/>
      <c r="H633" s="265" t="s">
        <v>1</v>
      </c>
      <c r="I633" s="267"/>
      <c r="J633" s="264"/>
      <c r="K633" s="264"/>
      <c r="L633" s="268"/>
      <c r="M633" s="269"/>
      <c r="N633" s="270"/>
      <c r="O633" s="270"/>
      <c r="P633" s="270"/>
      <c r="Q633" s="270"/>
      <c r="R633" s="270"/>
      <c r="S633" s="270"/>
      <c r="T633" s="271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72" t="s">
        <v>126</v>
      </c>
      <c r="AU633" s="272" t="s">
        <v>83</v>
      </c>
      <c r="AV633" s="15" t="s">
        <v>81</v>
      </c>
      <c r="AW633" s="15" t="s">
        <v>30</v>
      </c>
      <c r="AX633" s="15" t="s">
        <v>73</v>
      </c>
      <c r="AY633" s="272" t="s">
        <v>117</v>
      </c>
    </row>
    <row r="634" s="15" customFormat="1">
      <c r="A634" s="15"/>
      <c r="B634" s="263"/>
      <c r="C634" s="264"/>
      <c r="D634" s="231" t="s">
        <v>126</v>
      </c>
      <c r="E634" s="265" t="s">
        <v>1</v>
      </c>
      <c r="F634" s="266" t="s">
        <v>611</v>
      </c>
      <c r="G634" s="264"/>
      <c r="H634" s="265" t="s">
        <v>1</v>
      </c>
      <c r="I634" s="267"/>
      <c r="J634" s="264"/>
      <c r="K634" s="264"/>
      <c r="L634" s="268"/>
      <c r="M634" s="269"/>
      <c r="N634" s="270"/>
      <c r="O634" s="270"/>
      <c r="P634" s="270"/>
      <c r="Q634" s="270"/>
      <c r="R634" s="270"/>
      <c r="S634" s="270"/>
      <c r="T634" s="271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72" t="s">
        <v>126</v>
      </c>
      <c r="AU634" s="272" t="s">
        <v>83</v>
      </c>
      <c r="AV634" s="15" t="s">
        <v>81</v>
      </c>
      <c r="AW634" s="15" t="s">
        <v>30</v>
      </c>
      <c r="AX634" s="15" t="s">
        <v>73</v>
      </c>
      <c r="AY634" s="272" t="s">
        <v>117</v>
      </c>
    </row>
    <row r="635" s="15" customFormat="1">
      <c r="A635" s="15"/>
      <c r="B635" s="263"/>
      <c r="C635" s="264"/>
      <c r="D635" s="231" t="s">
        <v>126</v>
      </c>
      <c r="E635" s="265" t="s">
        <v>1</v>
      </c>
      <c r="F635" s="266" t="s">
        <v>612</v>
      </c>
      <c r="G635" s="264"/>
      <c r="H635" s="265" t="s">
        <v>1</v>
      </c>
      <c r="I635" s="267"/>
      <c r="J635" s="264"/>
      <c r="K635" s="264"/>
      <c r="L635" s="268"/>
      <c r="M635" s="269"/>
      <c r="N635" s="270"/>
      <c r="O635" s="270"/>
      <c r="P635" s="270"/>
      <c r="Q635" s="270"/>
      <c r="R635" s="270"/>
      <c r="S635" s="270"/>
      <c r="T635" s="271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72" t="s">
        <v>126</v>
      </c>
      <c r="AU635" s="272" t="s">
        <v>83</v>
      </c>
      <c r="AV635" s="15" t="s">
        <v>81</v>
      </c>
      <c r="AW635" s="15" t="s">
        <v>30</v>
      </c>
      <c r="AX635" s="15" t="s">
        <v>73</v>
      </c>
      <c r="AY635" s="272" t="s">
        <v>117</v>
      </c>
    </row>
    <row r="636" s="15" customFormat="1">
      <c r="A636" s="15"/>
      <c r="B636" s="263"/>
      <c r="C636" s="264"/>
      <c r="D636" s="231" t="s">
        <v>126</v>
      </c>
      <c r="E636" s="265" t="s">
        <v>1</v>
      </c>
      <c r="F636" s="266" t="s">
        <v>613</v>
      </c>
      <c r="G636" s="264"/>
      <c r="H636" s="265" t="s">
        <v>1</v>
      </c>
      <c r="I636" s="267"/>
      <c r="J636" s="264"/>
      <c r="K636" s="264"/>
      <c r="L636" s="268"/>
      <c r="M636" s="269"/>
      <c r="N636" s="270"/>
      <c r="O636" s="270"/>
      <c r="P636" s="270"/>
      <c r="Q636" s="270"/>
      <c r="R636" s="270"/>
      <c r="S636" s="270"/>
      <c r="T636" s="271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72" t="s">
        <v>126</v>
      </c>
      <c r="AU636" s="272" t="s">
        <v>83</v>
      </c>
      <c r="AV636" s="15" t="s">
        <v>81</v>
      </c>
      <c r="AW636" s="15" t="s">
        <v>30</v>
      </c>
      <c r="AX636" s="15" t="s">
        <v>73</v>
      </c>
      <c r="AY636" s="272" t="s">
        <v>117</v>
      </c>
    </row>
    <row r="637" s="15" customFormat="1">
      <c r="A637" s="15"/>
      <c r="B637" s="263"/>
      <c r="C637" s="264"/>
      <c r="D637" s="231" t="s">
        <v>126</v>
      </c>
      <c r="E637" s="265" t="s">
        <v>1</v>
      </c>
      <c r="F637" s="266" t="s">
        <v>614</v>
      </c>
      <c r="G637" s="264"/>
      <c r="H637" s="265" t="s">
        <v>1</v>
      </c>
      <c r="I637" s="267"/>
      <c r="J637" s="264"/>
      <c r="K637" s="264"/>
      <c r="L637" s="268"/>
      <c r="M637" s="269"/>
      <c r="N637" s="270"/>
      <c r="O637" s="270"/>
      <c r="P637" s="270"/>
      <c r="Q637" s="270"/>
      <c r="R637" s="270"/>
      <c r="S637" s="270"/>
      <c r="T637" s="271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72" t="s">
        <v>126</v>
      </c>
      <c r="AU637" s="272" t="s">
        <v>83</v>
      </c>
      <c r="AV637" s="15" t="s">
        <v>81</v>
      </c>
      <c r="AW637" s="15" t="s">
        <v>30</v>
      </c>
      <c r="AX637" s="15" t="s">
        <v>73</v>
      </c>
      <c r="AY637" s="272" t="s">
        <v>117</v>
      </c>
    </row>
    <row r="638" s="15" customFormat="1">
      <c r="A638" s="15"/>
      <c r="B638" s="263"/>
      <c r="C638" s="264"/>
      <c r="D638" s="231" t="s">
        <v>126</v>
      </c>
      <c r="E638" s="265" t="s">
        <v>1</v>
      </c>
      <c r="F638" s="266" t="s">
        <v>615</v>
      </c>
      <c r="G638" s="264"/>
      <c r="H638" s="265" t="s">
        <v>1</v>
      </c>
      <c r="I638" s="267"/>
      <c r="J638" s="264"/>
      <c r="K638" s="264"/>
      <c r="L638" s="268"/>
      <c r="M638" s="269"/>
      <c r="N638" s="270"/>
      <c r="O638" s="270"/>
      <c r="P638" s="270"/>
      <c r="Q638" s="270"/>
      <c r="R638" s="270"/>
      <c r="S638" s="270"/>
      <c r="T638" s="271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72" t="s">
        <v>126</v>
      </c>
      <c r="AU638" s="272" t="s">
        <v>83</v>
      </c>
      <c r="AV638" s="15" t="s">
        <v>81</v>
      </c>
      <c r="AW638" s="15" t="s">
        <v>30</v>
      </c>
      <c r="AX638" s="15" t="s">
        <v>73</v>
      </c>
      <c r="AY638" s="272" t="s">
        <v>117</v>
      </c>
    </row>
    <row r="639" s="15" customFormat="1">
      <c r="A639" s="15"/>
      <c r="B639" s="263"/>
      <c r="C639" s="264"/>
      <c r="D639" s="231" t="s">
        <v>126</v>
      </c>
      <c r="E639" s="265" t="s">
        <v>1</v>
      </c>
      <c r="F639" s="266" t="s">
        <v>616</v>
      </c>
      <c r="G639" s="264"/>
      <c r="H639" s="265" t="s">
        <v>1</v>
      </c>
      <c r="I639" s="267"/>
      <c r="J639" s="264"/>
      <c r="K639" s="264"/>
      <c r="L639" s="268"/>
      <c r="M639" s="269"/>
      <c r="N639" s="270"/>
      <c r="O639" s="270"/>
      <c r="P639" s="270"/>
      <c r="Q639" s="270"/>
      <c r="R639" s="270"/>
      <c r="S639" s="270"/>
      <c r="T639" s="271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T639" s="272" t="s">
        <v>126</v>
      </c>
      <c r="AU639" s="272" t="s">
        <v>83</v>
      </c>
      <c r="AV639" s="15" t="s">
        <v>81</v>
      </c>
      <c r="AW639" s="15" t="s">
        <v>30</v>
      </c>
      <c r="AX639" s="15" t="s">
        <v>73</v>
      </c>
      <c r="AY639" s="272" t="s">
        <v>117</v>
      </c>
    </row>
    <row r="640" s="15" customFormat="1">
      <c r="A640" s="15"/>
      <c r="B640" s="263"/>
      <c r="C640" s="264"/>
      <c r="D640" s="231" t="s">
        <v>126</v>
      </c>
      <c r="E640" s="265" t="s">
        <v>1</v>
      </c>
      <c r="F640" s="266" t="s">
        <v>617</v>
      </c>
      <c r="G640" s="264"/>
      <c r="H640" s="265" t="s">
        <v>1</v>
      </c>
      <c r="I640" s="267"/>
      <c r="J640" s="264"/>
      <c r="K640" s="264"/>
      <c r="L640" s="268"/>
      <c r="M640" s="269"/>
      <c r="N640" s="270"/>
      <c r="O640" s="270"/>
      <c r="P640" s="270"/>
      <c r="Q640" s="270"/>
      <c r="R640" s="270"/>
      <c r="S640" s="270"/>
      <c r="T640" s="271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T640" s="272" t="s">
        <v>126</v>
      </c>
      <c r="AU640" s="272" t="s">
        <v>83</v>
      </c>
      <c r="AV640" s="15" t="s">
        <v>81</v>
      </c>
      <c r="AW640" s="15" t="s">
        <v>30</v>
      </c>
      <c r="AX640" s="15" t="s">
        <v>73</v>
      </c>
      <c r="AY640" s="272" t="s">
        <v>117</v>
      </c>
    </row>
    <row r="641" s="15" customFormat="1">
      <c r="A641" s="15"/>
      <c r="B641" s="263"/>
      <c r="C641" s="264"/>
      <c r="D641" s="231" t="s">
        <v>126</v>
      </c>
      <c r="E641" s="265" t="s">
        <v>1</v>
      </c>
      <c r="F641" s="266" t="s">
        <v>618</v>
      </c>
      <c r="G641" s="264"/>
      <c r="H641" s="265" t="s">
        <v>1</v>
      </c>
      <c r="I641" s="267"/>
      <c r="J641" s="264"/>
      <c r="K641" s="264"/>
      <c r="L641" s="268"/>
      <c r="M641" s="269"/>
      <c r="N641" s="270"/>
      <c r="O641" s="270"/>
      <c r="P641" s="270"/>
      <c r="Q641" s="270"/>
      <c r="R641" s="270"/>
      <c r="S641" s="270"/>
      <c r="T641" s="271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72" t="s">
        <v>126</v>
      </c>
      <c r="AU641" s="272" t="s">
        <v>83</v>
      </c>
      <c r="AV641" s="15" t="s">
        <v>81</v>
      </c>
      <c r="AW641" s="15" t="s">
        <v>30</v>
      </c>
      <c r="AX641" s="15" t="s">
        <v>73</v>
      </c>
      <c r="AY641" s="272" t="s">
        <v>117</v>
      </c>
    </row>
    <row r="642" s="15" customFormat="1">
      <c r="A642" s="15"/>
      <c r="B642" s="263"/>
      <c r="C642" s="264"/>
      <c r="D642" s="231" t="s">
        <v>126</v>
      </c>
      <c r="E642" s="265" t="s">
        <v>1</v>
      </c>
      <c r="F642" s="266" t="s">
        <v>619</v>
      </c>
      <c r="G642" s="264"/>
      <c r="H642" s="265" t="s">
        <v>1</v>
      </c>
      <c r="I642" s="267"/>
      <c r="J642" s="264"/>
      <c r="K642" s="264"/>
      <c r="L642" s="268"/>
      <c r="M642" s="269"/>
      <c r="N642" s="270"/>
      <c r="O642" s="270"/>
      <c r="P642" s="270"/>
      <c r="Q642" s="270"/>
      <c r="R642" s="270"/>
      <c r="S642" s="270"/>
      <c r="T642" s="271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72" t="s">
        <v>126</v>
      </c>
      <c r="AU642" s="272" t="s">
        <v>83</v>
      </c>
      <c r="AV642" s="15" t="s">
        <v>81</v>
      </c>
      <c r="AW642" s="15" t="s">
        <v>30</v>
      </c>
      <c r="AX642" s="15" t="s">
        <v>73</v>
      </c>
      <c r="AY642" s="272" t="s">
        <v>117</v>
      </c>
    </row>
    <row r="643" s="15" customFormat="1">
      <c r="A643" s="15"/>
      <c r="B643" s="263"/>
      <c r="C643" s="264"/>
      <c r="D643" s="231" t="s">
        <v>126</v>
      </c>
      <c r="E643" s="265" t="s">
        <v>1</v>
      </c>
      <c r="F643" s="266" t="s">
        <v>620</v>
      </c>
      <c r="G643" s="264"/>
      <c r="H643" s="265" t="s">
        <v>1</v>
      </c>
      <c r="I643" s="267"/>
      <c r="J643" s="264"/>
      <c r="K643" s="264"/>
      <c r="L643" s="268"/>
      <c r="M643" s="269"/>
      <c r="N643" s="270"/>
      <c r="O643" s="270"/>
      <c r="P643" s="270"/>
      <c r="Q643" s="270"/>
      <c r="R643" s="270"/>
      <c r="S643" s="270"/>
      <c r="T643" s="271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72" t="s">
        <v>126</v>
      </c>
      <c r="AU643" s="272" t="s">
        <v>83</v>
      </c>
      <c r="AV643" s="15" t="s">
        <v>81</v>
      </c>
      <c r="AW643" s="15" t="s">
        <v>30</v>
      </c>
      <c r="AX643" s="15" t="s">
        <v>73</v>
      </c>
      <c r="AY643" s="272" t="s">
        <v>117</v>
      </c>
    </row>
    <row r="644" s="15" customFormat="1">
      <c r="A644" s="15"/>
      <c r="B644" s="263"/>
      <c r="C644" s="264"/>
      <c r="D644" s="231" t="s">
        <v>126</v>
      </c>
      <c r="E644" s="265" t="s">
        <v>1</v>
      </c>
      <c r="F644" s="266" t="s">
        <v>621</v>
      </c>
      <c r="G644" s="264"/>
      <c r="H644" s="265" t="s">
        <v>1</v>
      </c>
      <c r="I644" s="267"/>
      <c r="J644" s="264"/>
      <c r="K644" s="264"/>
      <c r="L644" s="268"/>
      <c r="M644" s="269"/>
      <c r="N644" s="270"/>
      <c r="O644" s="270"/>
      <c r="P644" s="270"/>
      <c r="Q644" s="270"/>
      <c r="R644" s="270"/>
      <c r="S644" s="270"/>
      <c r="T644" s="271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72" t="s">
        <v>126</v>
      </c>
      <c r="AU644" s="272" t="s">
        <v>83</v>
      </c>
      <c r="AV644" s="15" t="s">
        <v>81</v>
      </c>
      <c r="AW644" s="15" t="s">
        <v>30</v>
      </c>
      <c r="AX644" s="15" t="s">
        <v>73</v>
      </c>
      <c r="AY644" s="272" t="s">
        <v>117</v>
      </c>
    </row>
    <row r="645" s="15" customFormat="1">
      <c r="A645" s="15"/>
      <c r="B645" s="263"/>
      <c r="C645" s="264"/>
      <c r="D645" s="231" t="s">
        <v>126</v>
      </c>
      <c r="E645" s="265" t="s">
        <v>1</v>
      </c>
      <c r="F645" s="266" t="s">
        <v>622</v>
      </c>
      <c r="G645" s="264"/>
      <c r="H645" s="265" t="s">
        <v>1</v>
      </c>
      <c r="I645" s="267"/>
      <c r="J645" s="264"/>
      <c r="K645" s="264"/>
      <c r="L645" s="268"/>
      <c r="M645" s="269"/>
      <c r="N645" s="270"/>
      <c r="O645" s="270"/>
      <c r="P645" s="270"/>
      <c r="Q645" s="270"/>
      <c r="R645" s="270"/>
      <c r="S645" s="270"/>
      <c r="T645" s="271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72" t="s">
        <v>126</v>
      </c>
      <c r="AU645" s="272" t="s">
        <v>83</v>
      </c>
      <c r="AV645" s="15" t="s">
        <v>81</v>
      </c>
      <c r="AW645" s="15" t="s">
        <v>30</v>
      </c>
      <c r="AX645" s="15" t="s">
        <v>73</v>
      </c>
      <c r="AY645" s="272" t="s">
        <v>117</v>
      </c>
    </row>
    <row r="646" s="15" customFormat="1">
      <c r="A646" s="15"/>
      <c r="B646" s="263"/>
      <c r="C646" s="264"/>
      <c r="D646" s="231" t="s">
        <v>126</v>
      </c>
      <c r="E646" s="265" t="s">
        <v>1</v>
      </c>
      <c r="F646" s="266" t="s">
        <v>144</v>
      </c>
      <c r="G646" s="264"/>
      <c r="H646" s="265" t="s">
        <v>1</v>
      </c>
      <c r="I646" s="267"/>
      <c r="J646" s="264"/>
      <c r="K646" s="264"/>
      <c r="L646" s="268"/>
      <c r="M646" s="269"/>
      <c r="N646" s="270"/>
      <c r="O646" s="270"/>
      <c r="P646" s="270"/>
      <c r="Q646" s="270"/>
      <c r="R646" s="270"/>
      <c r="S646" s="270"/>
      <c r="T646" s="271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72" t="s">
        <v>126</v>
      </c>
      <c r="AU646" s="272" t="s">
        <v>83</v>
      </c>
      <c r="AV646" s="15" t="s">
        <v>81</v>
      </c>
      <c r="AW646" s="15" t="s">
        <v>30</v>
      </c>
      <c r="AX646" s="15" t="s">
        <v>73</v>
      </c>
      <c r="AY646" s="272" t="s">
        <v>117</v>
      </c>
    </row>
    <row r="647" s="13" customFormat="1">
      <c r="A647" s="13"/>
      <c r="B647" s="229"/>
      <c r="C647" s="230"/>
      <c r="D647" s="231" t="s">
        <v>126</v>
      </c>
      <c r="E647" s="232" t="s">
        <v>1</v>
      </c>
      <c r="F647" s="233" t="s">
        <v>81</v>
      </c>
      <c r="G647" s="230"/>
      <c r="H647" s="234">
        <v>1</v>
      </c>
      <c r="I647" s="235"/>
      <c r="J647" s="230"/>
      <c r="K647" s="230"/>
      <c r="L647" s="236"/>
      <c r="M647" s="237"/>
      <c r="N647" s="238"/>
      <c r="O647" s="238"/>
      <c r="P647" s="238"/>
      <c r="Q647" s="238"/>
      <c r="R647" s="238"/>
      <c r="S647" s="238"/>
      <c r="T647" s="239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0" t="s">
        <v>126</v>
      </c>
      <c r="AU647" s="240" t="s">
        <v>83</v>
      </c>
      <c r="AV647" s="13" t="s">
        <v>83</v>
      </c>
      <c r="AW647" s="13" t="s">
        <v>30</v>
      </c>
      <c r="AX647" s="13" t="s">
        <v>73</v>
      </c>
      <c r="AY647" s="240" t="s">
        <v>117</v>
      </c>
    </row>
    <row r="648" s="14" customFormat="1">
      <c r="A648" s="14"/>
      <c r="B648" s="241"/>
      <c r="C648" s="242"/>
      <c r="D648" s="231" t="s">
        <v>126</v>
      </c>
      <c r="E648" s="243" t="s">
        <v>1</v>
      </c>
      <c r="F648" s="244" t="s">
        <v>127</v>
      </c>
      <c r="G648" s="242"/>
      <c r="H648" s="245">
        <v>1</v>
      </c>
      <c r="I648" s="246"/>
      <c r="J648" s="242"/>
      <c r="K648" s="242"/>
      <c r="L648" s="247"/>
      <c r="M648" s="248"/>
      <c r="N648" s="249"/>
      <c r="O648" s="249"/>
      <c r="P648" s="249"/>
      <c r="Q648" s="249"/>
      <c r="R648" s="249"/>
      <c r="S648" s="249"/>
      <c r="T648" s="250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1" t="s">
        <v>126</v>
      </c>
      <c r="AU648" s="251" t="s">
        <v>83</v>
      </c>
      <c r="AV648" s="14" t="s">
        <v>128</v>
      </c>
      <c r="AW648" s="14" t="s">
        <v>30</v>
      </c>
      <c r="AX648" s="14" t="s">
        <v>81</v>
      </c>
      <c r="AY648" s="251" t="s">
        <v>117</v>
      </c>
    </row>
    <row r="649" s="2" customFormat="1" ht="16.5" customHeight="1">
      <c r="A649" s="38"/>
      <c r="B649" s="39"/>
      <c r="C649" s="215" t="s">
        <v>623</v>
      </c>
      <c r="D649" s="215" t="s">
        <v>120</v>
      </c>
      <c r="E649" s="216" t="s">
        <v>624</v>
      </c>
      <c r="F649" s="217" t="s">
        <v>625</v>
      </c>
      <c r="G649" s="218" t="s">
        <v>123</v>
      </c>
      <c r="H649" s="219">
        <v>1</v>
      </c>
      <c r="I649" s="220"/>
      <c r="J649" s="221">
        <f>ROUND(I649*H649,2)</f>
        <v>0</v>
      </c>
      <c r="K649" s="222"/>
      <c r="L649" s="44"/>
      <c r="M649" s="223" t="s">
        <v>1</v>
      </c>
      <c r="N649" s="224" t="s">
        <v>38</v>
      </c>
      <c r="O649" s="91"/>
      <c r="P649" s="225">
        <f>O649*H649</f>
        <v>0</v>
      </c>
      <c r="Q649" s="225">
        <v>0</v>
      </c>
      <c r="R649" s="225">
        <f>Q649*H649</f>
        <v>0</v>
      </c>
      <c r="S649" s="225">
        <v>0</v>
      </c>
      <c r="T649" s="226">
        <f>S649*H649</f>
        <v>0</v>
      </c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R649" s="227" t="s">
        <v>124</v>
      </c>
      <c r="AT649" s="227" t="s">
        <v>120</v>
      </c>
      <c r="AU649" s="227" t="s">
        <v>83</v>
      </c>
      <c r="AY649" s="17" t="s">
        <v>117</v>
      </c>
      <c r="BE649" s="228">
        <f>IF(N649="základní",J649,0)</f>
        <v>0</v>
      </c>
      <c r="BF649" s="228">
        <f>IF(N649="snížená",J649,0)</f>
        <v>0</v>
      </c>
      <c r="BG649" s="228">
        <f>IF(N649="zákl. přenesená",J649,0)</f>
        <v>0</v>
      </c>
      <c r="BH649" s="228">
        <f>IF(N649="sníž. přenesená",J649,0)</f>
        <v>0</v>
      </c>
      <c r="BI649" s="228">
        <f>IF(N649="nulová",J649,0)</f>
        <v>0</v>
      </c>
      <c r="BJ649" s="17" t="s">
        <v>81</v>
      </c>
      <c r="BK649" s="228">
        <f>ROUND(I649*H649,2)</f>
        <v>0</v>
      </c>
      <c r="BL649" s="17" t="s">
        <v>124</v>
      </c>
      <c r="BM649" s="227" t="s">
        <v>626</v>
      </c>
    </row>
    <row r="650" s="13" customFormat="1">
      <c r="A650" s="13"/>
      <c r="B650" s="229"/>
      <c r="C650" s="230"/>
      <c r="D650" s="231" t="s">
        <v>126</v>
      </c>
      <c r="E650" s="232" t="s">
        <v>1</v>
      </c>
      <c r="F650" s="233" t="s">
        <v>81</v>
      </c>
      <c r="G650" s="230"/>
      <c r="H650" s="234">
        <v>1</v>
      </c>
      <c r="I650" s="235"/>
      <c r="J650" s="230"/>
      <c r="K650" s="230"/>
      <c r="L650" s="236"/>
      <c r="M650" s="237"/>
      <c r="N650" s="238"/>
      <c r="O650" s="238"/>
      <c r="P650" s="238"/>
      <c r="Q650" s="238"/>
      <c r="R650" s="238"/>
      <c r="S650" s="238"/>
      <c r="T650" s="239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0" t="s">
        <v>126</v>
      </c>
      <c r="AU650" s="240" t="s">
        <v>83</v>
      </c>
      <c r="AV650" s="13" t="s">
        <v>83</v>
      </c>
      <c r="AW650" s="13" t="s">
        <v>30</v>
      </c>
      <c r="AX650" s="13" t="s">
        <v>73</v>
      </c>
      <c r="AY650" s="240" t="s">
        <v>117</v>
      </c>
    </row>
    <row r="651" s="14" customFormat="1">
      <c r="A651" s="14"/>
      <c r="B651" s="241"/>
      <c r="C651" s="242"/>
      <c r="D651" s="231" t="s">
        <v>126</v>
      </c>
      <c r="E651" s="243" t="s">
        <v>1</v>
      </c>
      <c r="F651" s="244" t="s">
        <v>127</v>
      </c>
      <c r="G651" s="242"/>
      <c r="H651" s="245">
        <v>1</v>
      </c>
      <c r="I651" s="246"/>
      <c r="J651" s="242"/>
      <c r="K651" s="242"/>
      <c r="L651" s="247"/>
      <c r="M651" s="248"/>
      <c r="N651" s="249"/>
      <c r="O651" s="249"/>
      <c r="P651" s="249"/>
      <c r="Q651" s="249"/>
      <c r="R651" s="249"/>
      <c r="S651" s="249"/>
      <c r="T651" s="250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1" t="s">
        <v>126</v>
      </c>
      <c r="AU651" s="251" t="s">
        <v>83</v>
      </c>
      <c r="AV651" s="14" t="s">
        <v>128</v>
      </c>
      <c r="AW651" s="14" t="s">
        <v>30</v>
      </c>
      <c r="AX651" s="14" t="s">
        <v>81</v>
      </c>
      <c r="AY651" s="251" t="s">
        <v>117</v>
      </c>
    </row>
    <row r="652" s="2" customFormat="1" ht="16.5" customHeight="1">
      <c r="A652" s="38"/>
      <c r="B652" s="39"/>
      <c r="C652" s="252" t="s">
        <v>627</v>
      </c>
      <c r="D652" s="252" t="s">
        <v>129</v>
      </c>
      <c r="E652" s="253" t="s">
        <v>628</v>
      </c>
      <c r="F652" s="254" t="s">
        <v>629</v>
      </c>
      <c r="G652" s="255" t="s">
        <v>123</v>
      </c>
      <c r="H652" s="256">
        <v>1</v>
      </c>
      <c r="I652" s="257"/>
      <c r="J652" s="258">
        <f>ROUND(I652*H652,2)</f>
        <v>0</v>
      </c>
      <c r="K652" s="259"/>
      <c r="L652" s="260"/>
      <c r="M652" s="261" t="s">
        <v>1</v>
      </c>
      <c r="N652" s="262" t="s">
        <v>38</v>
      </c>
      <c r="O652" s="91"/>
      <c r="P652" s="225">
        <f>O652*H652</f>
        <v>0</v>
      </c>
      <c r="Q652" s="225">
        <v>1.224</v>
      </c>
      <c r="R652" s="225">
        <f>Q652*H652</f>
        <v>1.224</v>
      </c>
      <c r="S652" s="225">
        <v>0</v>
      </c>
      <c r="T652" s="226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27" t="s">
        <v>133</v>
      </c>
      <c r="AT652" s="227" t="s">
        <v>129</v>
      </c>
      <c r="AU652" s="227" t="s">
        <v>83</v>
      </c>
      <c r="AY652" s="17" t="s">
        <v>117</v>
      </c>
      <c r="BE652" s="228">
        <f>IF(N652="základní",J652,0)</f>
        <v>0</v>
      </c>
      <c r="BF652" s="228">
        <f>IF(N652="snížená",J652,0)</f>
        <v>0</v>
      </c>
      <c r="BG652" s="228">
        <f>IF(N652="zákl. přenesená",J652,0)</f>
        <v>0</v>
      </c>
      <c r="BH652" s="228">
        <f>IF(N652="sníž. přenesená",J652,0)</f>
        <v>0</v>
      </c>
      <c r="BI652" s="228">
        <f>IF(N652="nulová",J652,0)</f>
        <v>0</v>
      </c>
      <c r="BJ652" s="17" t="s">
        <v>81</v>
      </c>
      <c r="BK652" s="228">
        <f>ROUND(I652*H652,2)</f>
        <v>0</v>
      </c>
      <c r="BL652" s="17" t="s">
        <v>124</v>
      </c>
      <c r="BM652" s="227" t="s">
        <v>630</v>
      </c>
    </row>
    <row r="653" s="15" customFormat="1">
      <c r="A653" s="15"/>
      <c r="B653" s="263"/>
      <c r="C653" s="264"/>
      <c r="D653" s="231" t="s">
        <v>126</v>
      </c>
      <c r="E653" s="265" t="s">
        <v>1</v>
      </c>
      <c r="F653" s="266" t="s">
        <v>631</v>
      </c>
      <c r="G653" s="264"/>
      <c r="H653" s="265" t="s">
        <v>1</v>
      </c>
      <c r="I653" s="267"/>
      <c r="J653" s="264"/>
      <c r="K653" s="264"/>
      <c r="L653" s="268"/>
      <c r="M653" s="269"/>
      <c r="N653" s="270"/>
      <c r="O653" s="270"/>
      <c r="P653" s="270"/>
      <c r="Q653" s="270"/>
      <c r="R653" s="270"/>
      <c r="S653" s="270"/>
      <c r="T653" s="271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72" t="s">
        <v>126</v>
      </c>
      <c r="AU653" s="272" t="s">
        <v>83</v>
      </c>
      <c r="AV653" s="15" t="s">
        <v>81</v>
      </c>
      <c r="AW653" s="15" t="s">
        <v>30</v>
      </c>
      <c r="AX653" s="15" t="s">
        <v>73</v>
      </c>
      <c r="AY653" s="272" t="s">
        <v>117</v>
      </c>
    </row>
    <row r="654" s="15" customFormat="1">
      <c r="A654" s="15"/>
      <c r="B654" s="263"/>
      <c r="C654" s="264"/>
      <c r="D654" s="231" t="s">
        <v>126</v>
      </c>
      <c r="E654" s="265" t="s">
        <v>1</v>
      </c>
      <c r="F654" s="266" t="s">
        <v>632</v>
      </c>
      <c r="G654" s="264"/>
      <c r="H654" s="265" t="s">
        <v>1</v>
      </c>
      <c r="I654" s="267"/>
      <c r="J654" s="264"/>
      <c r="K654" s="264"/>
      <c r="L654" s="268"/>
      <c r="M654" s="269"/>
      <c r="N654" s="270"/>
      <c r="O654" s="270"/>
      <c r="P654" s="270"/>
      <c r="Q654" s="270"/>
      <c r="R654" s="270"/>
      <c r="S654" s="270"/>
      <c r="T654" s="271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72" t="s">
        <v>126</v>
      </c>
      <c r="AU654" s="272" t="s">
        <v>83</v>
      </c>
      <c r="AV654" s="15" t="s">
        <v>81</v>
      </c>
      <c r="AW654" s="15" t="s">
        <v>30</v>
      </c>
      <c r="AX654" s="15" t="s">
        <v>73</v>
      </c>
      <c r="AY654" s="272" t="s">
        <v>117</v>
      </c>
    </row>
    <row r="655" s="15" customFormat="1">
      <c r="A655" s="15"/>
      <c r="B655" s="263"/>
      <c r="C655" s="264"/>
      <c r="D655" s="231" t="s">
        <v>126</v>
      </c>
      <c r="E655" s="265" t="s">
        <v>1</v>
      </c>
      <c r="F655" s="266" t="s">
        <v>516</v>
      </c>
      <c r="G655" s="264"/>
      <c r="H655" s="265" t="s">
        <v>1</v>
      </c>
      <c r="I655" s="267"/>
      <c r="J655" s="264"/>
      <c r="K655" s="264"/>
      <c r="L655" s="268"/>
      <c r="M655" s="269"/>
      <c r="N655" s="270"/>
      <c r="O655" s="270"/>
      <c r="P655" s="270"/>
      <c r="Q655" s="270"/>
      <c r="R655" s="270"/>
      <c r="S655" s="270"/>
      <c r="T655" s="271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72" t="s">
        <v>126</v>
      </c>
      <c r="AU655" s="272" t="s">
        <v>83</v>
      </c>
      <c r="AV655" s="15" t="s">
        <v>81</v>
      </c>
      <c r="AW655" s="15" t="s">
        <v>30</v>
      </c>
      <c r="AX655" s="15" t="s">
        <v>73</v>
      </c>
      <c r="AY655" s="272" t="s">
        <v>117</v>
      </c>
    </row>
    <row r="656" s="15" customFormat="1">
      <c r="A656" s="15"/>
      <c r="B656" s="263"/>
      <c r="C656" s="264"/>
      <c r="D656" s="231" t="s">
        <v>126</v>
      </c>
      <c r="E656" s="265" t="s">
        <v>1</v>
      </c>
      <c r="F656" s="266" t="s">
        <v>633</v>
      </c>
      <c r="G656" s="264"/>
      <c r="H656" s="265" t="s">
        <v>1</v>
      </c>
      <c r="I656" s="267"/>
      <c r="J656" s="264"/>
      <c r="K656" s="264"/>
      <c r="L656" s="268"/>
      <c r="M656" s="269"/>
      <c r="N656" s="270"/>
      <c r="O656" s="270"/>
      <c r="P656" s="270"/>
      <c r="Q656" s="270"/>
      <c r="R656" s="270"/>
      <c r="S656" s="270"/>
      <c r="T656" s="271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72" t="s">
        <v>126</v>
      </c>
      <c r="AU656" s="272" t="s">
        <v>83</v>
      </c>
      <c r="AV656" s="15" t="s">
        <v>81</v>
      </c>
      <c r="AW656" s="15" t="s">
        <v>30</v>
      </c>
      <c r="AX656" s="15" t="s">
        <v>73</v>
      </c>
      <c r="AY656" s="272" t="s">
        <v>117</v>
      </c>
    </row>
    <row r="657" s="15" customFormat="1">
      <c r="A657" s="15"/>
      <c r="B657" s="263"/>
      <c r="C657" s="264"/>
      <c r="D657" s="231" t="s">
        <v>126</v>
      </c>
      <c r="E657" s="265" t="s">
        <v>1</v>
      </c>
      <c r="F657" s="266" t="s">
        <v>634</v>
      </c>
      <c r="G657" s="264"/>
      <c r="H657" s="265" t="s">
        <v>1</v>
      </c>
      <c r="I657" s="267"/>
      <c r="J657" s="264"/>
      <c r="K657" s="264"/>
      <c r="L657" s="268"/>
      <c r="M657" s="269"/>
      <c r="N657" s="270"/>
      <c r="O657" s="270"/>
      <c r="P657" s="270"/>
      <c r="Q657" s="270"/>
      <c r="R657" s="270"/>
      <c r="S657" s="270"/>
      <c r="T657" s="271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72" t="s">
        <v>126</v>
      </c>
      <c r="AU657" s="272" t="s">
        <v>83</v>
      </c>
      <c r="AV657" s="15" t="s">
        <v>81</v>
      </c>
      <c r="AW657" s="15" t="s">
        <v>30</v>
      </c>
      <c r="AX657" s="15" t="s">
        <v>73</v>
      </c>
      <c r="AY657" s="272" t="s">
        <v>117</v>
      </c>
    </row>
    <row r="658" s="15" customFormat="1">
      <c r="A658" s="15"/>
      <c r="B658" s="263"/>
      <c r="C658" s="264"/>
      <c r="D658" s="231" t="s">
        <v>126</v>
      </c>
      <c r="E658" s="265" t="s">
        <v>1</v>
      </c>
      <c r="F658" s="266" t="s">
        <v>635</v>
      </c>
      <c r="G658" s="264"/>
      <c r="H658" s="265" t="s">
        <v>1</v>
      </c>
      <c r="I658" s="267"/>
      <c r="J658" s="264"/>
      <c r="K658" s="264"/>
      <c r="L658" s="268"/>
      <c r="M658" s="269"/>
      <c r="N658" s="270"/>
      <c r="O658" s="270"/>
      <c r="P658" s="270"/>
      <c r="Q658" s="270"/>
      <c r="R658" s="270"/>
      <c r="S658" s="270"/>
      <c r="T658" s="271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72" t="s">
        <v>126</v>
      </c>
      <c r="AU658" s="272" t="s">
        <v>83</v>
      </c>
      <c r="AV658" s="15" t="s">
        <v>81</v>
      </c>
      <c r="AW658" s="15" t="s">
        <v>30</v>
      </c>
      <c r="AX658" s="15" t="s">
        <v>73</v>
      </c>
      <c r="AY658" s="272" t="s">
        <v>117</v>
      </c>
    </row>
    <row r="659" s="15" customFormat="1">
      <c r="A659" s="15"/>
      <c r="B659" s="263"/>
      <c r="C659" s="264"/>
      <c r="D659" s="231" t="s">
        <v>126</v>
      </c>
      <c r="E659" s="265" t="s">
        <v>1</v>
      </c>
      <c r="F659" s="266" t="s">
        <v>487</v>
      </c>
      <c r="G659" s="264"/>
      <c r="H659" s="265" t="s">
        <v>1</v>
      </c>
      <c r="I659" s="267"/>
      <c r="J659" s="264"/>
      <c r="K659" s="264"/>
      <c r="L659" s="268"/>
      <c r="M659" s="269"/>
      <c r="N659" s="270"/>
      <c r="O659" s="270"/>
      <c r="P659" s="270"/>
      <c r="Q659" s="270"/>
      <c r="R659" s="270"/>
      <c r="S659" s="270"/>
      <c r="T659" s="271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72" t="s">
        <v>126</v>
      </c>
      <c r="AU659" s="272" t="s">
        <v>83</v>
      </c>
      <c r="AV659" s="15" t="s">
        <v>81</v>
      </c>
      <c r="AW659" s="15" t="s">
        <v>30</v>
      </c>
      <c r="AX659" s="15" t="s">
        <v>73</v>
      </c>
      <c r="AY659" s="272" t="s">
        <v>117</v>
      </c>
    </row>
    <row r="660" s="15" customFormat="1">
      <c r="A660" s="15"/>
      <c r="B660" s="263"/>
      <c r="C660" s="264"/>
      <c r="D660" s="231" t="s">
        <v>126</v>
      </c>
      <c r="E660" s="265" t="s">
        <v>1</v>
      </c>
      <c r="F660" s="266" t="s">
        <v>636</v>
      </c>
      <c r="G660" s="264"/>
      <c r="H660" s="265" t="s">
        <v>1</v>
      </c>
      <c r="I660" s="267"/>
      <c r="J660" s="264"/>
      <c r="K660" s="264"/>
      <c r="L660" s="268"/>
      <c r="M660" s="269"/>
      <c r="N660" s="270"/>
      <c r="O660" s="270"/>
      <c r="P660" s="270"/>
      <c r="Q660" s="270"/>
      <c r="R660" s="270"/>
      <c r="S660" s="270"/>
      <c r="T660" s="271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72" t="s">
        <v>126</v>
      </c>
      <c r="AU660" s="272" t="s">
        <v>83</v>
      </c>
      <c r="AV660" s="15" t="s">
        <v>81</v>
      </c>
      <c r="AW660" s="15" t="s">
        <v>30</v>
      </c>
      <c r="AX660" s="15" t="s">
        <v>73</v>
      </c>
      <c r="AY660" s="272" t="s">
        <v>117</v>
      </c>
    </row>
    <row r="661" s="15" customFormat="1">
      <c r="A661" s="15"/>
      <c r="B661" s="263"/>
      <c r="C661" s="264"/>
      <c r="D661" s="231" t="s">
        <v>126</v>
      </c>
      <c r="E661" s="265" t="s">
        <v>1</v>
      </c>
      <c r="F661" s="266" t="s">
        <v>637</v>
      </c>
      <c r="G661" s="264"/>
      <c r="H661" s="265" t="s">
        <v>1</v>
      </c>
      <c r="I661" s="267"/>
      <c r="J661" s="264"/>
      <c r="K661" s="264"/>
      <c r="L661" s="268"/>
      <c r="M661" s="269"/>
      <c r="N661" s="270"/>
      <c r="O661" s="270"/>
      <c r="P661" s="270"/>
      <c r="Q661" s="270"/>
      <c r="R661" s="270"/>
      <c r="S661" s="270"/>
      <c r="T661" s="271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72" t="s">
        <v>126</v>
      </c>
      <c r="AU661" s="272" t="s">
        <v>83</v>
      </c>
      <c r="AV661" s="15" t="s">
        <v>81</v>
      </c>
      <c r="AW661" s="15" t="s">
        <v>30</v>
      </c>
      <c r="AX661" s="15" t="s">
        <v>73</v>
      </c>
      <c r="AY661" s="272" t="s">
        <v>117</v>
      </c>
    </row>
    <row r="662" s="15" customFormat="1">
      <c r="A662" s="15"/>
      <c r="B662" s="263"/>
      <c r="C662" s="264"/>
      <c r="D662" s="231" t="s">
        <v>126</v>
      </c>
      <c r="E662" s="265" t="s">
        <v>1</v>
      </c>
      <c r="F662" s="266" t="s">
        <v>638</v>
      </c>
      <c r="G662" s="264"/>
      <c r="H662" s="265" t="s">
        <v>1</v>
      </c>
      <c r="I662" s="267"/>
      <c r="J662" s="264"/>
      <c r="K662" s="264"/>
      <c r="L662" s="268"/>
      <c r="M662" s="269"/>
      <c r="N662" s="270"/>
      <c r="O662" s="270"/>
      <c r="P662" s="270"/>
      <c r="Q662" s="270"/>
      <c r="R662" s="270"/>
      <c r="S662" s="270"/>
      <c r="T662" s="271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72" t="s">
        <v>126</v>
      </c>
      <c r="AU662" s="272" t="s">
        <v>83</v>
      </c>
      <c r="AV662" s="15" t="s">
        <v>81</v>
      </c>
      <c r="AW662" s="15" t="s">
        <v>30</v>
      </c>
      <c r="AX662" s="15" t="s">
        <v>73</v>
      </c>
      <c r="AY662" s="272" t="s">
        <v>117</v>
      </c>
    </row>
    <row r="663" s="15" customFormat="1">
      <c r="A663" s="15"/>
      <c r="B663" s="263"/>
      <c r="C663" s="264"/>
      <c r="D663" s="231" t="s">
        <v>126</v>
      </c>
      <c r="E663" s="265" t="s">
        <v>1</v>
      </c>
      <c r="F663" s="266" t="s">
        <v>639</v>
      </c>
      <c r="G663" s="264"/>
      <c r="H663" s="265" t="s">
        <v>1</v>
      </c>
      <c r="I663" s="267"/>
      <c r="J663" s="264"/>
      <c r="K663" s="264"/>
      <c r="L663" s="268"/>
      <c r="M663" s="269"/>
      <c r="N663" s="270"/>
      <c r="O663" s="270"/>
      <c r="P663" s="270"/>
      <c r="Q663" s="270"/>
      <c r="R663" s="270"/>
      <c r="S663" s="270"/>
      <c r="T663" s="271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72" t="s">
        <v>126</v>
      </c>
      <c r="AU663" s="272" t="s">
        <v>83</v>
      </c>
      <c r="AV663" s="15" t="s">
        <v>81</v>
      </c>
      <c r="AW663" s="15" t="s">
        <v>30</v>
      </c>
      <c r="AX663" s="15" t="s">
        <v>73</v>
      </c>
      <c r="AY663" s="272" t="s">
        <v>117</v>
      </c>
    </row>
    <row r="664" s="15" customFormat="1">
      <c r="A664" s="15"/>
      <c r="B664" s="263"/>
      <c r="C664" s="264"/>
      <c r="D664" s="231" t="s">
        <v>126</v>
      </c>
      <c r="E664" s="265" t="s">
        <v>1</v>
      </c>
      <c r="F664" s="266" t="s">
        <v>640</v>
      </c>
      <c r="G664" s="264"/>
      <c r="H664" s="265" t="s">
        <v>1</v>
      </c>
      <c r="I664" s="267"/>
      <c r="J664" s="264"/>
      <c r="K664" s="264"/>
      <c r="L664" s="268"/>
      <c r="M664" s="269"/>
      <c r="N664" s="270"/>
      <c r="O664" s="270"/>
      <c r="P664" s="270"/>
      <c r="Q664" s="270"/>
      <c r="R664" s="270"/>
      <c r="S664" s="270"/>
      <c r="T664" s="271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72" t="s">
        <v>126</v>
      </c>
      <c r="AU664" s="272" t="s">
        <v>83</v>
      </c>
      <c r="AV664" s="15" t="s">
        <v>81</v>
      </c>
      <c r="AW664" s="15" t="s">
        <v>30</v>
      </c>
      <c r="AX664" s="15" t="s">
        <v>73</v>
      </c>
      <c r="AY664" s="272" t="s">
        <v>117</v>
      </c>
    </row>
    <row r="665" s="15" customFormat="1">
      <c r="A665" s="15"/>
      <c r="B665" s="263"/>
      <c r="C665" s="264"/>
      <c r="D665" s="231" t="s">
        <v>126</v>
      </c>
      <c r="E665" s="265" t="s">
        <v>1</v>
      </c>
      <c r="F665" s="266" t="s">
        <v>641</v>
      </c>
      <c r="G665" s="264"/>
      <c r="H665" s="265" t="s">
        <v>1</v>
      </c>
      <c r="I665" s="267"/>
      <c r="J665" s="264"/>
      <c r="K665" s="264"/>
      <c r="L665" s="268"/>
      <c r="M665" s="269"/>
      <c r="N665" s="270"/>
      <c r="O665" s="270"/>
      <c r="P665" s="270"/>
      <c r="Q665" s="270"/>
      <c r="R665" s="270"/>
      <c r="S665" s="270"/>
      <c r="T665" s="271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72" t="s">
        <v>126</v>
      </c>
      <c r="AU665" s="272" t="s">
        <v>83</v>
      </c>
      <c r="AV665" s="15" t="s">
        <v>81</v>
      </c>
      <c r="AW665" s="15" t="s">
        <v>30</v>
      </c>
      <c r="AX665" s="15" t="s">
        <v>73</v>
      </c>
      <c r="AY665" s="272" t="s">
        <v>117</v>
      </c>
    </row>
    <row r="666" s="15" customFormat="1">
      <c r="A666" s="15"/>
      <c r="B666" s="263"/>
      <c r="C666" s="264"/>
      <c r="D666" s="231" t="s">
        <v>126</v>
      </c>
      <c r="E666" s="265" t="s">
        <v>1</v>
      </c>
      <c r="F666" s="266" t="s">
        <v>642</v>
      </c>
      <c r="G666" s="264"/>
      <c r="H666" s="265" t="s">
        <v>1</v>
      </c>
      <c r="I666" s="267"/>
      <c r="J666" s="264"/>
      <c r="K666" s="264"/>
      <c r="L666" s="268"/>
      <c r="M666" s="269"/>
      <c r="N666" s="270"/>
      <c r="O666" s="270"/>
      <c r="P666" s="270"/>
      <c r="Q666" s="270"/>
      <c r="R666" s="270"/>
      <c r="S666" s="270"/>
      <c r="T666" s="271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72" t="s">
        <v>126</v>
      </c>
      <c r="AU666" s="272" t="s">
        <v>83</v>
      </c>
      <c r="AV666" s="15" t="s">
        <v>81</v>
      </c>
      <c r="AW666" s="15" t="s">
        <v>30</v>
      </c>
      <c r="AX666" s="15" t="s">
        <v>73</v>
      </c>
      <c r="AY666" s="272" t="s">
        <v>117</v>
      </c>
    </row>
    <row r="667" s="15" customFormat="1">
      <c r="A667" s="15"/>
      <c r="B667" s="263"/>
      <c r="C667" s="264"/>
      <c r="D667" s="231" t="s">
        <v>126</v>
      </c>
      <c r="E667" s="265" t="s">
        <v>1</v>
      </c>
      <c r="F667" s="266" t="s">
        <v>643</v>
      </c>
      <c r="G667" s="264"/>
      <c r="H667" s="265" t="s">
        <v>1</v>
      </c>
      <c r="I667" s="267"/>
      <c r="J667" s="264"/>
      <c r="K667" s="264"/>
      <c r="L667" s="268"/>
      <c r="M667" s="269"/>
      <c r="N667" s="270"/>
      <c r="O667" s="270"/>
      <c r="P667" s="270"/>
      <c r="Q667" s="270"/>
      <c r="R667" s="270"/>
      <c r="S667" s="270"/>
      <c r="T667" s="271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72" t="s">
        <v>126</v>
      </c>
      <c r="AU667" s="272" t="s">
        <v>83</v>
      </c>
      <c r="AV667" s="15" t="s">
        <v>81</v>
      </c>
      <c r="AW667" s="15" t="s">
        <v>30</v>
      </c>
      <c r="AX667" s="15" t="s">
        <v>73</v>
      </c>
      <c r="AY667" s="272" t="s">
        <v>117</v>
      </c>
    </row>
    <row r="668" s="15" customFormat="1">
      <c r="A668" s="15"/>
      <c r="B668" s="263"/>
      <c r="C668" s="264"/>
      <c r="D668" s="231" t="s">
        <v>126</v>
      </c>
      <c r="E668" s="265" t="s">
        <v>1</v>
      </c>
      <c r="F668" s="266" t="s">
        <v>644</v>
      </c>
      <c r="G668" s="264"/>
      <c r="H668" s="265" t="s">
        <v>1</v>
      </c>
      <c r="I668" s="267"/>
      <c r="J668" s="264"/>
      <c r="K668" s="264"/>
      <c r="L668" s="268"/>
      <c r="M668" s="269"/>
      <c r="N668" s="270"/>
      <c r="O668" s="270"/>
      <c r="P668" s="270"/>
      <c r="Q668" s="270"/>
      <c r="R668" s="270"/>
      <c r="S668" s="270"/>
      <c r="T668" s="271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72" t="s">
        <v>126</v>
      </c>
      <c r="AU668" s="272" t="s">
        <v>83</v>
      </c>
      <c r="AV668" s="15" t="s">
        <v>81</v>
      </c>
      <c r="AW668" s="15" t="s">
        <v>30</v>
      </c>
      <c r="AX668" s="15" t="s">
        <v>73</v>
      </c>
      <c r="AY668" s="272" t="s">
        <v>117</v>
      </c>
    </row>
    <row r="669" s="15" customFormat="1">
      <c r="A669" s="15"/>
      <c r="B669" s="263"/>
      <c r="C669" s="264"/>
      <c r="D669" s="231" t="s">
        <v>126</v>
      </c>
      <c r="E669" s="265" t="s">
        <v>1</v>
      </c>
      <c r="F669" s="266" t="s">
        <v>645</v>
      </c>
      <c r="G669" s="264"/>
      <c r="H669" s="265" t="s">
        <v>1</v>
      </c>
      <c r="I669" s="267"/>
      <c r="J669" s="264"/>
      <c r="K669" s="264"/>
      <c r="L669" s="268"/>
      <c r="M669" s="269"/>
      <c r="N669" s="270"/>
      <c r="O669" s="270"/>
      <c r="P669" s="270"/>
      <c r="Q669" s="270"/>
      <c r="R669" s="270"/>
      <c r="S669" s="270"/>
      <c r="T669" s="271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72" t="s">
        <v>126</v>
      </c>
      <c r="AU669" s="272" t="s">
        <v>83</v>
      </c>
      <c r="AV669" s="15" t="s">
        <v>81</v>
      </c>
      <c r="AW669" s="15" t="s">
        <v>30</v>
      </c>
      <c r="AX669" s="15" t="s">
        <v>73</v>
      </c>
      <c r="AY669" s="272" t="s">
        <v>117</v>
      </c>
    </row>
    <row r="670" s="15" customFormat="1">
      <c r="A670" s="15"/>
      <c r="B670" s="263"/>
      <c r="C670" s="264"/>
      <c r="D670" s="231" t="s">
        <v>126</v>
      </c>
      <c r="E670" s="265" t="s">
        <v>1</v>
      </c>
      <c r="F670" s="266" t="s">
        <v>646</v>
      </c>
      <c r="G670" s="264"/>
      <c r="H670" s="265" t="s">
        <v>1</v>
      </c>
      <c r="I670" s="267"/>
      <c r="J670" s="264"/>
      <c r="K670" s="264"/>
      <c r="L670" s="268"/>
      <c r="M670" s="269"/>
      <c r="N670" s="270"/>
      <c r="O670" s="270"/>
      <c r="P670" s="270"/>
      <c r="Q670" s="270"/>
      <c r="R670" s="270"/>
      <c r="S670" s="270"/>
      <c r="T670" s="271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72" t="s">
        <v>126</v>
      </c>
      <c r="AU670" s="272" t="s">
        <v>83</v>
      </c>
      <c r="AV670" s="15" t="s">
        <v>81</v>
      </c>
      <c r="AW670" s="15" t="s">
        <v>30</v>
      </c>
      <c r="AX670" s="15" t="s">
        <v>73</v>
      </c>
      <c r="AY670" s="272" t="s">
        <v>117</v>
      </c>
    </row>
    <row r="671" s="15" customFormat="1">
      <c r="A671" s="15"/>
      <c r="B671" s="263"/>
      <c r="C671" s="264"/>
      <c r="D671" s="231" t="s">
        <v>126</v>
      </c>
      <c r="E671" s="265" t="s">
        <v>1</v>
      </c>
      <c r="F671" s="266" t="s">
        <v>647</v>
      </c>
      <c r="G671" s="264"/>
      <c r="H671" s="265" t="s">
        <v>1</v>
      </c>
      <c r="I671" s="267"/>
      <c r="J671" s="264"/>
      <c r="K671" s="264"/>
      <c r="L671" s="268"/>
      <c r="M671" s="269"/>
      <c r="N671" s="270"/>
      <c r="O671" s="270"/>
      <c r="P671" s="270"/>
      <c r="Q671" s="270"/>
      <c r="R671" s="270"/>
      <c r="S671" s="270"/>
      <c r="T671" s="271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T671" s="272" t="s">
        <v>126</v>
      </c>
      <c r="AU671" s="272" t="s">
        <v>83</v>
      </c>
      <c r="AV671" s="15" t="s">
        <v>81</v>
      </c>
      <c r="AW671" s="15" t="s">
        <v>30</v>
      </c>
      <c r="AX671" s="15" t="s">
        <v>73</v>
      </c>
      <c r="AY671" s="272" t="s">
        <v>117</v>
      </c>
    </row>
    <row r="672" s="15" customFormat="1">
      <c r="A672" s="15"/>
      <c r="B672" s="263"/>
      <c r="C672" s="264"/>
      <c r="D672" s="231" t="s">
        <v>126</v>
      </c>
      <c r="E672" s="265" t="s">
        <v>1</v>
      </c>
      <c r="F672" s="266" t="s">
        <v>648</v>
      </c>
      <c r="G672" s="264"/>
      <c r="H672" s="265" t="s">
        <v>1</v>
      </c>
      <c r="I672" s="267"/>
      <c r="J672" s="264"/>
      <c r="K672" s="264"/>
      <c r="L672" s="268"/>
      <c r="M672" s="269"/>
      <c r="N672" s="270"/>
      <c r="O672" s="270"/>
      <c r="P672" s="270"/>
      <c r="Q672" s="270"/>
      <c r="R672" s="270"/>
      <c r="S672" s="270"/>
      <c r="T672" s="271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72" t="s">
        <v>126</v>
      </c>
      <c r="AU672" s="272" t="s">
        <v>83</v>
      </c>
      <c r="AV672" s="15" t="s">
        <v>81</v>
      </c>
      <c r="AW672" s="15" t="s">
        <v>30</v>
      </c>
      <c r="AX672" s="15" t="s">
        <v>73</v>
      </c>
      <c r="AY672" s="272" t="s">
        <v>117</v>
      </c>
    </row>
    <row r="673" s="15" customFormat="1">
      <c r="A673" s="15"/>
      <c r="B673" s="263"/>
      <c r="C673" s="264"/>
      <c r="D673" s="231" t="s">
        <v>126</v>
      </c>
      <c r="E673" s="265" t="s">
        <v>1</v>
      </c>
      <c r="F673" s="266" t="s">
        <v>649</v>
      </c>
      <c r="G673" s="264"/>
      <c r="H673" s="265" t="s">
        <v>1</v>
      </c>
      <c r="I673" s="267"/>
      <c r="J673" s="264"/>
      <c r="K673" s="264"/>
      <c r="L673" s="268"/>
      <c r="M673" s="269"/>
      <c r="N673" s="270"/>
      <c r="O673" s="270"/>
      <c r="P673" s="270"/>
      <c r="Q673" s="270"/>
      <c r="R673" s="270"/>
      <c r="S673" s="270"/>
      <c r="T673" s="271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72" t="s">
        <v>126</v>
      </c>
      <c r="AU673" s="272" t="s">
        <v>83</v>
      </c>
      <c r="AV673" s="15" t="s">
        <v>81</v>
      </c>
      <c r="AW673" s="15" t="s">
        <v>30</v>
      </c>
      <c r="AX673" s="15" t="s">
        <v>73</v>
      </c>
      <c r="AY673" s="272" t="s">
        <v>117</v>
      </c>
    </row>
    <row r="674" s="15" customFormat="1">
      <c r="A674" s="15"/>
      <c r="B674" s="263"/>
      <c r="C674" s="264"/>
      <c r="D674" s="231" t="s">
        <v>126</v>
      </c>
      <c r="E674" s="265" t="s">
        <v>1</v>
      </c>
      <c r="F674" s="266" t="s">
        <v>144</v>
      </c>
      <c r="G674" s="264"/>
      <c r="H674" s="265" t="s">
        <v>1</v>
      </c>
      <c r="I674" s="267"/>
      <c r="J674" s="264"/>
      <c r="K674" s="264"/>
      <c r="L674" s="268"/>
      <c r="M674" s="269"/>
      <c r="N674" s="270"/>
      <c r="O674" s="270"/>
      <c r="P674" s="270"/>
      <c r="Q674" s="270"/>
      <c r="R674" s="270"/>
      <c r="S674" s="270"/>
      <c r="T674" s="271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72" t="s">
        <v>126</v>
      </c>
      <c r="AU674" s="272" t="s">
        <v>83</v>
      </c>
      <c r="AV674" s="15" t="s">
        <v>81</v>
      </c>
      <c r="AW674" s="15" t="s">
        <v>30</v>
      </c>
      <c r="AX674" s="15" t="s">
        <v>73</v>
      </c>
      <c r="AY674" s="272" t="s">
        <v>117</v>
      </c>
    </row>
    <row r="675" s="13" customFormat="1">
      <c r="A675" s="13"/>
      <c r="B675" s="229"/>
      <c r="C675" s="230"/>
      <c r="D675" s="231" t="s">
        <v>126</v>
      </c>
      <c r="E675" s="232" t="s">
        <v>1</v>
      </c>
      <c r="F675" s="233" t="s">
        <v>81</v>
      </c>
      <c r="G675" s="230"/>
      <c r="H675" s="234">
        <v>1</v>
      </c>
      <c r="I675" s="235"/>
      <c r="J675" s="230"/>
      <c r="K675" s="230"/>
      <c r="L675" s="236"/>
      <c r="M675" s="237"/>
      <c r="N675" s="238"/>
      <c r="O675" s="238"/>
      <c r="P675" s="238"/>
      <c r="Q675" s="238"/>
      <c r="R675" s="238"/>
      <c r="S675" s="238"/>
      <c r="T675" s="239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0" t="s">
        <v>126</v>
      </c>
      <c r="AU675" s="240" t="s">
        <v>83</v>
      </c>
      <c r="AV675" s="13" t="s">
        <v>83</v>
      </c>
      <c r="AW675" s="13" t="s">
        <v>30</v>
      </c>
      <c r="AX675" s="13" t="s">
        <v>73</v>
      </c>
      <c r="AY675" s="240" t="s">
        <v>117</v>
      </c>
    </row>
    <row r="676" s="14" customFormat="1">
      <c r="A676" s="14"/>
      <c r="B676" s="241"/>
      <c r="C676" s="242"/>
      <c r="D676" s="231" t="s">
        <v>126</v>
      </c>
      <c r="E676" s="243" t="s">
        <v>1</v>
      </c>
      <c r="F676" s="244" t="s">
        <v>127</v>
      </c>
      <c r="G676" s="242"/>
      <c r="H676" s="245">
        <v>1</v>
      </c>
      <c r="I676" s="246"/>
      <c r="J676" s="242"/>
      <c r="K676" s="242"/>
      <c r="L676" s="247"/>
      <c r="M676" s="248"/>
      <c r="N676" s="249"/>
      <c r="O676" s="249"/>
      <c r="P676" s="249"/>
      <c r="Q676" s="249"/>
      <c r="R676" s="249"/>
      <c r="S676" s="249"/>
      <c r="T676" s="250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1" t="s">
        <v>126</v>
      </c>
      <c r="AU676" s="251" t="s">
        <v>83</v>
      </c>
      <c r="AV676" s="14" t="s">
        <v>128</v>
      </c>
      <c r="AW676" s="14" t="s">
        <v>30</v>
      </c>
      <c r="AX676" s="14" t="s">
        <v>81</v>
      </c>
      <c r="AY676" s="251" t="s">
        <v>117</v>
      </c>
    </row>
    <row r="677" s="2" customFormat="1" ht="16.5" customHeight="1">
      <c r="A677" s="38"/>
      <c r="B677" s="39"/>
      <c r="C677" s="252" t="s">
        <v>650</v>
      </c>
      <c r="D677" s="252" t="s">
        <v>129</v>
      </c>
      <c r="E677" s="253" t="s">
        <v>651</v>
      </c>
      <c r="F677" s="254" t="s">
        <v>652</v>
      </c>
      <c r="G677" s="255" t="s">
        <v>123</v>
      </c>
      <c r="H677" s="256">
        <v>1</v>
      </c>
      <c r="I677" s="257"/>
      <c r="J677" s="258">
        <f>ROUND(I677*H677,2)</f>
        <v>0</v>
      </c>
      <c r="K677" s="259"/>
      <c r="L677" s="260"/>
      <c r="M677" s="261" t="s">
        <v>1</v>
      </c>
      <c r="N677" s="262" t="s">
        <v>38</v>
      </c>
      <c r="O677" s="91"/>
      <c r="P677" s="225">
        <f>O677*H677</f>
        <v>0</v>
      </c>
      <c r="Q677" s="225">
        <v>0.068000000000000005</v>
      </c>
      <c r="R677" s="225">
        <f>Q677*H677</f>
        <v>0.068000000000000005</v>
      </c>
      <c r="S677" s="225">
        <v>0</v>
      </c>
      <c r="T677" s="226">
        <f>S677*H677</f>
        <v>0</v>
      </c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R677" s="227" t="s">
        <v>133</v>
      </c>
      <c r="AT677" s="227" t="s">
        <v>129</v>
      </c>
      <c r="AU677" s="227" t="s">
        <v>83</v>
      </c>
      <c r="AY677" s="17" t="s">
        <v>117</v>
      </c>
      <c r="BE677" s="228">
        <f>IF(N677="základní",J677,0)</f>
        <v>0</v>
      </c>
      <c r="BF677" s="228">
        <f>IF(N677="snížená",J677,0)</f>
        <v>0</v>
      </c>
      <c r="BG677" s="228">
        <f>IF(N677="zákl. přenesená",J677,0)</f>
        <v>0</v>
      </c>
      <c r="BH677" s="228">
        <f>IF(N677="sníž. přenesená",J677,0)</f>
        <v>0</v>
      </c>
      <c r="BI677" s="228">
        <f>IF(N677="nulová",J677,0)</f>
        <v>0</v>
      </c>
      <c r="BJ677" s="17" t="s">
        <v>81</v>
      </c>
      <c r="BK677" s="228">
        <f>ROUND(I677*H677,2)</f>
        <v>0</v>
      </c>
      <c r="BL677" s="17" t="s">
        <v>124</v>
      </c>
      <c r="BM677" s="227" t="s">
        <v>653</v>
      </c>
    </row>
    <row r="678" s="15" customFormat="1">
      <c r="A678" s="15"/>
      <c r="B678" s="263"/>
      <c r="C678" s="264"/>
      <c r="D678" s="231" t="s">
        <v>126</v>
      </c>
      <c r="E678" s="265" t="s">
        <v>1</v>
      </c>
      <c r="F678" s="266" t="s">
        <v>654</v>
      </c>
      <c r="G678" s="264"/>
      <c r="H678" s="265" t="s">
        <v>1</v>
      </c>
      <c r="I678" s="267"/>
      <c r="J678" s="264"/>
      <c r="K678" s="264"/>
      <c r="L678" s="268"/>
      <c r="M678" s="269"/>
      <c r="N678" s="270"/>
      <c r="O678" s="270"/>
      <c r="P678" s="270"/>
      <c r="Q678" s="270"/>
      <c r="R678" s="270"/>
      <c r="S678" s="270"/>
      <c r="T678" s="271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72" t="s">
        <v>126</v>
      </c>
      <c r="AU678" s="272" t="s">
        <v>83</v>
      </c>
      <c r="AV678" s="15" t="s">
        <v>81</v>
      </c>
      <c r="AW678" s="15" t="s">
        <v>30</v>
      </c>
      <c r="AX678" s="15" t="s">
        <v>73</v>
      </c>
      <c r="AY678" s="272" t="s">
        <v>117</v>
      </c>
    </row>
    <row r="679" s="15" customFormat="1">
      <c r="A679" s="15"/>
      <c r="B679" s="263"/>
      <c r="C679" s="264"/>
      <c r="D679" s="231" t="s">
        <v>126</v>
      </c>
      <c r="E679" s="265" t="s">
        <v>1</v>
      </c>
      <c r="F679" s="266" t="s">
        <v>655</v>
      </c>
      <c r="G679" s="264"/>
      <c r="H679" s="265" t="s">
        <v>1</v>
      </c>
      <c r="I679" s="267"/>
      <c r="J679" s="264"/>
      <c r="K679" s="264"/>
      <c r="L679" s="268"/>
      <c r="M679" s="269"/>
      <c r="N679" s="270"/>
      <c r="O679" s="270"/>
      <c r="P679" s="270"/>
      <c r="Q679" s="270"/>
      <c r="R679" s="270"/>
      <c r="S679" s="270"/>
      <c r="T679" s="271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T679" s="272" t="s">
        <v>126</v>
      </c>
      <c r="AU679" s="272" t="s">
        <v>83</v>
      </c>
      <c r="AV679" s="15" t="s">
        <v>81</v>
      </c>
      <c r="AW679" s="15" t="s">
        <v>30</v>
      </c>
      <c r="AX679" s="15" t="s">
        <v>73</v>
      </c>
      <c r="AY679" s="272" t="s">
        <v>117</v>
      </c>
    </row>
    <row r="680" s="15" customFormat="1">
      <c r="A680" s="15"/>
      <c r="B680" s="263"/>
      <c r="C680" s="264"/>
      <c r="D680" s="231" t="s">
        <v>126</v>
      </c>
      <c r="E680" s="265" t="s">
        <v>1</v>
      </c>
      <c r="F680" s="266" t="s">
        <v>656</v>
      </c>
      <c r="G680" s="264"/>
      <c r="H680" s="265" t="s">
        <v>1</v>
      </c>
      <c r="I680" s="267"/>
      <c r="J680" s="264"/>
      <c r="K680" s="264"/>
      <c r="L680" s="268"/>
      <c r="M680" s="269"/>
      <c r="N680" s="270"/>
      <c r="O680" s="270"/>
      <c r="P680" s="270"/>
      <c r="Q680" s="270"/>
      <c r="R680" s="270"/>
      <c r="S680" s="270"/>
      <c r="T680" s="271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72" t="s">
        <v>126</v>
      </c>
      <c r="AU680" s="272" t="s">
        <v>83</v>
      </c>
      <c r="AV680" s="15" t="s">
        <v>81</v>
      </c>
      <c r="AW680" s="15" t="s">
        <v>30</v>
      </c>
      <c r="AX680" s="15" t="s">
        <v>73</v>
      </c>
      <c r="AY680" s="272" t="s">
        <v>117</v>
      </c>
    </row>
    <row r="681" s="15" customFormat="1">
      <c r="A681" s="15"/>
      <c r="B681" s="263"/>
      <c r="C681" s="264"/>
      <c r="D681" s="231" t="s">
        <v>126</v>
      </c>
      <c r="E681" s="265" t="s">
        <v>1</v>
      </c>
      <c r="F681" s="266" t="s">
        <v>633</v>
      </c>
      <c r="G681" s="264"/>
      <c r="H681" s="265" t="s">
        <v>1</v>
      </c>
      <c r="I681" s="267"/>
      <c r="J681" s="264"/>
      <c r="K681" s="264"/>
      <c r="L681" s="268"/>
      <c r="M681" s="269"/>
      <c r="N681" s="270"/>
      <c r="O681" s="270"/>
      <c r="P681" s="270"/>
      <c r="Q681" s="270"/>
      <c r="R681" s="270"/>
      <c r="S681" s="270"/>
      <c r="T681" s="271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72" t="s">
        <v>126</v>
      </c>
      <c r="AU681" s="272" t="s">
        <v>83</v>
      </c>
      <c r="AV681" s="15" t="s">
        <v>81</v>
      </c>
      <c r="AW681" s="15" t="s">
        <v>30</v>
      </c>
      <c r="AX681" s="15" t="s">
        <v>73</v>
      </c>
      <c r="AY681" s="272" t="s">
        <v>117</v>
      </c>
    </row>
    <row r="682" s="15" customFormat="1">
      <c r="A682" s="15"/>
      <c r="B682" s="263"/>
      <c r="C682" s="264"/>
      <c r="D682" s="231" t="s">
        <v>126</v>
      </c>
      <c r="E682" s="265" t="s">
        <v>1</v>
      </c>
      <c r="F682" s="266" t="s">
        <v>634</v>
      </c>
      <c r="G682" s="264"/>
      <c r="H682" s="265" t="s">
        <v>1</v>
      </c>
      <c r="I682" s="267"/>
      <c r="J682" s="264"/>
      <c r="K682" s="264"/>
      <c r="L682" s="268"/>
      <c r="M682" s="269"/>
      <c r="N682" s="270"/>
      <c r="O682" s="270"/>
      <c r="P682" s="270"/>
      <c r="Q682" s="270"/>
      <c r="R682" s="270"/>
      <c r="S682" s="270"/>
      <c r="T682" s="271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72" t="s">
        <v>126</v>
      </c>
      <c r="AU682" s="272" t="s">
        <v>83</v>
      </c>
      <c r="AV682" s="15" t="s">
        <v>81</v>
      </c>
      <c r="AW682" s="15" t="s">
        <v>30</v>
      </c>
      <c r="AX682" s="15" t="s">
        <v>73</v>
      </c>
      <c r="AY682" s="272" t="s">
        <v>117</v>
      </c>
    </row>
    <row r="683" s="15" customFormat="1">
      <c r="A683" s="15"/>
      <c r="B683" s="263"/>
      <c r="C683" s="264"/>
      <c r="D683" s="231" t="s">
        <v>126</v>
      </c>
      <c r="E683" s="265" t="s">
        <v>1</v>
      </c>
      <c r="F683" s="266" t="s">
        <v>487</v>
      </c>
      <c r="G683" s="264"/>
      <c r="H683" s="265" t="s">
        <v>1</v>
      </c>
      <c r="I683" s="267"/>
      <c r="J683" s="264"/>
      <c r="K683" s="264"/>
      <c r="L683" s="268"/>
      <c r="M683" s="269"/>
      <c r="N683" s="270"/>
      <c r="O683" s="270"/>
      <c r="P683" s="270"/>
      <c r="Q683" s="270"/>
      <c r="R683" s="270"/>
      <c r="S683" s="270"/>
      <c r="T683" s="271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72" t="s">
        <v>126</v>
      </c>
      <c r="AU683" s="272" t="s">
        <v>83</v>
      </c>
      <c r="AV683" s="15" t="s">
        <v>81</v>
      </c>
      <c r="AW683" s="15" t="s">
        <v>30</v>
      </c>
      <c r="AX683" s="15" t="s">
        <v>73</v>
      </c>
      <c r="AY683" s="272" t="s">
        <v>117</v>
      </c>
    </row>
    <row r="684" s="15" customFormat="1">
      <c r="A684" s="15"/>
      <c r="B684" s="263"/>
      <c r="C684" s="264"/>
      <c r="D684" s="231" t="s">
        <v>126</v>
      </c>
      <c r="E684" s="265" t="s">
        <v>1</v>
      </c>
      <c r="F684" s="266" t="s">
        <v>636</v>
      </c>
      <c r="G684" s="264"/>
      <c r="H684" s="265" t="s">
        <v>1</v>
      </c>
      <c r="I684" s="267"/>
      <c r="J684" s="264"/>
      <c r="K684" s="264"/>
      <c r="L684" s="268"/>
      <c r="M684" s="269"/>
      <c r="N684" s="270"/>
      <c r="O684" s="270"/>
      <c r="P684" s="270"/>
      <c r="Q684" s="270"/>
      <c r="R684" s="270"/>
      <c r="S684" s="270"/>
      <c r="T684" s="271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72" t="s">
        <v>126</v>
      </c>
      <c r="AU684" s="272" t="s">
        <v>83</v>
      </c>
      <c r="AV684" s="15" t="s">
        <v>81</v>
      </c>
      <c r="AW684" s="15" t="s">
        <v>30</v>
      </c>
      <c r="AX684" s="15" t="s">
        <v>73</v>
      </c>
      <c r="AY684" s="272" t="s">
        <v>117</v>
      </c>
    </row>
    <row r="685" s="15" customFormat="1">
      <c r="A685" s="15"/>
      <c r="B685" s="263"/>
      <c r="C685" s="264"/>
      <c r="D685" s="231" t="s">
        <v>126</v>
      </c>
      <c r="E685" s="265" t="s">
        <v>1</v>
      </c>
      <c r="F685" s="266" t="s">
        <v>657</v>
      </c>
      <c r="G685" s="264"/>
      <c r="H685" s="265" t="s">
        <v>1</v>
      </c>
      <c r="I685" s="267"/>
      <c r="J685" s="264"/>
      <c r="K685" s="264"/>
      <c r="L685" s="268"/>
      <c r="M685" s="269"/>
      <c r="N685" s="270"/>
      <c r="O685" s="270"/>
      <c r="P685" s="270"/>
      <c r="Q685" s="270"/>
      <c r="R685" s="270"/>
      <c r="S685" s="270"/>
      <c r="T685" s="271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72" t="s">
        <v>126</v>
      </c>
      <c r="AU685" s="272" t="s">
        <v>83</v>
      </c>
      <c r="AV685" s="15" t="s">
        <v>81</v>
      </c>
      <c r="AW685" s="15" t="s">
        <v>30</v>
      </c>
      <c r="AX685" s="15" t="s">
        <v>73</v>
      </c>
      <c r="AY685" s="272" t="s">
        <v>117</v>
      </c>
    </row>
    <row r="686" s="15" customFormat="1">
      <c r="A686" s="15"/>
      <c r="B686" s="263"/>
      <c r="C686" s="264"/>
      <c r="D686" s="231" t="s">
        <v>126</v>
      </c>
      <c r="E686" s="265" t="s">
        <v>1</v>
      </c>
      <c r="F686" s="266" t="s">
        <v>658</v>
      </c>
      <c r="G686" s="264"/>
      <c r="H686" s="265" t="s">
        <v>1</v>
      </c>
      <c r="I686" s="267"/>
      <c r="J686" s="264"/>
      <c r="K686" s="264"/>
      <c r="L686" s="268"/>
      <c r="M686" s="269"/>
      <c r="N686" s="270"/>
      <c r="O686" s="270"/>
      <c r="P686" s="270"/>
      <c r="Q686" s="270"/>
      <c r="R686" s="270"/>
      <c r="S686" s="270"/>
      <c r="T686" s="271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T686" s="272" t="s">
        <v>126</v>
      </c>
      <c r="AU686" s="272" t="s">
        <v>83</v>
      </c>
      <c r="AV686" s="15" t="s">
        <v>81</v>
      </c>
      <c r="AW686" s="15" t="s">
        <v>30</v>
      </c>
      <c r="AX686" s="15" t="s">
        <v>73</v>
      </c>
      <c r="AY686" s="272" t="s">
        <v>117</v>
      </c>
    </row>
    <row r="687" s="15" customFormat="1">
      <c r="A687" s="15"/>
      <c r="B687" s="263"/>
      <c r="C687" s="264"/>
      <c r="D687" s="231" t="s">
        <v>126</v>
      </c>
      <c r="E687" s="265" t="s">
        <v>1</v>
      </c>
      <c r="F687" s="266" t="s">
        <v>640</v>
      </c>
      <c r="G687" s="264"/>
      <c r="H687" s="265" t="s">
        <v>1</v>
      </c>
      <c r="I687" s="267"/>
      <c r="J687" s="264"/>
      <c r="K687" s="264"/>
      <c r="L687" s="268"/>
      <c r="M687" s="269"/>
      <c r="N687" s="270"/>
      <c r="O687" s="270"/>
      <c r="P687" s="270"/>
      <c r="Q687" s="270"/>
      <c r="R687" s="270"/>
      <c r="S687" s="270"/>
      <c r="T687" s="271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72" t="s">
        <v>126</v>
      </c>
      <c r="AU687" s="272" t="s">
        <v>83</v>
      </c>
      <c r="AV687" s="15" t="s">
        <v>81</v>
      </c>
      <c r="AW687" s="15" t="s">
        <v>30</v>
      </c>
      <c r="AX687" s="15" t="s">
        <v>73</v>
      </c>
      <c r="AY687" s="272" t="s">
        <v>117</v>
      </c>
    </row>
    <row r="688" s="15" customFormat="1">
      <c r="A688" s="15"/>
      <c r="B688" s="263"/>
      <c r="C688" s="264"/>
      <c r="D688" s="231" t="s">
        <v>126</v>
      </c>
      <c r="E688" s="265" t="s">
        <v>1</v>
      </c>
      <c r="F688" s="266" t="s">
        <v>643</v>
      </c>
      <c r="G688" s="264"/>
      <c r="H688" s="265" t="s">
        <v>1</v>
      </c>
      <c r="I688" s="267"/>
      <c r="J688" s="264"/>
      <c r="K688" s="264"/>
      <c r="L688" s="268"/>
      <c r="M688" s="269"/>
      <c r="N688" s="270"/>
      <c r="O688" s="270"/>
      <c r="P688" s="270"/>
      <c r="Q688" s="270"/>
      <c r="R688" s="270"/>
      <c r="S688" s="270"/>
      <c r="T688" s="271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T688" s="272" t="s">
        <v>126</v>
      </c>
      <c r="AU688" s="272" t="s">
        <v>83</v>
      </c>
      <c r="AV688" s="15" t="s">
        <v>81</v>
      </c>
      <c r="AW688" s="15" t="s">
        <v>30</v>
      </c>
      <c r="AX688" s="15" t="s">
        <v>73</v>
      </c>
      <c r="AY688" s="272" t="s">
        <v>117</v>
      </c>
    </row>
    <row r="689" s="15" customFormat="1">
      <c r="A689" s="15"/>
      <c r="B689" s="263"/>
      <c r="C689" s="264"/>
      <c r="D689" s="231" t="s">
        <v>126</v>
      </c>
      <c r="E689" s="265" t="s">
        <v>1</v>
      </c>
      <c r="F689" s="266" t="s">
        <v>556</v>
      </c>
      <c r="G689" s="264"/>
      <c r="H689" s="265" t="s">
        <v>1</v>
      </c>
      <c r="I689" s="267"/>
      <c r="J689" s="264"/>
      <c r="K689" s="264"/>
      <c r="L689" s="268"/>
      <c r="M689" s="269"/>
      <c r="N689" s="270"/>
      <c r="O689" s="270"/>
      <c r="P689" s="270"/>
      <c r="Q689" s="270"/>
      <c r="R689" s="270"/>
      <c r="S689" s="270"/>
      <c r="T689" s="271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T689" s="272" t="s">
        <v>126</v>
      </c>
      <c r="AU689" s="272" t="s">
        <v>83</v>
      </c>
      <c r="AV689" s="15" t="s">
        <v>81</v>
      </c>
      <c r="AW689" s="15" t="s">
        <v>30</v>
      </c>
      <c r="AX689" s="15" t="s">
        <v>73</v>
      </c>
      <c r="AY689" s="272" t="s">
        <v>117</v>
      </c>
    </row>
    <row r="690" s="15" customFormat="1">
      <c r="A690" s="15"/>
      <c r="B690" s="263"/>
      <c r="C690" s="264"/>
      <c r="D690" s="231" t="s">
        <v>126</v>
      </c>
      <c r="E690" s="265" t="s">
        <v>1</v>
      </c>
      <c r="F690" s="266" t="s">
        <v>645</v>
      </c>
      <c r="G690" s="264"/>
      <c r="H690" s="265" t="s">
        <v>1</v>
      </c>
      <c r="I690" s="267"/>
      <c r="J690" s="264"/>
      <c r="K690" s="264"/>
      <c r="L690" s="268"/>
      <c r="M690" s="269"/>
      <c r="N690" s="270"/>
      <c r="O690" s="270"/>
      <c r="P690" s="270"/>
      <c r="Q690" s="270"/>
      <c r="R690" s="270"/>
      <c r="S690" s="270"/>
      <c r="T690" s="271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72" t="s">
        <v>126</v>
      </c>
      <c r="AU690" s="272" t="s">
        <v>83</v>
      </c>
      <c r="AV690" s="15" t="s">
        <v>81</v>
      </c>
      <c r="AW690" s="15" t="s">
        <v>30</v>
      </c>
      <c r="AX690" s="15" t="s">
        <v>73</v>
      </c>
      <c r="AY690" s="272" t="s">
        <v>117</v>
      </c>
    </row>
    <row r="691" s="15" customFormat="1">
      <c r="A691" s="15"/>
      <c r="B691" s="263"/>
      <c r="C691" s="264"/>
      <c r="D691" s="231" t="s">
        <v>126</v>
      </c>
      <c r="E691" s="265" t="s">
        <v>1</v>
      </c>
      <c r="F691" s="266" t="s">
        <v>646</v>
      </c>
      <c r="G691" s="264"/>
      <c r="H691" s="265" t="s">
        <v>1</v>
      </c>
      <c r="I691" s="267"/>
      <c r="J691" s="264"/>
      <c r="K691" s="264"/>
      <c r="L691" s="268"/>
      <c r="M691" s="269"/>
      <c r="N691" s="270"/>
      <c r="O691" s="270"/>
      <c r="P691" s="270"/>
      <c r="Q691" s="270"/>
      <c r="R691" s="270"/>
      <c r="S691" s="270"/>
      <c r="T691" s="271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72" t="s">
        <v>126</v>
      </c>
      <c r="AU691" s="272" t="s">
        <v>83</v>
      </c>
      <c r="AV691" s="15" t="s">
        <v>81</v>
      </c>
      <c r="AW691" s="15" t="s">
        <v>30</v>
      </c>
      <c r="AX691" s="15" t="s">
        <v>73</v>
      </c>
      <c r="AY691" s="272" t="s">
        <v>117</v>
      </c>
    </row>
    <row r="692" s="15" customFormat="1">
      <c r="A692" s="15"/>
      <c r="B692" s="263"/>
      <c r="C692" s="264"/>
      <c r="D692" s="231" t="s">
        <v>126</v>
      </c>
      <c r="E692" s="265" t="s">
        <v>1</v>
      </c>
      <c r="F692" s="266" t="s">
        <v>647</v>
      </c>
      <c r="G692" s="264"/>
      <c r="H692" s="265" t="s">
        <v>1</v>
      </c>
      <c r="I692" s="267"/>
      <c r="J692" s="264"/>
      <c r="K692" s="264"/>
      <c r="L692" s="268"/>
      <c r="M692" s="269"/>
      <c r="N692" s="270"/>
      <c r="O692" s="270"/>
      <c r="P692" s="270"/>
      <c r="Q692" s="270"/>
      <c r="R692" s="270"/>
      <c r="S692" s="270"/>
      <c r="T692" s="271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72" t="s">
        <v>126</v>
      </c>
      <c r="AU692" s="272" t="s">
        <v>83</v>
      </c>
      <c r="AV692" s="15" t="s">
        <v>81</v>
      </c>
      <c r="AW692" s="15" t="s">
        <v>30</v>
      </c>
      <c r="AX692" s="15" t="s">
        <v>73</v>
      </c>
      <c r="AY692" s="272" t="s">
        <v>117</v>
      </c>
    </row>
    <row r="693" s="15" customFormat="1">
      <c r="A693" s="15"/>
      <c r="B693" s="263"/>
      <c r="C693" s="264"/>
      <c r="D693" s="231" t="s">
        <v>126</v>
      </c>
      <c r="E693" s="265" t="s">
        <v>1</v>
      </c>
      <c r="F693" s="266" t="s">
        <v>648</v>
      </c>
      <c r="G693" s="264"/>
      <c r="H693" s="265" t="s">
        <v>1</v>
      </c>
      <c r="I693" s="267"/>
      <c r="J693" s="264"/>
      <c r="K693" s="264"/>
      <c r="L693" s="268"/>
      <c r="M693" s="269"/>
      <c r="N693" s="270"/>
      <c r="O693" s="270"/>
      <c r="P693" s="270"/>
      <c r="Q693" s="270"/>
      <c r="R693" s="270"/>
      <c r="S693" s="270"/>
      <c r="T693" s="271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72" t="s">
        <v>126</v>
      </c>
      <c r="AU693" s="272" t="s">
        <v>83</v>
      </c>
      <c r="AV693" s="15" t="s">
        <v>81</v>
      </c>
      <c r="AW693" s="15" t="s">
        <v>30</v>
      </c>
      <c r="AX693" s="15" t="s">
        <v>73</v>
      </c>
      <c r="AY693" s="272" t="s">
        <v>117</v>
      </c>
    </row>
    <row r="694" s="15" customFormat="1">
      <c r="A694" s="15"/>
      <c r="B694" s="263"/>
      <c r="C694" s="264"/>
      <c r="D694" s="231" t="s">
        <v>126</v>
      </c>
      <c r="E694" s="265" t="s">
        <v>1</v>
      </c>
      <c r="F694" s="266" t="s">
        <v>649</v>
      </c>
      <c r="G694" s="264"/>
      <c r="H694" s="265" t="s">
        <v>1</v>
      </c>
      <c r="I694" s="267"/>
      <c r="J694" s="264"/>
      <c r="K694" s="264"/>
      <c r="L694" s="268"/>
      <c r="M694" s="269"/>
      <c r="N694" s="270"/>
      <c r="O694" s="270"/>
      <c r="P694" s="270"/>
      <c r="Q694" s="270"/>
      <c r="R694" s="270"/>
      <c r="S694" s="270"/>
      <c r="T694" s="271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72" t="s">
        <v>126</v>
      </c>
      <c r="AU694" s="272" t="s">
        <v>83</v>
      </c>
      <c r="AV694" s="15" t="s">
        <v>81</v>
      </c>
      <c r="AW694" s="15" t="s">
        <v>30</v>
      </c>
      <c r="AX694" s="15" t="s">
        <v>73</v>
      </c>
      <c r="AY694" s="272" t="s">
        <v>117</v>
      </c>
    </row>
    <row r="695" s="15" customFormat="1">
      <c r="A695" s="15"/>
      <c r="B695" s="263"/>
      <c r="C695" s="264"/>
      <c r="D695" s="231" t="s">
        <v>126</v>
      </c>
      <c r="E695" s="265" t="s">
        <v>1</v>
      </c>
      <c r="F695" s="266" t="s">
        <v>144</v>
      </c>
      <c r="G695" s="264"/>
      <c r="H695" s="265" t="s">
        <v>1</v>
      </c>
      <c r="I695" s="267"/>
      <c r="J695" s="264"/>
      <c r="K695" s="264"/>
      <c r="L695" s="268"/>
      <c r="M695" s="269"/>
      <c r="N695" s="270"/>
      <c r="O695" s="270"/>
      <c r="P695" s="270"/>
      <c r="Q695" s="270"/>
      <c r="R695" s="270"/>
      <c r="S695" s="270"/>
      <c r="T695" s="271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72" t="s">
        <v>126</v>
      </c>
      <c r="AU695" s="272" t="s">
        <v>83</v>
      </c>
      <c r="AV695" s="15" t="s">
        <v>81</v>
      </c>
      <c r="AW695" s="15" t="s">
        <v>30</v>
      </c>
      <c r="AX695" s="15" t="s">
        <v>73</v>
      </c>
      <c r="AY695" s="272" t="s">
        <v>117</v>
      </c>
    </row>
    <row r="696" s="13" customFormat="1">
      <c r="A696" s="13"/>
      <c r="B696" s="229"/>
      <c r="C696" s="230"/>
      <c r="D696" s="231" t="s">
        <v>126</v>
      </c>
      <c r="E696" s="232" t="s">
        <v>1</v>
      </c>
      <c r="F696" s="233" t="s">
        <v>81</v>
      </c>
      <c r="G696" s="230"/>
      <c r="H696" s="234">
        <v>1</v>
      </c>
      <c r="I696" s="235"/>
      <c r="J696" s="230"/>
      <c r="K696" s="230"/>
      <c r="L696" s="236"/>
      <c r="M696" s="237"/>
      <c r="N696" s="238"/>
      <c r="O696" s="238"/>
      <c r="P696" s="238"/>
      <c r="Q696" s="238"/>
      <c r="R696" s="238"/>
      <c r="S696" s="238"/>
      <c r="T696" s="239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0" t="s">
        <v>126</v>
      </c>
      <c r="AU696" s="240" t="s">
        <v>83</v>
      </c>
      <c r="AV696" s="13" t="s">
        <v>83</v>
      </c>
      <c r="AW696" s="13" t="s">
        <v>30</v>
      </c>
      <c r="AX696" s="13" t="s">
        <v>73</v>
      </c>
      <c r="AY696" s="240" t="s">
        <v>117</v>
      </c>
    </row>
    <row r="697" s="14" customFormat="1">
      <c r="A697" s="14"/>
      <c r="B697" s="241"/>
      <c r="C697" s="242"/>
      <c r="D697" s="231" t="s">
        <v>126</v>
      </c>
      <c r="E697" s="243" t="s">
        <v>1</v>
      </c>
      <c r="F697" s="244" t="s">
        <v>127</v>
      </c>
      <c r="G697" s="242"/>
      <c r="H697" s="245">
        <v>1</v>
      </c>
      <c r="I697" s="246"/>
      <c r="J697" s="242"/>
      <c r="K697" s="242"/>
      <c r="L697" s="247"/>
      <c r="M697" s="248"/>
      <c r="N697" s="249"/>
      <c r="O697" s="249"/>
      <c r="P697" s="249"/>
      <c r="Q697" s="249"/>
      <c r="R697" s="249"/>
      <c r="S697" s="249"/>
      <c r="T697" s="250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1" t="s">
        <v>126</v>
      </c>
      <c r="AU697" s="251" t="s">
        <v>83</v>
      </c>
      <c r="AV697" s="14" t="s">
        <v>128</v>
      </c>
      <c r="AW697" s="14" t="s">
        <v>30</v>
      </c>
      <c r="AX697" s="14" t="s">
        <v>81</v>
      </c>
      <c r="AY697" s="251" t="s">
        <v>117</v>
      </c>
    </row>
    <row r="698" s="2" customFormat="1" ht="16.5" customHeight="1">
      <c r="A698" s="38"/>
      <c r="B698" s="39"/>
      <c r="C698" s="215" t="s">
        <v>659</v>
      </c>
      <c r="D698" s="215" t="s">
        <v>120</v>
      </c>
      <c r="E698" s="216" t="s">
        <v>660</v>
      </c>
      <c r="F698" s="217" t="s">
        <v>661</v>
      </c>
      <c r="G698" s="218" t="s">
        <v>123</v>
      </c>
      <c r="H698" s="219">
        <v>1</v>
      </c>
      <c r="I698" s="220"/>
      <c r="J698" s="221">
        <f>ROUND(I698*H698,2)</f>
        <v>0</v>
      </c>
      <c r="K698" s="222"/>
      <c r="L698" s="44"/>
      <c r="M698" s="223" t="s">
        <v>1</v>
      </c>
      <c r="N698" s="224" t="s">
        <v>38</v>
      </c>
      <c r="O698" s="91"/>
      <c r="P698" s="225">
        <f>O698*H698</f>
        <v>0</v>
      </c>
      <c r="Q698" s="225">
        <v>0</v>
      </c>
      <c r="R698" s="225">
        <f>Q698*H698</f>
        <v>0</v>
      </c>
      <c r="S698" s="225">
        <v>0</v>
      </c>
      <c r="T698" s="226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227" t="s">
        <v>124</v>
      </c>
      <c r="AT698" s="227" t="s">
        <v>120</v>
      </c>
      <c r="AU698" s="227" t="s">
        <v>83</v>
      </c>
      <c r="AY698" s="17" t="s">
        <v>117</v>
      </c>
      <c r="BE698" s="228">
        <f>IF(N698="základní",J698,0)</f>
        <v>0</v>
      </c>
      <c r="BF698" s="228">
        <f>IF(N698="snížená",J698,0)</f>
        <v>0</v>
      </c>
      <c r="BG698" s="228">
        <f>IF(N698="zákl. přenesená",J698,0)</f>
        <v>0</v>
      </c>
      <c r="BH698" s="228">
        <f>IF(N698="sníž. přenesená",J698,0)</f>
        <v>0</v>
      </c>
      <c r="BI698" s="228">
        <f>IF(N698="nulová",J698,0)</f>
        <v>0</v>
      </c>
      <c r="BJ698" s="17" t="s">
        <v>81</v>
      </c>
      <c r="BK698" s="228">
        <f>ROUND(I698*H698,2)</f>
        <v>0</v>
      </c>
      <c r="BL698" s="17" t="s">
        <v>124</v>
      </c>
      <c r="BM698" s="227" t="s">
        <v>662</v>
      </c>
    </row>
    <row r="699" s="13" customFormat="1">
      <c r="A699" s="13"/>
      <c r="B699" s="229"/>
      <c r="C699" s="230"/>
      <c r="D699" s="231" t="s">
        <v>126</v>
      </c>
      <c r="E699" s="232" t="s">
        <v>1</v>
      </c>
      <c r="F699" s="233" t="s">
        <v>81</v>
      </c>
      <c r="G699" s="230"/>
      <c r="H699" s="234">
        <v>1</v>
      </c>
      <c r="I699" s="235"/>
      <c r="J699" s="230"/>
      <c r="K699" s="230"/>
      <c r="L699" s="236"/>
      <c r="M699" s="237"/>
      <c r="N699" s="238"/>
      <c r="O699" s="238"/>
      <c r="P699" s="238"/>
      <c r="Q699" s="238"/>
      <c r="R699" s="238"/>
      <c r="S699" s="238"/>
      <c r="T699" s="239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0" t="s">
        <v>126</v>
      </c>
      <c r="AU699" s="240" t="s">
        <v>83</v>
      </c>
      <c r="AV699" s="13" t="s">
        <v>83</v>
      </c>
      <c r="AW699" s="13" t="s">
        <v>30</v>
      </c>
      <c r="AX699" s="13" t="s">
        <v>73</v>
      </c>
      <c r="AY699" s="240" t="s">
        <v>117</v>
      </c>
    </row>
    <row r="700" s="14" customFormat="1">
      <c r="A700" s="14"/>
      <c r="B700" s="241"/>
      <c r="C700" s="242"/>
      <c r="D700" s="231" t="s">
        <v>126</v>
      </c>
      <c r="E700" s="243" t="s">
        <v>1</v>
      </c>
      <c r="F700" s="244" t="s">
        <v>127</v>
      </c>
      <c r="G700" s="242"/>
      <c r="H700" s="245">
        <v>1</v>
      </c>
      <c r="I700" s="246"/>
      <c r="J700" s="242"/>
      <c r="K700" s="242"/>
      <c r="L700" s="247"/>
      <c r="M700" s="248"/>
      <c r="N700" s="249"/>
      <c r="O700" s="249"/>
      <c r="P700" s="249"/>
      <c r="Q700" s="249"/>
      <c r="R700" s="249"/>
      <c r="S700" s="249"/>
      <c r="T700" s="250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1" t="s">
        <v>126</v>
      </c>
      <c r="AU700" s="251" t="s">
        <v>83</v>
      </c>
      <c r="AV700" s="14" t="s">
        <v>128</v>
      </c>
      <c r="AW700" s="14" t="s">
        <v>30</v>
      </c>
      <c r="AX700" s="14" t="s">
        <v>81</v>
      </c>
      <c r="AY700" s="251" t="s">
        <v>117</v>
      </c>
    </row>
    <row r="701" s="2" customFormat="1" ht="16.5" customHeight="1">
      <c r="A701" s="38"/>
      <c r="B701" s="39"/>
      <c r="C701" s="252" t="s">
        <v>663</v>
      </c>
      <c r="D701" s="252" t="s">
        <v>129</v>
      </c>
      <c r="E701" s="253" t="s">
        <v>664</v>
      </c>
      <c r="F701" s="254" t="s">
        <v>266</v>
      </c>
      <c r="G701" s="255" t="s">
        <v>132</v>
      </c>
      <c r="H701" s="256">
        <v>6</v>
      </c>
      <c r="I701" s="257"/>
      <c r="J701" s="258">
        <f>ROUND(I701*H701,2)</f>
        <v>0</v>
      </c>
      <c r="K701" s="259"/>
      <c r="L701" s="260"/>
      <c r="M701" s="261" t="s">
        <v>1</v>
      </c>
      <c r="N701" s="262" t="s">
        <v>38</v>
      </c>
      <c r="O701" s="91"/>
      <c r="P701" s="225">
        <f>O701*H701</f>
        <v>0</v>
      </c>
      <c r="Q701" s="225">
        <v>0.01</v>
      </c>
      <c r="R701" s="225">
        <f>Q701*H701</f>
        <v>0.059999999999999998</v>
      </c>
      <c r="S701" s="225">
        <v>0</v>
      </c>
      <c r="T701" s="226">
        <f>S701*H701</f>
        <v>0</v>
      </c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R701" s="227" t="s">
        <v>133</v>
      </c>
      <c r="AT701" s="227" t="s">
        <v>129</v>
      </c>
      <c r="AU701" s="227" t="s">
        <v>83</v>
      </c>
      <c r="AY701" s="17" t="s">
        <v>117</v>
      </c>
      <c r="BE701" s="228">
        <f>IF(N701="základní",J701,0)</f>
        <v>0</v>
      </c>
      <c r="BF701" s="228">
        <f>IF(N701="snížená",J701,0)</f>
        <v>0</v>
      </c>
      <c r="BG701" s="228">
        <f>IF(N701="zákl. přenesená",J701,0)</f>
        <v>0</v>
      </c>
      <c r="BH701" s="228">
        <f>IF(N701="sníž. přenesená",J701,0)</f>
        <v>0</v>
      </c>
      <c r="BI701" s="228">
        <f>IF(N701="nulová",J701,0)</f>
        <v>0</v>
      </c>
      <c r="BJ701" s="17" t="s">
        <v>81</v>
      </c>
      <c r="BK701" s="228">
        <f>ROUND(I701*H701,2)</f>
        <v>0</v>
      </c>
      <c r="BL701" s="17" t="s">
        <v>124</v>
      </c>
      <c r="BM701" s="227" t="s">
        <v>665</v>
      </c>
    </row>
    <row r="702" s="15" customFormat="1">
      <c r="A702" s="15"/>
      <c r="B702" s="263"/>
      <c r="C702" s="264"/>
      <c r="D702" s="231" t="s">
        <v>126</v>
      </c>
      <c r="E702" s="265" t="s">
        <v>1</v>
      </c>
      <c r="F702" s="266" t="s">
        <v>666</v>
      </c>
      <c r="G702" s="264"/>
      <c r="H702" s="265" t="s">
        <v>1</v>
      </c>
      <c r="I702" s="267"/>
      <c r="J702" s="264"/>
      <c r="K702" s="264"/>
      <c r="L702" s="268"/>
      <c r="M702" s="269"/>
      <c r="N702" s="270"/>
      <c r="O702" s="270"/>
      <c r="P702" s="270"/>
      <c r="Q702" s="270"/>
      <c r="R702" s="270"/>
      <c r="S702" s="270"/>
      <c r="T702" s="271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72" t="s">
        <v>126</v>
      </c>
      <c r="AU702" s="272" t="s">
        <v>83</v>
      </c>
      <c r="AV702" s="15" t="s">
        <v>81</v>
      </c>
      <c r="AW702" s="15" t="s">
        <v>30</v>
      </c>
      <c r="AX702" s="15" t="s">
        <v>73</v>
      </c>
      <c r="AY702" s="272" t="s">
        <v>117</v>
      </c>
    </row>
    <row r="703" s="15" customFormat="1">
      <c r="A703" s="15"/>
      <c r="B703" s="263"/>
      <c r="C703" s="264"/>
      <c r="D703" s="231" t="s">
        <v>126</v>
      </c>
      <c r="E703" s="265" t="s">
        <v>1</v>
      </c>
      <c r="F703" s="266" t="s">
        <v>667</v>
      </c>
      <c r="G703" s="264"/>
      <c r="H703" s="265" t="s">
        <v>1</v>
      </c>
      <c r="I703" s="267"/>
      <c r="J703" s="264"/>
      <c r="K703" s="264"/>
      <c r="L703" s="268"/>
      <c r="M703" s="269"/>
      <c r="N703" s="270"/>
      <c r="O703" s="270"/>
      <c r="P703" s="270"/>
      <c r="Q703" s="270"/>
      <c r="R703" s="270"/>
      <c r="S703" s="270"/>
      <c r="T703" s="271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72" t="s">
        <v>126</v>
      </c>
      <c r="AU703" s="272" t="s">
        <v>83</v>
      </c>
      <c r="AV703" s="15" t="s">
        <v>81</v>
      </c>
      <c r="AW703" s="15" t="s">
        <v>30</v>
      </c>
      <c r="AX703" s="15" t="s">
        <v>73</v>
      </c>
      <c r="AY703" s="272" t="s">
        <v>117</v>
      </c>
    </row>
    <row r="704" s="15" customFormat="1">
      <c r="A704" s="15"/>
      <c r="B704" s="263"/>
      <c r="C704" s="264"/>
      <c r="D704" s="231" t="s">
        <v>126</v>
      </c>
      <c r="E704" s="265" t="s">
        <v>1</v>
      </c>
      <c r="F704" s="266" t="s">
        <v>270</v>
      </c>
      <c r="G704" s="264"/>
      <c r="H704" s="265" t="s">
        <v>1</v>
      </c>
      <c r="I704" s="267"/>
      <c r="J704" s="264"/>
      <c r="K704" s="264"/>
      <c r="L704" s="268"/>
      <c r="M704" s="269"/>
      <c r="N704" s="270"/>
      <c r="O704" s="270"/>
      <c r="P704" s="270"/>
      <c r="Q704" s="270"/>
      <c r="R704" s="270"/>
      <c r="S704" s="270"/>
      <c r="T704" s="271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72" t="s">
        <v>126</v>
      </c>
      <c r="AU704" s="272" t="s">
        <v>83</v>
      </c>
      <c r="AV704" s="15" t="s">
        <v>81</v>
      </c>
      <c r="AW704" s="15" t="s">
        <v>30</v>
      </c>
      <c r="AX704" s="15" t="s">
        <v>73</v>
      </c>
      <c r="AY704" s="272" t="s">
        <v>117</v>
      </c>
    </row>
    <row r="705" s="15" customFormat="1">
      <c r="A705" s="15"/>
      <c r="B705" s="263"/>
      <c r="C705" s="264"/>
      <c r="D705" s="231" t="s">
        <v>126</v>
      </c>
      <c r="E705" s="265" t="s">
        <v>1</v>
      </c>
      <c r="F705" s="266" t="s">
        <v>271</v>
      </c>
      <c r="G705" s="264"/>
      <c r="H705" s="265" t="s">
        <v>1</v>
      </c>
      <c r="I705" s="267"/>
      <c r="J705" s="264"/>
      <c r="K705" s="264"/>
      <c r="L705" s="268"/>
      <c r="M705" s="269"/>
      <c r="N705" s="270"/>
      <c r="O705" s="270"/>
      <c r="P705" s="270"/>
      <c r="Q705" s="270"/>
      <c r="R705" s="270"/>
      <c r="S705" s="270"/>
      <c r="T705" s="271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72" t="s">
        <v>126</v>
      </c>
      <c r="AU705" s="272" t="s">
        <v>83</v>
      </c>
      <c r="AV705" s="15" t="s">
        <v>81</v>
      </c>
      <c r="AW705" s="15" t="s">
        <v>30</v>
      </c>
      <c r="AX705" s="15" t="s">
        <v>73</v>
      </c>
      <c r="AY705" s="272" t="s">
        <v>117</v>
      </c>
    </row>
    <row r="706" s="15" customFormat="1">
      <c r="A706" s="15"/>
      <c r="B706" s="263"/>
      <c r="C706" s="264"/>
      <c r="D706" s="231" t="s">
        <v>126</v>
      </c>
      <c r="E706" s="265" t="s">
        <v>1</v>
      </c>
      <c r="F706" s="266" t="s">
        <v>272</v>
      </c>
      <c r="G706" s="264"/>
      <c r="H706" s="265" t="s">
        <v>1</v>
      </c>
      <c r="I706" s="267"/>
      <c r="J706" s="264"/>
      <c r="K706" s="264"/>
      <c r="L706" s="268"/>
      <c r="M706" s="269"/>
      <c r="N706" s="270"/>
      <c r="O706" s="270"/>
      <c r="P706" s="270"/>
      <c r="Q706" s="270"/>
      <c r="R706" s="270"/>
      <c r="S706" s="270"/>
      <c r="T706" s="271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72" t="s">
        <v>126</v>
      </c>
      <c r="AU706" s="272" t="s">
        <v>83</v>
      </c>
      <c r="AV706" s="15" t="s">
        <v>81</v>
      </c>
      <c r="AW706" s="15" t="s">
        <v>30</v>
      </c>
      <c r="AX706" s="15" t="s">
        <v>73</v>
      </c>
      <c r="AY706" s="272" t="s">
        <v>117</v>
      </c>
    </row>
    <row r="707" s="15" customFormat="1">
      <c r="A707" s="15"/>
      <c r="B707" s="263"/>
      <c r="C707" s="264"/>
      <c r="D707" s="231" t="s">
        <v>126</v>
      </c>
      <c r="E707" s="265" t="s">
        <v>1</v>
      </c>
      <c r="F707" s="266" t="s">
        <v>273</v>
      </c>
      <c r="G707" s="264"/>
      <c r="H707" s="265" t="s">
        <v>1</v>
      </c>
      <c r="I707" s="267"/>
      <c r="J707" s="264"/>
      <c r="K707" s="264"/>
      <c r="L707" s="268"/>
      <c r="M707" s="269"/>
      <c r="N707" s="270"/>
      <c r="O707" s="270"/>
      <c r="P707" s="270"/>
      <c r="Q707" s="270"/>
      <c r="R707" s="270"/>
      <c r="S707" s="270"/>
      <c r="T707" s="271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72" t="s">
        <v>126</v>
      </c>
      <c r="AU707" s="272" t="s">
        <v>83</v>
      </c>
      <c r="AV707" s="15" t="s">
        <v>81</v>
      </c>
      <c r="AW707" s="15" t="s">
        <v>30</v>
      </c>
      <c r="AX707" s="15" t="s">
        <v>73</v>
      </c>
      <c r="AY707" s="272" t="s">
        <v>117</v>
      </c>
    </row>
    <row r="708" s="15" customFormat="1">
      <c r="A708" s="15"/>
      <c r="B708" s="263"/>
      <c r="C708" s="264"/>
      <c r="D708" s="231" t="s">
        <v>126</v>
      </c>
      <c r="E708" s="265" t="s">
        <v>1</v>
      </c>
      <c r="F708" s="266" t="s">
        <v>274</v>
      </c>
      <c r="G708" s="264"/>
      <c r="H708" s="265" t="s">
        <v>1</v>
      </c>
      <c r="I708" s="267"/>
      <c r="J708" s="264"/>
      <c r="K708" s="264"/>
      <c r="L708" s="268"/>
      <c r="M708" s="269"/>
      <c r="N708" s="270"/>
      <c r="O708" s="270"/>
      <c r="P708" s="270"/>
      <c r="Q708" s="270"/>
      <c r="R708" s="270"/>
      <c r="S708" s="270"/>
      <c r="T708" s="271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72" t="s">
        <v>126</v>
      </c>
      <c r="AU708" s="272" t="s">
        <v>83</v>
      </c>
      <c r="AV708" s="15" t="s">
        <v>81</v>
      </c>
      <c r="AW708" s="15" t="s">
        <v>30</v>
      </c>
      <c r="AX708" s="15" t="s">
        <v>73</v>
      </c>
      <c r="AY708" s="272" t="s">
        <v>117</v>
      </c>
    </row>
    <row r="709" s="15" customFormat="1">
      <c r="A709" s="15"/>
      <c r="B709" s="263"/>
      <c r="C709" s="264"/>
      <c r="D709" s="231" t="s">
        <v>126</v>
      </c>
      <c r="E709" s="265" t="s">
        <v>1</v>
      </c>
      <c r="F709" s="266" t="s">
        <v>275</v>
      </c>
      <c r="G709" s="264"/>
      <c r="H709" s="265" t="s">
        <v>1</v>
      </c>
      <c r="I709" s="267"/>
      <c r="J709" s="264"/>
      <c r="K709" s="264"/>
      <c r="L709" s="268"/>
      <c r="M709" s="269"/>
      <c r="N709" s="270"/>
      <c r="O709" s="270"/>
      <c r="P709" s="270"/>
      <c r="Q709" s="270"/>
      <c r="R709" s="270"/>
      <c r="S709" s="270"/>
      <c r="T709" s="271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72" t="s">
        <v>126</v>
      </c>
      <c r="AU709" s="272" t="s">
        <v>83</v>
      </c>
      <c r="AV709" s="15" t="s">
        <v>81</v>
      </c>
      <c r="AW709" s="15" t="s">
        <v>30</v>
      </c>
      <c r="AX709" s="15" t="s">
        <v>73</v>
      </c>
      <c r="AY709" s="272" t="s">
        <v>117</v>
      </c>
    </row>
    <row r="710" s="15" customFormat="1">
      <c r="A710" s="15"/>
      <c r="B710" s="263"/>
      <c r="C710" s="264"/>
      <c r="D710" s="231" t="s">
        <v>126</v>
      </c>
      <c r="E710" s="265" t="s">
        <v>1</v>
      </c>
      <c r="F710" s="266" t="s">
        <v>276</v>
      </c>
      <c r="G710" s="264"/>
      <c r="H710" s="265" t="s">
        <v>1</v>
      </c>
      <c r="I710" s="267"/>
      <c r="J710" s="264"/>
      <c r="K710" s="264"/>
      <c r="L710" s="268"/>
      <c r="M710" s="269"/>
      <c r="N710" s="270"/>
      <c r="O710" s="270"/>
      <c r="P710" s="270"/>
      <c r="Q710" s="270"/>
      <c r="R710" s="270"/>
      <c r="S710" s="270"/>
      <c r="T710" s="271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72" t="s">
        <v>126</v>
      </c>
      <c r="AU710" s="272" t="s">
        <v>83</v>
      </c>
      <c r="AV710" s="15" t="s">
        <v>81</v>
      </c>
      <c r="AW710" s="15" t="s">
        <v>30</v>
      </c>
      <c r="AX710" s="15" t="s">
        <v>73</v>
      </c>
      <c r="AY710" s="272" t="s">
        <v>117</v>
      </c>
    </row>
    <row r="711" s="15" customFormat="1">
      <c r="A711" s="15"/>
      <c r="B711" s="263"/>
      <c r="C711" s="264"/>
      <c r="D711" s="231" t="s">
        <v>126</v>
      </c>
      <c r="E711" s="265" t="s">
        <v>1</v>
      </c>
      <c r="F711" s="266" t="s">
        <v>668</v>
      </c>
      <c r="G711" s="264"/>
      <c r="H711" s="265" t="s">
        <v>1</v>
      </c>
      <c r="I711" s="267"/>
      <c r="J711" s="264"/>
      <c r="K711" s="264"/>
      <c r="L711" s="268"/>
      <c r="M711" s="269"/>
      <c r="N711" s="270"/>
      <c r="O711" s="270"/>
      <c r="P711" s="270"/>
      <c r="Q711" s="270"/>
      <c r="R711" s="270"/>
      <c r="S711" s="270"/>
      <c r="T711" s="271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72" t="s">
        <v>126</v>
      </c>
      <c r="AU711" s="272" t="s">
        <v>83</v>
      </c>
      <c r="AV711" s="15" t="s">
        <v>81</v>
      </c>
      <c r="AW711" s="15" t="s">
        <v>30</v>
      </c>
      <c r="AX711" s="15" t="s">
        <v>73</v>
      </c>
      <c r="AY711" s="272" t="s">
        <v>117</v>
      </c>
    </row>
    <row r="712" s="15" customFormat="1">
      <c r="A712" s="15"/>
      <c r="B712" s="263"/>
      <c r="C712" s="264"/>
      <c r="D712" s="231" t="s">
        <v>126</v>
      </c>
      <c r="E712" s="265" t="s">
        <v>1</v>
      </c>
      <c r="F712" s="266" t="s">
        <v>669</v>
      </c>
      <c r="G712" s="264"/>
      <c r="H712" s="265" t="s">
        <v>1</v>
      </c>
      <c r="I712" s="267"/>
      <c r="J712" s="264"/>
      <c r="K712" s="264"/>
      <c r="L712" s="268"/>
      <c r="M712" s="269"/>
      <c r="N712" s="270"/>
      <c r="O712" s="270"/>
      <c r="P712" s="270"/>
      <c r="Q712" s="270"/>
      <c r="R712" s="270"/>
      <c r="S712" s="270"/>
      <c r="T712" s="271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72" t="s">
        <v>126</v>
      </c>
      <c r="AU712" s="272" t="s">
        <v>83</v>
      </c>
      <c r="AV712" s="15" t="s">
        <v>81</v>
      </c>
      <c r="AW712" s="15" t="s">
        <v>30</v>
      </c>
      <c r="AX712" s="15" t="s">
        <v>73</v>
      </c>
      <c r="AY712" s="272" t="s">
        <v>117</v>
      </c>
    </row>
    <row r="713" s="15" customFormat="1">
      <c r="A713" s="15"/>
      <c r="B713" s="263"/>
      <c r="C713" s="264"/>
      <c r="D713" s="231" t="s">
        <v>126</v>
      </c>
      <c r="E713" s="265" t="s">
        <v>1</v>
      </c>
      <c r="F713" s="266" t="s">
        <v>279</v>
      </c>
      <c r="G713" s="264"/>
      <c r="H713" s="265" t="s">
        <v>1</v>
      </c>
      <c r="I713" s="267"/>
      <c r="J713" s="264"/>
      <c r="K713" s="264"/>
      <c r="L713" s="268"/>
      <c r="M713" s="269"/>
      <c r="N713" s="270"/>
      <c r="O713" s="270"/>
      <c r="P713" s="270"/>
      <c r="Q713" s="270"/>
      <c r="R713" s="270"/>
      <c r="S713" s="270"/>
      <c r="T713" s="271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72" t="s">
        <v>126</v>
      </c>
      <c r="AU713" s="272" t="s">
        <v>83</v>
      </c>
      <c r="AV713" s="15" t="s">
        <v>81</v>
      </c>
      <c r="AW713" s="15" t="s">
        <v>30</v>
      </c>
      <c r="AX713" s="15" t="s">
        <v>73</v>
      </c>
      <c r="AY713" s="272" t="s">
        <v>117</v>
      </c>
    </row>
    <row r="714" s="15" customFormat="1">
      <c r="A714" s="15"/>
      <c r="B714" s="263"/>
      <c r="C714" s="264"/>
      <c r="D714" s="231" t="s">
        <v>126</v>
      </c>
      <c r="E714" s="265" t="s">
        <v>1</v>
      </c>
      <c r="F714" s="266" t="s">
        <v>144</v>
      </c>
      <c r="G714" s="264"/>
      <c r="H714" s="265" t="s">
        <v>1</v>
      </c>
      <c r="I714" s="267"/>
      <c r="J714" s="264"/>
      <c r="K714" s="264"/>
      <c r="L714" s="268"/>
      <c r="M714" s="269"/>
      <c r="N714" s="270"/>
      <c r="O714" s="270"/>
      <c r="P714" s="270"/>
      <c r="Q714" s="270"/>
      <c r="R714" s="270"/>
      <c r="S714" s="270"/>
      <c r="T714" s="271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72" t="s">
        <v>126</v>
      </c>
      <c r="AU714" s="272" t="s">
        <v>83</v>
      </c>
      <c r="AV714" s="15" t="s">
        <v>81</v>
      </c>
      <c r="AW714" s="15" t="s">
        <v>30</v>
      </c>
      <c r="AX714" s="15" t="s">
        <v>73</v>
      </c>
      <c r="AY714" s="272" t="s">
        <v>117</v>
      </c>
    </row>
    <row r="715" s="13" customFormat="1">
      <c r="A715" s="13"/>
      <c r="B715" s="229"/>
      <c r="C715" s="230"/>
      <c r="D715" s="231" t="s">
        <v>126</v>
      </c>
      <c r="E715" s="232" t="s">
        <v>1</v>
      </c>
      <c r="F715" s="233" t="s">
        <v>181</v>
      </c>
      <c r="G715" s="230"/>
      <c r="H715" s="234">
        <v>6</v>
      </c>
      <c r="I715" s="235"/>
      <c r="J715" s="230"/>
      <c r="K715" s="230"/>
      <c r="L715" s="236"/>
      <c r="M715" s="237"/>
      <c r="N715" s="238"/>
      <c r="O715" s="238"/>
      <c r="P715" s="238"/>
      <c r="Q715" s="238"/>
      <c r="R715" s="238"/>
      <c r="S715" s="238"/>
      <c r="T715" s="239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0" t="s">
        <v>126</v>
      </c>
      <c r="AU715" s="240" t="s">
        <v>83</v>
      </c>
      <c r="AV715" s="13" t="s">
        <v>83</v>
      </c>
      <c r="AW715" s="13" t="s">
        <v>30</v>
      </c>
      <c r="AX715" s="13" t="s">
        <v>73</v>
      </c>
      <c r="AY715" s="240" t="s">
        <v>117</v>
      </c>
    </row>
    <row r="716" s="14" customFormat="1">
      <c r="A716" s="14"/>
      <c r="B716" s="241"/>
      <c r="C716" s="242"/>
      <c r="D716" s="231" t="s">
        <v>126</v>
      </c>
      <c r="E716" s="243" t="s">
        <v>1</v>
      </c>
      <c r="F716" s="244" t="s">
        <v>127</v>
      </c>
      <c r="G716" s="242"/>
      <c r="H716" s="245">
        <v>6</v>
      </c>
      <c r="I716" s="246"/>
      <c r="J716" s="242"/>
      <c r="K716" s="242"/>
      <c r="L716" s="247"/>
      <c r="M716" s="248"/>
      <c r="N716" s="249"/>
      <c r="O716" s="249"/>
      <c r="P716" s="249"/>
      <c r="Q716" s="249"/>
      <c r="R716" s="249"/>
      <c r="S716" s="249"/>
      <c r="T716" s="250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1" t="s">
        <v>126</v>
      </c>
      <c r="AU716" s="251" t="s">
        <v>83</v>
      </c>
      <c r="AV716" s="14" t="s">
        <v>128</v>
      </c>
      <c r="AW716" s="14" t="s">
        <v>30</v>
      </c>
      <c r="AX716" s="14" t="s">
        <v>81</v>
      </c>
      <c r="AY716" s="251" t="s">
        <v>117</v>
      </c>
    </row>
    <row r="717" s="2" customFormat="1" ht="24.15" customHeight="1">
      <c r="A717" s="38"/>
      <c r="B717" s="39"/>
      <c r="C717" s="215" t="s">
        <v>670</v>
      </c>
      <c r="D717" s="215" t="s">
        <v>120</v>
      </c>
      <c r="E717" s="216" t="s">
        <v>671</v>
      </c>
      <c r="F717" s="217" t="s">
        <v>672</v>
      </c>
      <c r="G717" s="218" t="s">
        <v>123</v>
      </c>
      <c r="H717" s="219">
        <v>1</v>
      </c>
      <c r="I717" s="220"/>
      <c r="J717" s="221">
        <f>ROUND(I717*H717,2)</f>
        <v>0</v>
      </c>
      <c r="K717" s="222"/>
      <c r="L717" s="44"/>
      <c r="M717" s="223" t="s">
        <v>1</v>
      </c>
      <c r="N717" s="224" t="s">
        <v>38</v>
      </c>
      <c r="O717" s="91"/>
      <c r="P717" s="225">
        <f>O717*H717</f>
        <v>0</v>
      </c>
      <c r="Q717" s="225">
        <v>0</v>
      </c>
      <c r="R717" s="225">
        <f>Q717*H717</f>
        <v>0</v>
      </c>
      <c r="S717" s="225">
        <v>0</v>
      </c>
      <c r="T717" s="226">
        <f>S717*H717</f>
        <v>0</v>
      </c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R717" s="227" t="s">
        <v>124</v>
      </c>
      <c r="AT717" s="227" t="s">
        <v>120</v>
      </c>
      <c r="AU717" s="227" t="s">
        <v>83</v>
      </c>
      <c r="AY717" s="17" t="s">
        <v>117</v>
      </c>
      <c r="BE717" s="228">
        <f>IF(N717="základní",J717,0)</f>
        <v>0</v>
      </c>
      <c r="BF717" s="228">
        <f>IF(N717="snížená",J717,0)</f>
        <v>0</v>
      </c>
      <c r="BG717" s="228">
        <f>IF(N717="zákl. přenesená",J717,0)</f>
        <v>0</v>
      </c>
      <c r="BH717" s="228">
        <f>IF(N717="sníž. přenesená",J717,0)</f>
        <v>0</v>
      </c>
      <c r="BI717" s="228">
        <f>IF(N717="nulová",J717,0)</f>
        <v>0</v>
      </c>
      <c r="BJ717" s="17" t="s">
        <v>81</v>
      </c>
      <c r="BK717" s="228">
        <f>ROUND(I717*H717,2)</f>
        <v>0</v>
      </c>
      <c r="BL717" s="17" t="s">
        <v>124</v>
      </c>
      <c r="BM717" s="227" t="s">
        <v>673</v>
      </c>
    </row>
    <row r="718" s="13" customFormat="1">
      <c r="A718" s="13"/>
      <c r="B718" s="229"/>
      <c r="C718" s="230"/>
      <c r="D718" s="231" t="s">
        <v>126</v>
      </c>
      <c r="E718" s="232" t="s">
        <v>1</v>
      </c>
      <c r="F718" s="233" t="s">
        <v>81</v>
      </c>
      <c r="G718" s="230"/>
      <c r="H718" s="234">
        <v>1</v>
      </c>
      <c r="I718" s="235"/>
      <c r="J718" s="230"/>
      <c r="K718" s="230"/>
      <c r="L718" s="236"/>
      <c r="M718" s="237"/>
      <c r="N718" s="238"/>
      <c r="O718" s="238"/>
      <c r="P718" s="238"/>
      <c r="Q718" s="238"/>
      <c r="R718" s="238"/>
      <c r="S718" s="238"/>
      <c r="T718" s="239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0" t="s">
        <v>126</v>
      </c>
      <c r="AU718" s="240" t="s">
        <v>83</v>
      </c>
      <c r="AV718" s="13" t="s">
        <v>83</v>
      </c>
      <c r="AW718" s="13" t="s">
        <v>30</v>
      </c>
      <c r="AX718" s="13" t="s">
        <v>73</v>
      </c>
      <c r="AY718" s="240" t="s">
        <v>117</v>
      </c>
    </row>
    <row r="719" s="14" customFormat="1">
      <c r="A719" s="14"/>
      <c r="B719" s="241"/>
      <c r="C719" s="242"/>
      <c r="D719" s="231" t="s">
        <v>126</v>
      </c>
      <c r="E719" s="243" t="s">
        <v>1</v>
      </c>
      <c r="F719" s="244" t="s">
        <v>127</v>
      </c>
      <c r="G719" s="242"/>
      <c r="H719" s="245">
        <v>1</v>
      </c>
      <c r="I719" s="246"/>
      <c r="J719" s="242"/>
      <c r="K719" s="242"/>
      <c r="L719" s="247"/>
      <c r="M719" s="248"/>
      <c r="N719" s="249"/>
      <c r="O719" s="249"/>
      <c r="P719" s="249"/>
      <c r="Q719" s="249"/>
      <c r="R719" s="249"/>
      <c r="S719" s="249"/>
      <c r="T719" s="250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1" t="s">
        <v>126</v>
      </c>
      <c r="AU719" s="251" t="s">
        <v>83</v>
      </c>
      <c r="AV719" s="14" t="s">
        <v>128</v>
      </c>
      <c r="AW719" s="14" t="s">
        <v>30</v>
      </c>
      <c r="AX719" s="14" t="s">
        <v>81</v>
      </c>
      <c r="AY719" s="251" t="s">
        <v>117</v>
      </c>
    </row>
    <row r="720" s="2" customFormat="1" ht="16.5" customHeight="1">
      <c r="A720" s="38"/>
      <c r="B720" s="39"/>
      <c r="C720" s="252" t="s">
        <v>674</v>
      </c>
      <c r="D720" s="252" t="s">
        <v>129</v>
      </c>
      <c r="E720" s="253" t="s">
        <v>675</v>
      </c>
      <c r="F720" s="254" t="s">
        <v>676</v>
      </c>
      <c r="G720" s="255" t="s">
        <v>132</v>
      </c>
      <c r="H720" s="256">
        <v>3</v>
      </c>
      <c r="I720" s="257"/>
      <c r="J720" s="258">
        <f>ROUND(I720*H720,2)</f>
        <v>0</v>
      </c>
      <c r="K720" s="259"/>
      <c r="L720" s="260"/>
      <c r="M720" s="261" t="s">
        <v>1</v>
      </c>
      <c r="N720" s="262" t="s">
        <v>38</v>
      </c>
      <c r="O720" s="91"/>
      <c r="P720" s="225">
        <f>O720*H720</f>
        <v>0</v>
      </c>
      <c r="Q720" s="225">
        <v>0.060999999999999999</v>
      </c>
      <c r="R720" s="225">
        <f>Q720*H720</f>
        <v>0.183</v>
      </c>
      <c r="S720" s="225">
        <v>0</v>
      </c>
      <c r="T720" s="226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27" t="s">
        <v>133</v>
      </c>
      <c r="AT720" s="227" t="s">
        <v>129</v>
      </c>
      <c r="AU720" s="227" t="s">
        <v>83</v>
      </c>
      <c r="AY720" s="17" t="s">
        <v>117</v>
      </c>
      <c r="BE720" s="228">
        <f>IF(N720="základní",J720,0)</f>
        <v>0</v>
      </c>
      <c r="BF720" s="228">
        <f>IF(N720="snížená",J720,0)</f>
        <v>0</v>
      </c>
      <c r="BG720" s="228">
        <f>IF(N720="zákl. přenesená",J720,0)</f>
        <v>0</v>
      </c>
      <c r="BH720" s="228">
        <f>IF(N720="sníž. přenesená",J720,0)</f>
        <v>0</v>
      </c>
      <c r="BI720" s="228">
        <f>IF(N720="nulová",J720,0)</f>
        <v>0</v>
      </c>
      <c r="BJ720" s="17" t="s">
        <v>81</v>
      </c>
      <c r="BK720" s="228">
        <f>ROUND(I720*H720,2)</f>
        <v>0</v>
      </c>
      <c r="BL720" s="17" t="s">
        <v>124</v>
      </c>
      <c r="BM720" s="227" t="s">
        <v>677</v>
      </c>
    </row>
    <row r="721" s="15" customFormat="1">
      <c r="A721" s="15"/>
      <c r="B721" s="263"/>
      <c r="C721" s="264"/>
      <c r="D721" s="231" t="s">
        <v>126</v>
      </c>
      <c r="E721" s="265" t="s">
        <v>1</v>
      </c>
      <c r="F721" s="266" t="s">
        <v>678</v>
      </c>
      <c r="G721" s="264"/>
      <c r="H721" s="265" t="s">
        <v>1</v>
      </c>
      <c r="I721" s="267"/>
      <c r="J721" s="264"/>
      <c r="K721" s="264"/>
      <c r="L721" s="268"/>
      <c r="M721" s="269"/>
      <c r="N721" s="270"/>
      <c r="O721" s="270"/>
      <c r="P721" s="270"/>
      <c r="Q721" s="270"/>
      <c r="R721" s="270"/>
      <c r="S721" s="270"/>
      <c r="T721" s="271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72" t="s">
        <v>126</v>
      </c>
      <c r="AU721" s="272" t="s">
        <v>83</v>
      </c>
      <c r="AV721" s="15" t="s">
        <v>81</v>
      </c>
      <c r="AW721" s="15" t="s">
        <v>30</v>
      </c>
      <c r="AX721" s="15" t="s">
        <v>73</v>
      </c>
      <c r="AY721" s="272" t="s">
        <v>117</v>
      </c>
    </row>
    <row r="722" s="15" customFormat="1">
      <c r="A722" s="15"/>
      <c r="B722" s="263"/>
      <c r="C722" s="264"/>
      <c r="D722" s="231" t="s">
        <v>126</v>
      </c>
      <c r="E722" s="265" t="s">
        <v>1</v>
      </c>
      <c r="F722" s="266" t="s">
        <v>463</v>
      </c>
      <c r="G722" s="264"/>
      <c r="H722" s="265" t="s">
        <v>1</v>
      </c>
      <c r="I722" s="267"/>
      <c r="J722" s="264"/>
      <c r="K722" s="264"/>
      <c r="L722" s="268"/>
      <c r="M722" s="269"/>
      <c r="N722" s="270"/>
      <c r="O722" s="270"/>
      <c r="P722" s="270"/>
      <c r="Q722" s="270"/>
      <c r="R722" s="270"/>
      <c r="S722" s="270"/>
      <c r="T722" s="271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T722" s="272" t="s">
        <v>126</v>
      </c>
      <c r="AU722" s="272" t="s">
        <v>83</v>
      </c>
      <c r="AV722" s="15" t="s">
        <v>81</v>
      </c>
      <c r="AW722" s="15" t="s">
        <v>30</v>
      </c>
      <c r="AX722" s="15" t="s">
        <v>73</v>
      </c>
      <c r="AY722" s="272" t="s">
        <v>117</v>
      </c>
    </row>
    <row r="723" s="15" customFormat="1">
      <c r="A723" s="15"/>
      <c r="B723" s="263"/>
      <c r="C723" s="264"/>
      <c r="D723" s="231" t="s">
        <v>126</v>
      </c>
      <c r="E723" s="265" t="s">
        <v>1</v>
      </c>
      <c r="F723" s="266" t="s">
        <v>464</v>
      </c>
      <c r="G723" s="264"/>
      <c r="H723" s="265" t="s">
        <v>1</v>
      </c>
      <c r="I723" s="267"/>
      <c r="J723" s="264"/>
      <c r="K723" s="264"/>
      <c r="L723" s="268"/>
      <c r="M723" s="269"/>
      <c r="N723" s="270"/>
      <c r="O723" s="270"/>
      <c r="P723" s="270"/>
      <c r="Q723" s="270"/>
      <c r="R723" s="270"/>
      <c r="S723" s="270"/>
      <c r="T723" s="271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72" t="s">
        <v>126</v>
      </c>
      <c r="AU723" s="272" t="s">
        <v>83</v>
      </c>
      <c r="AV723" s="15" t="s">
        <v>81</v>
      </c>
      <c r="AW723" s="15" t="s">
        <v>30</v>
      </c>
      <c r="AX723" s="15" t="s">
        <v>73</v>
      </c>
      <c r="AY723" s="272" t="s">
        <v>117</v>
      </c>
    </row>
    <row r="724" s="15" customFormat="1">
      <c r="A724" s="15"/>
      <c r="B724" s="263"/>
      <c r="C724" s="264"/>
      <c r="D724" s="231" t="s">
        <v>126</v>
      </c>
      <c r="E724" s="265" t="s">
        <v>1</v>
      </c>
      <c r="F724" s="266" t="s">
        <v>679</v>
      </c>
      <c r="G724" s="264"/>
      <c r="H724" s="265" t="s">
        <v>1</v>
      </c>
      <c r="I724" s="267"/>
      <c r="J724" s="264"/>
      <c r="K724" s="264"/>
      <c r="L724" s="268"/>
      <c r="M724" s="269"/>
      <c r="N724" s="270"/>
      <c r="O724" s="270"/>
      <c r="P724" s="270"/>
      <c r="Q724" s="270"/>
      <c r="R724" s="270"/>
      <c r="S724" s="270"/>
      <c r="T724" s="271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72" t="s">
        <v>126</v>
      </c>
      <c r="AU724" s="272" t="s">
        <v>83</v>
      </c>
      <c r="AV724" s="15" t="s">
        <v>81</v>
      </c>
      <c r="AW724" s="15" t="s">
        <v>30</v>
      </c>
      <c r="AX724" s="15" t="s">
        <v>73</v>
      </c>
      <c r="AY724" s="272" t="s">
        <v>117</v>
      </c>
    </row>
    <row r="725" s="15" customFormat="1">
      <c r="A725" s="15"/>
      <c r="B725" s="263"/>
      <c r="C725" s="264"/>
      <c r="D725" s="231" t="s">
        <v>126</v>
      </c>
      <c r="E725" s="265" t="s">
        <v>1</v>
      </c>
      <c r="F725" s="266" t="s">
        <v>680</v>
      </c>
      <c r="G725" s="264"/>
      <c r="H725" s="265" t="s">
        <v>1</v>
      </c>
      <c r="I725" s="267"/>
      <c r="J725" s="264"/>
      <c r="K725" s="264"/>
      <c r="L725" s="268"/>
      <c r="M725" s="269"/>
      <c r="N725" s="270"/>
      <c r="O725" s="270"/>
      <c r="P725" s="270"/>
      <c r="Q725" s="270"/>
      <c r="R725" s="270"/>
      <c r="S725" s="270"/>
      <c r="T725" s="271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72" t="s">
        <v>126</v>
      </c>
      <c r="AU725" s="272" t="s">
        <v>83</v>
      </c>
      <c r="AV725" s="15" t="s">
        <v>81</v>
      </c>
      <c r="AW725" s="15" t="s">
        <v>30</v>
      </c>
      <c r="AX725" s="15" t="s">
        <v>73</v>
      </c>
      <c r="AY725" s="272" t="s">
        <v>117</v>
      </c>
    </row>
    <row r="726" s="15" customFormat="1">
      <c r="A726" s="15"/>
      <c r="B726" s="263"/>
      <c r="C726" s="264"/>
      <c r="D726" s="231" t="s">
        <v>126</v>
      </c>
      <c r="E726" s="265" t="s">
        <v>1</v>
      </c>
      <c r="F726" s="266" t="s">
        <v>681</v>
      </c>
      <c r="G726" s="264"/>
      <c r="H726" s="265" t="s">
        <v>1</v>
      </c>
      <c r="I726" s="267"/>
      <c r="J726" s="264"/>
      <c r="K726" s="264"/>
      <c r="L726" s="268"/>
      <c r="M726" s="269"/>
      <c r="N726" s="270"/>
      <c r="O726" s="270"/>
      <c r="P726" s="270"/>
      <c r="Q726" s="270"/>
      <c r="R726" s="270"/>
      <c r="S726" s="270"/>
      <c r="T726" s="271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72" t="s">
        <v>126</v>
      </c>
      <c r="AU726" s="272" t="s">
        <v>83</v>
      </c>
      <c r="AV726" s="15" t="s">
        <v>81</v>
      </c>
      <c r="AW726" s="15" t="s">
        <v>30</v>
      </c>
      <c r="AX726" s="15" t="s">
        <v>73</v>
      </c>
      <c r="AY726" s="272" t="s">
        <v>117</v>
      </c>
    </row>
    <row r="727" s="15" customFormat="1">
      <c r="A727" s="15"/>
      <c r="B727" s="263"/>
      <c r="C727" s="264"/>
      <c r="D727" s="231" t="s">
        <v>126</v>
      </c>
      <c r="E727" s="265" t="s">
        <v>1</v>
      </c>
      <c r="F727" s="266" t="s">
        <v>682</v>
      </c>
      <c r="G727" s="264"/>
      <c r="H727" s="265" t="s">
        <v>1</v>
      </c>
      <c r="I727" s="267"/>
      <c r="J727" s="264"/>
      <c r="K727" s="264"/>
      <c r="L727" s="268"/>
      <c r="M727" s="269"/>
      <c r="N727" s="270"/>
      <c r="O727" s="270"/>
      <c r="P727" s="270"/>
      <c r="Q727" s="270"/>
      <c r="R727" s="270"/>
      <c r="S727" s="270"/>
      <c r="T727" s="271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72" t="s">
        <v>126</v>
      </c>
      <c r="AU727" s="272" t="s">
        <v>83</v>
      </c>
      <c r="AV727" s="15" t="s">
        <v>81</v>
      </c>
      <c r="AW727" s="15" t="s">
        <v>30</v>
      </c>
      <c r="AX727" s="15" t="s">
        <v>73</v>
      </c>
      <c r="AY727" s="272" t="s">
        <v>117</v>
      </c>
    </row>
    <row r="728" s="15" customFormat="1">
      <c r="A728" s="15"/>
      <c r="B728" s="263"/>
      <c r="C728" s="264"/>
      <c r="D728" s="231" t="s">
        <v>126</v>
      </c>
      <c r="E728" s="265" t="s">
        <v>1</v>
      </c>
      <c r="F728" s="266" t="s">
        <v>144</v>
      </c>
      <c r="G728" s="264"/>
      <c r="H728" s="265" t="s">
        <v>1</v>
      </c>
      <c r="I728" s="267"/>
      <c r="J728" s="264"/>
      <c r="K728" s="264"/>
      <c r="L728" s="268"/>
      <c r="M728" s="269"/>
      <c r="N728" s="270"/>
      <c r="O728" s="270"/>
      <c r="P728" s="270"/>
      <c r="Q728" s="270"/>
      <c r="R728" s="270"/>
      <c r="S728" s="270"/>
      <c r="T728" s="271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T728" s="272" t="s">
        <v>126</v>
      </c>
      <c r="AU728" s="272" t="s">
        <v>83</v>
      </c>
      <c r="AV728" s="15" t="s">
        <v>81</v>
      </c>
      <c r="AW728" s="15" t="s">
        <v>30</v>
      </c>
      <c r="AX728" s="15" t="s">
        <v>73</v>
      </c>
      <c r="AY728" s="272" t="s">
        <v>117</v>
      </c>
    </row>
    <row r="729" s="15" customFormat="1">
      <c r="A729" s="15"/>
      <c r="B729" s="263"/>
      <c r="C729" s="264"/>
      <c r="D729" s="231" t="s">
        <v>126</v>
      </c>
      <c r="E729" s="265" t="s">
        <v>1</v>
      </c>
      <c r="F729" s="266" t="s">
        <v>406</v>
      </c>
      <c r="G729" s="264"/>
      <c r="H729" s="265" t="s">
        <v>1</v>
      </c>
      <c r="I729" s="267"/>
      <c r="J729" s="264"/>
      <c r="K729" s="264"/>
      <c r="L729" s="268"/>
      <c r="M729" s="269"/>
      <c r="N729" s="270"/>
      <c r="O729" s="270"/>
      <c r="P729" s="270"/>
      <c r="Q729" s="270"/>
      <c r="R729" s="270"/>
      <c r="S729" s="270"/>
      <c r="T729" s="271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72" t="s">
        <v>126</v>
      </c>
      <c r="AU729" s="272" t="s">
        <v>83</v>
      </c>
      <c r="AV729" s="15" t="s">
        <v>81</v>
      </c>
      <c r="AW729" s="15" t="s">
        <v>30</v>
      </c>
      <c r="AX729" s="15" t="s">
        <v>73</v>
      </c>
      <c r="AY729" s="272" t="s">
        <v>117</v>
      </c>
    </row>
    <row r="730" s="13" customFormat="1">
      <c r="A730" s="13"/>
      <c r="B730" s="229"/>
      <c r="C730" s="230"/>
      <c r="D730" s="231" t="s">
        <v>126</v>
      </c>
      <c r="E730" s="232" t="s">
        <v>1</v>
      </c>
      <c r="F730" s="233" t="s">
        <v>146</v>
      </c>
      <c r="G730" s="230"/>
      <c r="H730" s="234">
        <v>3</v>
      </c>
      <c r="I730" s="235"/>
      <c r="J730" s="230"/>
      <c r="K730" s="230"/>
      <c r="L730" s="236"/>
      <c r="M730" s="237"/>
      <c r="N730" s="238"/>
      <c r="O730" s="238"/>
      <c r="P730" s="238"/>
      <c r="Q730" s="238"/>
      <c r="R730" s="238"/>
      <c r="S730" s="238"/>
      <c r="T730" s="239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0" t="s">
        <v>126</v>
      </c>
      <c r="AU730" s="240" t="s">
        <v>83</v>
      </c>
      <c r="AV730" s="13" t="s">
        <v>83</v>
      </c>
      <c r="AW730" s="13" t="s">
        <v>30</v>
      </c>
      <c r="AX730" s="13" t="s">
        <v>73</v>
      </c>
      <c r="AY730" s="240" t="s">
        <v>117</v>
      </c>
    </row>
    <row r="731" s="14" customFormat="1">
      <c r="A731" s="14"/>
      <c r="B731" s="241"/>
      <c r="C731" s="242"/>
      <c r="D731" s="231" t="s">
        <v>126</v>
      </c>
      <c r="E731" s="243" t="s">
        <v>1</v>
      </c>
      <c r="F731" s="244" t="s">
        <v>127</v>
      </c>
      <c r="G731" s="242"/>
      <c r="H731" s="245">
        <v>3</v>
      </c>
      <c r="I731" s="246"/>
      <c r="J731" s="242"/>
      <c r="K731" s="242"/>
      <c r="L731" s="247"/>
      <c r="M731" s="248"/>
      <c r="N731" s="249"/>
      <c r="O731" s="249"/>
      <c r="P731" s="249"/>
      <c r="Q731" s="249"/>
      <c r="R731" s="249"/>
      <c r="S731" s="249"/>
      <c r="T731" s="250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1" t="s">
        <v>126</v>
      </c>
      <c r="AU731" s="251" t="s">
        <v>83</v>
      </c>
      <c r="AV731" s="14" t="s">
        <v>128</v>
      </c>
      <c r="AW731" s="14" t="s">
        <v>30</v>
      </c>
      <c r="AX731" s="14" t="s">
        <v>81</v>
      </c>
      <c r="AY731" s="251" t="s">
        <v>117</v>
      </c>
    </row>
    <row r="732" s="2" customFormat="1" ht="24.15" customHeight="1">
      <c r="A732" s="38"/>
      <c r="B732" s="39"/>
      <c r="C732" s="215" t="s">
        <v>683</v>
      </c>
      <c r="D732" s="215" t="s">
        <v>120</v>
      </c>
      <c r="E732" s="216" t="s">
        <v>684</v>
      </c>
      <c r="F732" s="217" t="s">
        <v>685</v>
      </c>
      <c r="G732" s="218" t="s">
        <v>123</v>
      </c>
      <c r="H732" s="219">
        <v>1</v>
      </c>
      <c r="I732" s="220"/>
      <c r="J732" s="221">
        <f>ROUND(I732*H732,2)</f>
        <v>0</v>
      </c>
      <c r="K732" s="222"/>
      <c r="L732" s="44"/>
      <c r="M732" s="223" t="s">
        <v>1</v>
      </c>
      <c r="N732" s="224" t="s">
        <v>38</v>
      </c>
      <c r="O732" s="91"/>
      <c r="P732" s="225">
        <f>O732*H732</f>
        <v>0</v>
      </c>
      <c r="Q732" s="225">
        <v>0</v>
      </c>
      <c r="R732" s="225">
        <f>Q732*H732</f>
        <v>0</v>
      </c>
      <c r="S732" s="225">
        <v>0</v>
      </c>
      <c r="T732" s="226">
        <f>S732*H732</f>
        <v>0</v>
      </c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R732" s="227" t="s">
        <v>124</v>
      </c>
      <c r="AT732" s="227" t="s">
        <v>120</v>
      </c>
      <c r="AU732" s="227" t="s">
        <v>83</v>
      </c>
      <c r="AY732" s="17" t="s">
        <v>117</v>
      </c>
      <c r="BE732" s="228">
        <f>IF(N732="základní",J732,0)</f>
        <v>0</v>
      </c>
      <c r="BF732" s="228">
        <f>IF(N732="snížená",J732,0)</f>
        <v>0</v>
      </c>
      <c r="BG732" s="228">
        <f>IF(N732="zákl. přenesená",J732,0)</f>
        <v>0</v>
      </c>
      <c r="BH732" s="228">
        <f>IF(N732="sníž. přenesená",J732,0)</f>
        <v>0</v>
      </c>
      <c r="BI732" s="228">
        <f>IF(N732="nulová",J732,0)</f>
        <v>0</v>
      </c>
      <c r="BJ732" s="17" t="s">
        <v>81</v>
      </c>
      <c r="BK732" s="228">
        <f>ROUND(I732*H732,2)</f>
        <v>0</v>
      </c>
      <c r="BL732" s="17" t="s">
        <v>124</v>
      </c>
      <c r="BM732" s="227" t="s">
        <v>686</v>
      </c>
    </row>
    <row r="733" s="13" customFormat="1">
      <c r="A733" s="13"/>
      <c r="B733" s="229"/>
      <c r="C733" s="230"/>
      <c r="D733" s="231" t="s">
        <v>126</v>
      </c>
      <c r="E733" s="232" t="s">
        <v>1</v>
      </c>
      <c r="F733" s="233" t="s">
        <v>81</v>
      </c>
      <c r="G733" s="230"/>
      <c r="H733" s="234">
        <v>1</v>
      </c>
      <c r="I733" s="235"/>
      <c r="J733" s="230"/>
      <c r="K733" s="230"/>
      <c r="L733" s="236"/>
      <c r="M733" s="237"/>
      <c r="N733" s="238"/>
      <c r="O733" s="238"/>
      <c r="P733" s="238"/>
      <c r="Q733" s="238"/>
      <c r="R733" s="238"/>
      <c r="S733" s="238"/>
      <c r="T733" s="239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0" t="s">
        <v>126</v>
      </c>
      <c r="AU733" s="240" t="s">
        <v>83</v>
      </c>
      <c r="AV733" s="13" t="s">
        <v>83</v>
      </c>
      <c r="AW733" s="13" t="s">
        <v>30</v>
      </c>
      <c r="AX733" s="13" t="s">
        <v>73</v>
      </c>
      <c r="AY733" s="240" t="s">
        <v>117</v>
      </c>
    </row>
    <row r="734" s="14" customFormat="1">
      <c r="A734" s="14"/>
      <c r="B734" s="241"/>
      <c r="C734" s="242"/>
      <c r="D734" s="231" t="s">
        <v>126</v>
      </c>
      <c r="E734" s="243" t="s">
        <v>1</v>
      </c>
      <c r="F734" s="244" t="s">
        <v>127</v>
      </c>
      <c r="G734" s="242"/>
      <c r="H734" s="245">
        <v>1</v>
      </c>
      <c r="I734" s="246"/>
      <c r="J734" s="242"/>
      <c r="K734" s="242"/>
      <c r="L734" s="247"/>
      <c r="M734" s="248"/>
      <c r="N734" s="249"/>
      <c r="O734" s="249"/>
      <c r="P734" s="249"/>
      <c r="Q734" s="249"/>
      <c r="R734" s="249"/>
      <c r="S734" s="249"/>
      <c r="T734" s="250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1" t="s">
        <v>126</v>
      </c>
      <c r="AU734" s="251" t="s">
        <v>83</v>
      </c>
      <c r="AV734" s="14" t="s">
        <v>128</v>
      </c>
      <c r="AW734" s="14" t="s">
        <v>30</v>
      </c>
      <c r="AX734" s="14" t="s">
        <v>81</v>
      </c>
      <c r="AY734" s="251" t="s">
        <v>117</v>
      </c>
    </row>
    <row r="735" s="2" customFormat="1" ht="16.5" customHeight="1">
      <c r="A735" s="38"/>
      <c r="B735" s="39"/>
      <c r="C735" s="252" t="s">
        <v>687</v>
      </c>
      <c r="D735" s="252" t="s">
        <v>129</v>
      </c>
      <c r="E735" s="253" t="s">
        <v>688</v>
      </c>
      <c r="F735" s="254" t="s">
        <v>689</v>
      </c>
      <c r="G735" s="255" t="s">
        <v>132</v>
      </c>
      <c r="H735" s="256">
        <v>5</v>
      </c>
      <c r="I735" s="257"/>
      <c r="J735" s="258">
        <f>ROUND(I735*H735,2)</f>
        <v>0</v>
      </c>
      <c r="K735" s="259"/>
      <c r="L735" s="260"/>
      <c r="M735" s="261" t="s">
        <v>1</v>
      </c>
      <c r="N735" s="262" t="s">
        <v>38</v>
      </c>
      <c r="O735" s="91"/>
      <c r="P735" s="225">
        <f>O735*H735</f>
        <v>0</v>
      </c>
      <c r="Q735" s="225">
        <v>0.060999999999999999</v>
      </c>
      <c r="R735" s="225">
        <f>Q735*H735</f>
        <v>0.30499999999999999</v>
      </c>
      <c r="S735" s="225">
        <v>0</v>
      </c>
      <c r="T735" s="226">
        <f>S735*H735</f>
        <v>0</v>
      </c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R735" s="227" t="s">
        <v>133</v>
      </c>
      <c r="AT735" s="227" t="s">
        <v>129</v>
      </c>
      <c r="AU735" s="227" t="s">
        <v>83</v>
      </c>
      <c r="AY735" s="17" t="s">
        <v>117</v>
      </c>
      <c r="BE735" s="228">
        <f>IF(N735="základní",J735,0)</f>
        <v>0</v>
      </c>
      <c r="BF735" s="228">
        <f>IF(N735="snížená",J735,0)</f>
        <v>0</v>
      </c>
      <c r="BG735" s="228">
        <f>IF(N735="zákl. přenesená",J735,0)</f>
        <v>0</v>
      </c>
      <c r="BH735" s="228">
        <f>IF(N735="sníž. přenesená",J735,0)</f>
        <v>0</v>
      </c>
      <c r="BI735" s="228">
        <f>IF(N735="nulová",J735,0)</f>
        <v>0</v>
      </c>
      <c r="BJ735" s="17" t="s">
        <v>81</v>
      </c>
      <c r="BK735" s="228">
        <f>ROUND(I735*H735,2)</f>
        <v>0</v>
      </c>
      <c r="BL735" s="17" t="s">
        <v>124</v>
      </c>
      <c r="BM735" s="227" t="s">
        <v>690</v>
      </c>
    </row>
    <row r="736" s="15" customFormat="1">
      <c r="A736" s="15"/>
      <c r="B736" s="263"/>
      <c r="C736" s="264"/>
      <c r="D736" s="231" t="s">
        <v>126</v>
      </c>
      <c r="E736" s="265" t="s">
        <v>1</v>
      </c>
      <c r="F736" s="266" t="s">
        <v>691</v>
      </c>
      <c r="G736" s="264"/>
      <c r="H736" s="265" t="s">
        <v>1</v>
      </c>
      <c r="I736" s="267"/>
      <c r="J736" s="264"/>
      <c r="K736" s="264"/>
      <c r="L736" s="268"/>
      <c r="M736" s="269"/>
      <c r="N736" s="270"/>
      <c r="O736" s="270"/>
      <c r="P736" s="270"/>
      <c r="Q736" s="270"/>
      <c r="R736" s="270"/>
      <c r="S736" s="270"/>
      <c r="T736" s="271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72" t="s">
        <v>126</v>
      </c>
      <c r="AU736" s="272" t="s">
        <v>83</v>
      </c>
      <c r="AV736" s="15" t="s">
        <v>81</v>
      </c>
      <c r="AW736" s="15" t="s">
        <v>30</v>
      </c>
      <c r="AX736" s="15" t="s">
        <v>73</v>
      </c>
      <c r="AY736" s="272" t="s">
        <v>117</v>
      </c>
    </row>
    <row r="737" s="15" customFormat="1">
      <c r="A737" s="15"/>
      <c r="B737" s="263"/>
      <c r="C737" s="264"/>
      <c r="D737" s="231" t="s">
        <v>126</v>
      </c>
      <c r="E737" s="265" t="s">
        <v>1</v>
      </c>
      <c r="F737" s="266" t="s">
        <v>692</v>
      </c>
      <c r="G737" s="264"/>
      <c r="H737" s="265" t="s">
        <v>1</v>
      </c>
      <c r="I737" s="267"/>
      <c r="J737" s="264"/>
      <c r="K737" s="264"/>
      <c r="L737" s="268"/>
      <c r="M737" s="269"/>
      <c r="N737" s="270"/>
      <c r="O737" s="270"/>
      <c r="P737" s="270"/>
      <c r="Q737" s="270"/>
      <c r="R737" s="270"/>
      <c r="S737" s="270"/>
      <c r="T737" s="271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72" t="s">
        <v>126</v>
      </c>
      <c r="AU737" s="272" t="s">
        <v>83</v>
      </c>
      <c r="AV737" s="15" t="s">
        <v>81</v>
      </c>
      <c r="AW737" s="15" t="s">
        <v>30</v>
      </c>
      <c r="AX737" s="15" t="s">
        <v>73</v>
      </c>
      <c r="AY737" s="272" t="s">
        <v>117</v>
      </c>
    </row>
    <row r="738" s="15" customFormat="1">
      <c r="A738" s="15"/>
      <c r="B738" s="263"/>
      <c r="C738" s="264"/>
      <c r="D738" s="231" t="s">
        <v>126</v>
      </c>
      <c r="E738" s="265" t="s">
        <v>1</v>
      </c>
      <c r="F738" s="266" t="s">
        <v>693</v>
      </c>
      <c r="G738" s="264"/>
      <c r="H738" s="265" t="s">
        <v>1</v>
      </c>
      <c r="I738" s="267"/>
      <c r="J738" s="264"/>
      <c r="K738" s="264"/>
      <c r="L738" s="268"/>
      <c r="M738" s="269"/>
      <c r="N738" s="270"/>
      <c r="O738" s="270"/>
      <c r="P738" s="270"/>
      <c r="Q738" s="270"/>
      <c r="R738" s="270"/>
      <c r="S738" s="270"/>
      <c r="T738" s="271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T738" s="272" t="s">
        <v>126</v>
      </c>
      <c r="AU738" s="272" t="s">
        <v>83</v>
      </c>
      <c r="AV738" s="15" t="s">
        <v>81</v>
      </c>
      <c r="AW738" s="15" t="s">
        <v>30</v>
      </c>
      <c r="AX738" s="15" t="s">
        <v>73</v>
      </c>
      <c r="AY738" s="272" t="s">
        <v>117</v>
      </c>
    </row>
    <row r="739" s="15" customFormat="1">
      <c r="A739" s="15"/>
      <c r="B739" s="263"/>
      <c r="C739" s="264"/>
      <c r="D739" s="231" t="s">
        <v>126</v>
      </c>
      <c r="E739" s="265" t="s">
        <v>1</v>
      </c>
      <c r="F739" s="266" t="s">
        <v>694</v>
      </c>
      <c r="G739" s="264"/>
      <c r="H739" s="265" t="s">
        <v>1</v>
      </c>
      <c r="I739" s="267"/>
      <c r="J739" s="264"/>
      <c r="K739" s="264"/>
      <c r="L739" s="268"/>
      <c r="M739" s="269"/>
      <c r="N739" s="270"/>
      <c r="O739" s="270"/>
      <c r="P739" s="270"/>
      <c r="Q739" s="270"/>
      <c r="R739" s="270"/>
      <c r="S739" s="270"/>
      <c r="T739" s="271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72" t="s">
        <v>126</v>
      </c>
      <c r="AU739" s="272" t="s">
        <v>83</v>
      </c>
      <c r="AV739" s="15" t="s">
        <v>81</v>
      </c>
      <c r="AW739" s="15" t="s">
        <v>30</v>
      </c>
      <c r="AX739" s="15" t="s">
        <v>73</v>
      </c>
      <c r="AY739" s="272" t="s">
        <v>117</v>
      </c>
    </row>
    <row r="740" s="15" customFormat="1">
      <c r="A740" s="15"/>
      <c r="B740" s="263"/>
      <c r="C740" s="264"/>
      <c r="D740" s="231" t="s">
        <v>126</v>
      </c>
      <c r="E740" s="265" t="s">
        <v>1</v>
      </c>
      <c r="F740" s="266" t="s">
        <v>695</v>
      </c>
      <c r="G740" s="264"/>
      <c r="H740" s="265" t="s">
        <v>1</v>
      </c>
      <c r="I740" s="267"/>
      <c r="J740" s="264"/>
      <c r="K740" s="264"/>
      <c r="L740" s="268"/>
      <c r="M740" s="269"/>
      <c r="N740" s="270"/>
      <c r="O740" s="270"/>
      <c r="P740" s="270"/>
      <c r="Q740" s="270"/>
      <c r="R740" s="270"/>
      <c r="S740" s="270"/>
      <c r="T740" s="271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72" t="s">
        <v>126</v>
      </c>
      <c r="AU740" s="272" t="s">
        <v>83</v>
      </c>
      <c r="AV740" s="15" t="s">
        <v>81</v>
      </c>
      <c r="AW740" s="15" t="s">
        <v>30</v>
      </c>
      <c r="AX740" s="15" t="s">
        <v>73</v>
      </c>
      <c r="AY740" s="272" t="s">
        <v>117</v>
      </c>
    </row>
    <row r="741" s="15" customFormat="1">
      <c r="A741" s="15"/>
      <c r="B741" s="263"/>
      <c r="C741" s="264"/>
      <c r="D741" s="231" t="s">
        <v>126</v>
      </c>
      <c r="E741" s="265" t="s">
        <v>1</v>
      </c>
      <c r="F741" s="266" t="s">
        <v>696</v>
      </c>
      <c r="G741" s="264"/>
      <c r="H741" s="265" t="s">
        <v>1</v>
      </c>
      <c r="I741" s="267"/>
      <c r="J741" s="264"/>
      <c r="K741" s="264"/>
      <c r="L741" s="268"/>
      <c r="M741" s="269"/>
      <c r="N741" s="270"/>
      <c r="O741" s="270"/>
      <c r="P741" s="270"/>
      <c r="Q741" s="270"/>
      <c r="R741" s="270"/>
      <c r="S741" s="270"/>
      <c r="T741" s="271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72" t="s">
        <v>126</v>
      </c>
      <c r="AU741" s="272" t="s">
        <v>83</v>
      </c>
      <c r="AV741" s="15" t="s">
        <v>81</v>
      </c>
      <c r="AW741" s="15" t="s">
        <v>30</v>
      </c>
      <c r="AX741" s="15" t="s">
        <v>73</v>
      </c>
      <c r="AY741" s="272" t="s">
        <v>117</v>
      </c>
    </row>
    <row r="742" s="15" customFormat="1">
      <c r="A742" s="15"/>
      <c r="B742" s="263"/>
      <c r="C742" s="264"/>
      <c r="D742" s="231" t="s">
        <v>126</v>
      </c>
      <c r="E742" s="265" t="s">
        <v>1</v>
      </c>
      <c r="F742" s="266" t="s">
        <v>697</v>
      </c>
      <c r="G742" s="264"/>
      <c r="H742" s="265" t="s">
        <v>1</v>
      </c>
      <c r="I742" s="267"/>
      <c r="J742" s="264"/>
      <c r="K742" s="264"/>
      <c r="L742" s="268"/>
      <c r="M742" s="269"/>
      <c r="N742" s="270"/>
      <c r="O742" s="270"/>
      <c r="P742" s="270"/>
      <c r="Q742" s="270"/>
      <c r="R742" s="270"/>
      <c r="S742" s="270"/>
      <c r="T742" s="271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72" t="s">
        <v>126</v>
      </c>
      <c r="AU742" s="272" t="s">
        <v>83</v>
      </c>
      <c r="AV742" s="15" t="s">
        <v>81</v>
      </c>
      <c r="AW742" s="15" t="s">
        <v>30</v>
      </c>
      <c r="AX742" s="15" t="s">
        <v>73</v>
      </c>
      <c r="AY742" s="272" t="s">
        <v>117</v>
      </c>
    </row>
    <row r="743" s="15" customFormat="1">
      <c r="A743" s="15"/>
      <c r="B743" s="263"/>
      <c r="C743" s="264"/>
      <c r="D743" s="231" t="s">
        <v>126</v>
      </c>
      <c r="E743" s="265" t="s">
        <v>1</v>
      </c>
      <c r="F743" s="266" t="s">
        <v>486</v>
      </c>
      <c r="G743" s="264"/>
      <c r="H743" s="265" t="s">
        <v>1</v>
      </c>
      <c r="I743" s="267"/>
      <c r="J743" s="264"/>
      <c r="K743" s="264"/>
      <c r="L743" s="268"/>
      <c r="M743" s="269"/>
      <c r="N743" s="270"/>
      <c r="O743" s="270"/>
      <c r="P743" s="270"/>
      <c r="Q743" s="270"/>
      <c r="R743" s="270"/>
      <c r="S743" s="270"/>
      <c r="T743" s="271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T743" s="272" t="s">
        <v>126</v>
      </c>
      <c r="AU743" s="272" t="s">
        <v>83</v>
      </c>
      <c r="AV743" s="15" t="s">
        <v>81</v>
      </c>
      <c r="AW743" s="15" t="s">
        <v>30</v>
      </c>
      <c r="AX743" s="15" t="s">
        <v>73</v>
      </c>
      <c r="AY743" s="272" t="s">
        <v>117</v>
      </c>
    </row>
    <row r="744" s="15" customFormat="1">
      <c r="A744" s="15"/>
      <c r="B744" s="263"/>
      <c r="C744" s="264"/>
      <c r="D744" s="231" t="s">
        <v>126</v>
      </c>
      <c r="E744" s="265" t="s">
        <v>1</v>
      </c>
      <c r="F744" s="266" t="s">
        <v>698</v>
      </c>
      <c r="G744" s="264"/>
      <c r="H744" s="265" t="s">
        <v>1</v>
      </c>
      <c r="I744" s="267"/>
      <c r="J744" s="264"/>
      <c r="K744" s="264"/>
      <c r="L744" s="268"/>
      <c r="M744" s="269"/>
      <c r="N744" s="270"/>
      <c r="O744" s="270"/>
      <c r="P744" s="270"/>
      <c r="Q744" s="270"/>
      <c r="R744" s="270"/>
      <c r="S744" s="270"/>
      <c r="T744" s="271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72" t="s">
        <v>126</v>
      </c>
      <c r="AU744" s="272" t="s">
        <v>83</v>
      </c>
      <c r="AV744" s="15" t="s">
        <v>81</v>
      </c>
      <c r="AW744" s="15" t="s">
        <v>30</v>
      </c>
      <c r="AX744" s="15" t="s">
        <v>73</v>
      </c>
      <c r="AY744" s="272" t="s">
        <v>117</v>
      </c>
    </row>
    <row r="745" s="15" customFormat="1">
      <c r="A745" s="15"/>
      <c r="B745" s="263"/>
      <c r="C745" s="264"/>
      <c r="D745" s="231" t="s">
        <v>126</v>
      </c>
      <c r="E745" s="265" t="s">
        <v>1</v>
      </c>
      <c r="F745" s="266" t="s">
        <v>682</v>
      </c>
      <c r="G745" s="264"/>
      <c r="H745" s="265" t="s">
        <v>1</v>
      </c>
      <c r="I745" s="267"/>
      <c r="J745" s="264"/>
      <c r="K745" s="264"/>
      <c r="L745" s="268"/>
      <c r="M745" s="269"/>
      <c r="N745" s="270"/>
      <c r="O745" s="270"/>
      <c r="P745" s="270"/>
      <c r="Q745" s="270"/>
      <c r="R745" s="270"/>
      <c r="S745" s="270"/>
      <c r="T745" s="271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72" t="s">
        <v>126</v>
      </c>
      <c r="AU745" s="272" t="s">
        <v>83</v>
      </c>
      <c r="AV745" s="15" t="s">
        <v>81</v>
      </c>
      <c r="AW745" s="15" t="s">
        <v>30</v>
      </c>
      <c r="AX745" s="15" t="s">
        <v>73</v>
      </c>
      <c r="AY745" s="272" t="s">
        <v>117</v>
      </c>
    </row>
    <row r="746" s="15" customFormat="1">
      <c r="A746" s="15"/>
      <c r="B746" s="263"/>
      <c r="C746" s="264"/>
      <c r="D746" s="231" t="s">
        <v>126</v>
      </c>
      <c r="E746" s="265" t="s">
        <v>1</v>
      </c>
      <c r="F746" s="266" t="s">
        <v>144</v>
      </c>
      <c r="G746" s="264"/>
      <c r="H746" s="265" t="s">
        <v>1</v>
      </c>
      <c r="I746" s="267"/>
      <c r="J746" s="264"/>
      <c r="K746" s="264"/>
      <c r="L746" s="268"/>
      <c r="M746" s="269"/>
      <c r="N746" s="270"/>
      <c r="O746" s="270"/>
      <c r="P746" s="270"/>
      <c r="Q746" s="270"/>
      <c r="R746" s="270"/>
      <c r="S746" s="270"/>
      <c r="T746" s="271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T746" s="272" t="s">
        <v>126</v>
      </c>
      <c r="AU746" s="272" t="s">
        <v>83</v>
      </c>
      <c r="AV746" s="15" t="s">
        <v>81</v>
      </c>
      <c r="AW746" s="15" t="s">
        <v>30</v>
      </c>
      <c r="AX746" s="15" t="s">
        <v>73</v>
      </c>
      <c r="AY746" s="272" t="s">
        <v>117</v>
      </c>
    </row>
    <row r="747" s="15" customFormat="1">
      <c r="A747" s="15"/>
      <c r="B747" s="263"/>
      <c r="C747" s="264"/>
      <c r="D747" s="231" t="s">
        <v>126</v>
      </c>
      <c r="E747" s="265" t="s">
        <v>1</v>
      </c>
      <c r="F747" s="266" t="s">
        <v>406</v>
      </c>
      <c r="G747" s="264"/>
      <c r="H747" s="265" t="s">
        <v>1</v>
      </c>
      <c r="I747" s="267"/>
      <c r="J747" s="264"/>
      <c r="K747" s="264"/>
      <c r="L747" s="268"/>
      <c r="M747" s="269"/>
      <c r="N747" s="270"/>
      <c r="O747" s="270"/>
      <c r="P747" s="270"/>
      <c r="Q747" s="270"/>
      <c r="R747" s="270"/>
      <c r="S747" s="270"/>
      <c r="T747" s="271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72" t="s">
        <v>126</v>
      </c>
      <c r="AU747" s="272" t="s">
        <v>83</v>
      </c>
      <c r="AV747" s="15" t="s">
        <v>81</v>
      </c>
      <c r="AW747" s="15" t="s">
        <v>30</v>
      </c>
      <c r="AX747" s="15" t="s">
        <v>73</v>
      </c>
      <c r="AY747" s="272" t="s">
        <v>117</v>
      </c>
    </row>
    <row r="748" s="13" customFormat="1">
      <c r="A748" s="13"/>
      <c r="B748" s="229"/>
      <c r="C748" s="230"/>
      <c r="D748" s="231" t="s">
        <v>126</v>
      </c>
      <c r="E748" s="232" t="s">
        <v>1</v>
      </c>
      <c r="F748" s="233" t="s">
        <v>170</v>
      </c>
      <c r="G748" s="230"/>
      <c r="H748" s="234">
        <v>5</v>
      </c>
      <c r="I748" s="235"/>
      <c r="J748" s="230"/>
      <c r="K748" s="230"/>
      <c r="L748" s="236"/>
      <c r="M748" s="237"/>
      <c r="N748" s="238"/>
      <c r="O748" s="238"/>
      <c r="P748" s="238"/>
      <c r="Q748" s="238"/>
      <c r="R748" s="238"/>
      <c r="S748" s="238"/>
      <c r="T748" s="239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0" t="s">
        <v>126</v>
      </c>
      <c r="AU748" s="240" t="s">
        <v>83</v>
      </c>
      <c r="AV748" s="13" t="s">
        <v>83</v>
      </c>
      <c r="AW748" s="13" t="s">
        <v>30</v>
      </c>
      <c r="AX748" s="13" t="s">
        <v>73</v>
      </c>
      <c r="AY748" s="240" t="s">
        <v>117</v>
      </c>
    </row>
    <row r="749" s="14" customFormat="1">
      <c r="A749" s="14"/>
      <c r="B749" s="241"/>
      <c r="C749" s="242"/>
      <c r="D749" s="231" t="s">
        <v>126</v>
      </c>
      <c r="E749" s="243" t="s">
        <v>1</v>
      </c>
      <c r="F749" s="244" t="s">
        <v>127</v>
      </c>
      <c r="G749" s="242"/>
      <c r="H749" s="245">
        <v>5</v>
      </c>
      <c r="I749" s="246"/>
      <c r="J749" s="242"/>
      <c r="K749" s="242"/>
      <c r="L749" s="247"/>
      <c r="M749" s="248"/>
      <c r="N749" s="249"/>
      <c r="O749" s="249"/>
      <c r="P749" s="249"/>
      <c r="Q749" s="249"/>
      <c r="R749" s="249"/>
      <c r="S749" s="249"/>
      <c r="T749" s="250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1" t="s">
        <v>126</v>
      </c>
      <c r="AU749" s="251" t="s">
        <v>83</v>
      </c>
      <c r="AV749" s="14" t="s">
        <v>128</v>
      </c>
      <c r="AW749" s="14" t="s">
        <v>30</v>
      </c>
      <c r="AX749" s="14" t="s">
        <v>81</v>
      </c>
      <c r="AY749" s="251" t="s">
        <v>117</v>
      </c>
    </row>
    <row r="750" s="2" customFormat="1" ht="16.5" customHeight="1">
      <c r="A750" s="38"/>
      <c r="B750" s="39"/>
      <c r="C750" s="215" t="s">
        <v>699</v>
      </c>
      <c r="D750" s="215" t="s">
        <v>120</v>
      </c>
      <c r="E750" s="216" t="s">
        <v>700</v>
      </c>
      <c r="F750" s="217" t="s">
        <v>701</v>
      </c>
      <c r="G750" s="218" t="s">
        <v>123</v>
      </c>
      <c r="H750" s="219">
        <v>1</v>
      </c>
      <c r="I750" s="220"/>
      <c r="J750" s="221">
        <f>ROUND(I750*H750,2)</f>
        <v>0</v>
      </c>
      <c r="K750" s="222"/>
      <c r="L750" s="44"/>
      <c r="M750" s="223" t="s">
        <v>1</v>
      </c>
      <c r="N750" s="224" t="s">
        <v>38</v>
      </c>
      <c r="O750" s="91"/>
      <c r="P750" s="225">
        <f>O750*H750</f>
        <v>0</v>
      </c>
      <c r="Q750" s="225">
        <v>0</v>
      </c>
      <c r="R750" s="225">
        <f>Q750*H750</f>
        <v>0</v>
      </c>
      <c r="S750" s="225">
        <v>0</v>
      </c>
      <c r="T750" s="226">
        <f>S750*H750</f>
        <v>0</v>
      </c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R750" s="227" t="s">
        <v>124</v>
      </c>
      <c r="AT750" s="227" t="s">
        <v>120</v>
      </c>
      <c r="AU750" s="227" t="s">
        <v>83</v>
      </c>
      <c r="AY750" s="17" t="s">
        <v>117</v>
      </c>
      <c r="BE750" s="228">
        <f>IF(N750="základní",J750,0)</f>
        <v>0</v>
      </c>
      <c r="BF750" s="228">
        <f>IF(N750="snížená",J750,0)</f>
        <v>0</v>
      </c>
      <c r="BG750" s="228">
        <f>IF(N750="zákl. přenesená",J750,0)</f>
        <v>0</v>
      </c>
      <c r="BH750" s="228">
        <f>IF(N750="sníž. přenesená",J750,0)</f>
        <v>0</v>
      </c>
      <c r="BI750" s="228">
        <f>IF(N750="nulová",J750,0)</f>
        <v>0</v>
      </c>
      <c r="BJ750" s="17" t="s">
        <v>81</v>
      </c>
      <c r="BK750" s="228">
        <f>ROUND(I750*H750,2)</f>
        <v>0</v>
      </c>
      <c r="BL750" s="17" t="s">
        <v>124</v>
      </c>
      <c r="BM750" s="227" t="s">
        <v>702</v>
      </c>
    </row>
    <row r="751" s="13" customFormat="1">
      <c r="A751" s="13"/>
      <c r="B751" s="229"/>
      <c r="C751" s="230"/>
      <c r="D751" s="231" t="s">
        <v>126</v>
      </c>
      <c r="E751" s="232" t="s">
        <v>1</v>
      </c>
      <c r="F751" s="233" t="s">
        <v>81</v>
      </c>
      <c r="G751" s="230"/>
      <c r="H751" s="234">
        <v>1</v>
      </c>
      <c r="I751" s="235"/>
      <c r="J751" s="230"/>
      <c r="K751" s="230"/>
      <c r="L751" s="236"/>
      <c r="M751" s="237"/>
      <c r="N751" s="238"/>
      <c r="O751" s="238"/>
      <c r="P751" s="238"/>
      <c r="Q751" s="238"/>
      <c r="R751" s="238"/>
      <c r="S751" s="238"/>
      <c r="T751" s="239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0" t="s">
        <v>126</v>
      </c>
      <c r="AU751" s="240" t="s">
        <v>83</v>
      </c>
      <c r="AV751" s="13" t="s">
        <v>83</v>
      </c>
      <c r="AW751" s="13" t="s">
        <v>30</v>
      </c>
      <c r="AX751" s="13" t="s">
        <v>73</v>
      </c>
      <c r="AY751" s="240" t="s">
        <v>117</v>
      </c>
    </row>
    <row r="752" s="14" customFormat="1">
      <c r="A752" s="14"/>
      <c r="B752" s="241"/>
      <c r="C752" s="242"/>
      <c r="D752" s="231" t="s">
        <v>126</v>
      </c>
      <c r="E752" s="243" t="s">
        <v>1</v>
      </c>
      <c r="F752" s="244" t="s">
        <v>127</v>
      </c>
      <c r="G752" s="242"/>
      <c r="H752" s="245">
        <v>1</v>
      </c>
      <c r="I752" s="246"/>
      <c r="J752" s="242"/>
      <c r="K752" s="242"/>
      <c r="L752" s="247"/>
      <c r="M752" s="248"/>
      <c r="N752" s="249"/>
      <c r="O752" s="249"/>
      <c r="P752" s="249"/>
      <c r="Q752" s="249"/>
      <c r="R752" s="249"/>
      <c r="S752" s="249"/>
      <c r="T752" s="250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1" t="s">
        <v>126</v>
      </c>
      <c r="AU752" s="251" t="s">
        <v>83</v>
      </c>
      <c r="AV752" s="14" t="s">
        <v>128</v>
      </c>
      <c r="AW752" s="14" t="s">
        <v>30</v>
      </c>
      <c r="AX752" s="14" t="s">
        <v>81</v>
      </c>
      <c r="AY752" s="251" t="s">
        <v>117</v>
      </c>
    </row>
    <row r="753" s="2" customFormat="1" ht="16.5" customHeight="1">
      <c r="A753" s="38"/>
      <c r="B753" s="39"/>
      <c r="C753" s="252" t="s">
        <v>703</v>
      </c>
      <c r="D753" s="252" t="s">
        <v>129</v>
      </c>
      <c r="E753" s="253" t="s">
        <v>704</v>
      </c>
      <c r="F753" s="254" t="s">
        <v>705</v>
      </c>
      <c r="G753" s="255" t="s">
        <v>132</v>
      </c>
      <c r="H753" s="256">
        <v>2</v>
      </c>
      <c r="I753" s="257"/>
      <c r="J753" s="258">
        <f>ROUND(I753*H753,2)</f>
        <v>0</v>
      </c>
      <c r="K753" s="259"/>
      <c r="L753" s="260"/>
      <c r="M753" s="261" t="s">
        <v>1</v>
      </c>
      <c r="N753" s="262" t="s">
        <v>38</v>
      </c>
      <c r="O753" s="91"/>
      <c r="P753" s="225">
        <f>O753*H753</f>
        <v>0</v>
      </c>
      <c r="Q753" s="225">
        <v>0.10000000000000001</v>
      </c>
      <c r="R753" s="225">
        <f>Q753*H753</f>
        <v>0.20000000000000001</v>
      </c>
      <c r="S753" s="225">
        <v>0</v>
      </c>
      <c r="T753" s="226">
        <f>S753*H753</f>
        <v>0</v>
      </c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227" t="s">
        <v>133</v>
      </c>
      <c r="AT753" s="227" t="s">
        <v>129</v>
      </c>
      <c r="AU753" s="227" t="s">
        <v>83</v>
      </c>
      <c r="AY753" s="17" t="s">
        <v>117</v>
      </c>
      <c r="BE753" s="228">
        <f>IF(N753="základní",J753,0)</f>
        <v>0</v>
      </c>
      <c r="BF753" s="228">
        <f>IF(N753="snížená",J753,0)</f>
        <v>0</v>
      </c>
      <c r="BG753" s="228">
        <f>IF(N753="zákl. přenesená",J753,0)</f>
        <v>0</v>
      </c>
      <c r="BH753" s="228">
        <f>IF(N753="sníž. přenesená",J753,0)</f>
        <v>0</v>
      </c>
      <c r="BI753" s="228">
        <f>IF(N753="nulová",J753,0)</f>
        <v>0</v>
      </c>
      <c r="BJ753" s="17" t="s">
        <v>81</v>
      </c>
      <c r="BK753" s="228">
        <f>ROUND(I753*H753,2)</f>
        <v>0</v>
      </c>
      <c r="BL753" s="17" t="s">
        <v>124</v>
      </c>
      <c r="BM753" s="227" t="s">
        <v>706</v>
      </c>
    </row>
    <row r="754" s="15" customFormat="1">
      <c r="A754" s="15"/>
      <c r="B754" s="263"/>
      <c r="C754" s="264"/>
      <c r="D754" s="231" t="s">
        <v>126</v>
      </c>
      <c r="E754" s="265" t="s">
        <v>1</v>
      </c>
      <c r="F754" s="266" t="s">
        <v>707</v>
      </c>
      <c r="G754" s="264"/>
      <c r="H754" s="265" t="s">
        <v>1</v>
      </c>
      <c r="I754" s="267"/>
      <c r="J754" s="264"/>
      <c r="K754" s="264"/>
      <c r="L754" s="268"/>
      <c r="M754" s="269"/>
      <c r="N754" s="270"/>
      <c r="O754" s="270"/>
      <c r="P754" s="270"/>
      <c r="Q754" s="270"/>
      <c r="R754" s="270"/>
      <c r="S754" s="270"/>
      <c r="T754" s="271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T754" s="272" t="s">
        <v>126</v>
      </c>
      <c r="AU754" s="272" t="s">
        <v>83</v>
      </c>
      <c r="AV754" s="15" t="s">
        <v>81</v>
      </c>
      <c r="AW754" s="15" t="s">
        <v>30</v>
      </c>
      <c r="AX754" s="15" t="s">
        <v>73</v>
      </c>
      <c r="AY754" s="272" t="s">
        <v>117</v>
      </c>
    </row>
    <row r="755" s="15" customFormat="1">
      <c r="A755" s="15"/>
      <c r="B755" s="263"/>
      <c r="C755" s="264"/>
      <c r="D755" s="231" t="s">
        <v>126</v>
      </c>
      <c r="E755" s="265" t="s">
        <v>1</v>
      </c>
      <c r="F755" s="266" t="s">
        <v>269</v>
      </c>
      <c r="G755" s="264"/>
      <c r="H755" s="265" t="s">
        <v>1</v>
      </c>
      <c r="I755" s="267"/>
      <c r="J755" s="264"/>
      <c r="K755" s="264"/>
      <c r="L755" s="268"/>
      <c r="M755" s="269"/>
      <c r="N755" s="270"/>
      <c r="O755" s="270"/>
      <c r="P755" s="270"/>
      <c r="Q755" s="270"/>
      <c r="R755" s="270"/>
      <c r="S755" s="270"/>
      <c r="T755" s="271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T755" s="272" t="s">
        <v>126</v>
      </c>
      <c r="AU755" s="272" t="s">
        <v>83</v>
      </c>
      <c r="AV755" s="15" t="s">
        <v>81</v>
      </c>
      <c r="AW755" s="15" t="s">
        <v>30</v>
      </c>
      <c r="AX755" s="15" t="s">
        <v>73</v>
      </c>
      <c r="AY755" s="272" t="s">
        <v>117</v>
      </c>
    </row>
    <row r="756" s="15" customFormat="1">
      <c r="A756" s="15"/>
      <c r="B756" s="263"/>
      <c r="C756" s="264"/>
      <c r="D756" s="231" t="s">
        <v>126</v>
      </c>
      <c r="E756" s="265" t="s">
        <v>1</v>
      </c>
      <c r="F756" s="266" t="s">
        <v>708</v>
      </c>
      <c r="G756" s="264"/>
      <c r="H756" s="265" t="s">
        <v>1</v>
      </c>
      <c r="I756" s="267"/>
      <c r="J756" s="264"/>
      <c r="K756" s="264"/>
      <c r="L756" s="268"/>
      <c r="M756" s="269"/>
      <c r="N756" s="270"/>
      <c r="O756" s="270"/>
      <c r="P756" s="270"/>
      <c r="Q756" s="270"/>
      <c r="R756" s="270"/>
      <c r="S756" s="270"/>
      <c r="T756" s="271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72" t="s">
        <v>126</v>
      </c>
      <c r="AU756" s="272" t="s">
        <v>83</v>
      </c>
      <c r="AV756" s="15" t="s">
        <v>81</v>
      </c>
      <c r="AW756" s="15" t="s">
        <v>30</v>
      </c>
      <c r="AX756" s="15" t="s">
        <v>73</v>
      </c>
      <c r="AY756" s="272" t="s">
        <v>117</v>
      </c>
    </row>
    <row r="757" s="15" customFormat="1">
      <c r="A757" s="15"/>
      <c r="B757" s="263"/>
      <c r="C757" s="264"/>
      <c r="D757" s="231" t="s">
        <v>126</v>
      </c>
      <c r="E757" s="265" t="s">
        <v>1</v>
      </c>
      <c r="F757" s="266" t="s">
        <v>709</v>
      </c>
      <c r="G757" s="264"/>
      <c r="H757" s="265" t="s">
        <v>1</v>
      </c>
      <c r="I757" s="267"/>
      <c r="J757" s="264"/>
      <c r="K757" s="264"/>
      <c r="L757" s="268"/>
      <c r="M757" s="269"/>
      <c r="N757" s="270"/>
      <c r="O757" s="270"/>
      <c r="P757" s="270"/>
      <c r="Q757" s="270"/>
      <c r="R757" s="270"/>
      <c r="S757" s="270"/>
      <c r="T757" s="271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T757" s="272" t="s">
        <v>126</v>
      </c>
      <c r="AU757" s="272" t="s">
        <v>83</v>
      </c>
      <c r="AV757" s="15" t="s">
        <v>81</v>
      </c>
      <c r="AW757" s="15" t="s">
        <v>30</v>
      </c>
      <c r="AX757" s="15" t="s">
        <v>73</v>
      </c>
      <c r="AY757" s="272" t="s">
        <v>117</v>
      </c>
    </row>
    <row r="758" s="15" customFormat="1">
      <c r="A758" s="15"/>
      <c r="B758" s="263"/>
      <c r="C758" s="264"/>
      <c r="D758" s="231" t="s">
        <v>126</v>
      </c>
      <c r="E758" s="265" t="s">
        <v>1</v>
      </c>
      <c r="F758" s="266" t="s">
        <v>710</v>
      </c>
      <c r="G758" s="264"/>
      <c r="H758" s="265" t="s">
        <v>1</v>
      </c>
      <c r="I758" s="267"/>
      <c r="J758" s="264"/>
      <c r="K758" s="264"/>
      <c r="L758" s="268"/>
      <c r="M758" s="269"/>
      <c r="N758" s="270"/>
      <c r="O758" s="270"/>
      <c r="P758" s="270"/>
      <c r="Q758" s="270"/>
      <c r="R758" s="270"/>
      <c r="S758" s="270"/>
      <c r="T758" s="271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T758" s="272" t="s">
        <v>126</v>
      </c>
      <c r="AU758" s="272" t="s">
        <v>83</v>
      </c>
      <c r="AV758" s="15" t="s">
        <v>81</v>
      </c>
      <c r="AW758" s="15" t="s">
        <v>30</v>
      </c>
      <c r="AX758" s="15" t="s">
        <v>73</v>
      </c>
      <c r="AY758" s="272" t="s">
        <v>117</v>
      </c>
    </row>
    <row r="759" s="15" customFormat="1">
      <c r="A759" s="15"/>
      <c r="B759" s="263"/>
      <c r="C759" s="264"/>
      <c r="D759" s="231" t="s">
        <v>126</v>
      </c>
      <c r="E759" s="265" t="s">
        <v>1</v>
      </c>
      <c r="F759" s="266" t="s">
        <v>711</v>
      </c>
      <c r="G759" s="264"/>
      <c r="H759" s="265" t="s">
        <v>1</v>
      </c>
      <c r="I759" s="267"/>
      <c r="J759" s="264"/>
      <c r="K759" s="264"/>
      <c r="L759" s="268"/>
      <c r="M759" s="269"/>
      <c r="N759" s="270"/>
      <c r="O759" s="270"/>
      <c r="P759" s="270"/>
      <c r="Q759" s="270"/>
      <c r="R759" s="270"/>
      <c r="S759" s="270"/>
      <c r="T759" s="271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72" t="s">
        <v>126</v>
      </c>
      <c r="AU759" s="272" t="s">
        <v>83</v>
      </c>
      <c r="AV759" s="15" t="s">
        <v>81</v>
      </c>
      <c r="AW759" s="15" t="s">
        <v>30</v>
      </c>
      <c r="AX759" s="15" t="s">
        <v>73</v>
      </c>
      <c r="AY759" s="272" t="s">
        <v>117</v>
      </c>
    </row>
    <row r="760" s="15" customFormat="1">
      <c r="A760" s="15"/>
      <c r="B760" s="263"/>
      <c r="C760" s="264"/>
      <c r="D760" s="231" t="s">
        <v>126</v>
      </c>
      <c r="E760" s="265" t="s">
        <v>1</v>
      </c>
      <c r="F760" s="266" t="s">
        <v>712</v>
      </c>
      <c r="G760" s="264"/>
      <c r="H760" s="265" t="s">
        <v>1</v>
      </c>
      <c r="I760" s="267"/>
      <c r="J760" s="264"/>
      <c r="K760" s="264"/>
      <c r="L760" s="268"/>
      <c r="M760" s="269"/>
      <c r="N760" s="270"/>
      <c r="O760" s="270"/>
      <c r="P760" s="270"/>
      <c r="Q760" s="270"/>
      <c r="R760" s="270"/>
      <c r="S760" s="270"/>
      <c r="T760" s="271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T760" s="272" t="s">
        <v>126</v>
      </c>
      <c r="AU760" s="272" t="s">
        <v>83</v>
      </c>
      <c r="AV760" s="15" t="s">
        <v>81</v>
      </c>
      <c r="AW760" s="15" t="s">
        <v>30</v>
      </c>
      <c r="AX760" s="15" t="s">
        <v>73</v>
      </c>
      <c r="AY760" s="272" t="s">
        <v>117</v>
      </c>
    </row>
    <row r="761" s="15" customFormat="1">
      <c r="A761" s="15"/>
      <c r="B761" s="263"/>
      <c r="C761" s="264"/>
      <c r="D761" s="231" t="s">
        <v>126</v>
      </c>
      <c r="E761" s="265" t="s">
        <v>1</v>
      </c>
      <c r="F761" s="266" t="s">
        <v>713</v>
      </c>
      <c r="G761" s="264"/>
      <c r="H761" s="265" t="s">
        <v>1</v>
      </c>
      <c r="I761" s="267"/>
      <c r="J761" s="264"/>
      <c r="K761" s="264"/>
      <c r="L761" s="268"/>
      <c r="M761" s="269"/>
      <c r="N761" s="270"/>
      <c r="O761" s="270"/>
      <c r="P761" s="270"/>
      <c r="Q761" s="270"/>
      <c r="R761" s="270"/>
      <c r="S761" s="270"/>
      <c r="T761" s="271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72" t="s">
        <v>126</v>
      </c>
      <c r="AU761" s="272" t="s">
        <v>83</v>
      </c>
      <c r="AV761" s="15" t="s">
        <v>81</v>
      </c>
      <c r="AW761" s="15" t="s">
        <v>30</v>
      </c>
      <c r="AX761" s="15" t="s">
        <v>73</v>
      </c>
      <c r="AY761" s="272" t="s">
        <v>117</v>
      </c>
    </row>
    <row r="762" s="15" customFormat="1">
      <c r="A762" s="15"/>
      <c r="B762" s="263"/>
      <c r="C762" s="264"/>
      <c r="D762" s="231" t="s">
        <v>126</v>
      </c>
      <c r="E762" s="265" t="s">
        <v>1</v>
      </c>
      <c r="F762" s="266" t="s">
        <v>714</v>
      </c>
      <c r="G762" s="264"/>
      <c r="H762" s="265" t="s">
        <v>1</v>
      </c>
      <c r="I762" s="267"/>
      <c r="J762" s="264"/>
      <c r="K762" s="264"/>
      <c r="L762" s="268"/>
      <c r="M762" s="269"/>
      <c r="N762" s="270"/>
      <c r="O762" s="270"/>
      <c r="P762" s="270"/>
      <c r="Q762" s="270"/>
      <c r="R762" s="270"/>
      <c r="S762" s="270"/>
      <c r="T762" s="271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72" t="s">
        <v>126</v>
      </c>
      <c r="AU762" s="272" t="s">
        <v>83</v>
      </c>
      <c r="AV762" s="15" t="s">
        <v>81</v>
      </c>
      <c r="AW762" s="15" t="s">
        <v>30</v>
      </c>
      <c r="AX762" s="15" t="s">
        <v>73</v>
      </c>
      <c r="AY762" s="272" t="s">
        <v>117</v>
      </c>
    </row>
    <row r="763" s="15" customFormat="1">
      <c r="A763" s="15"/>
      <c r="B763" s="263"/>
      <c r="C763" s="264"/>
      <c r="D763" s="231" t="s">
        <v>126</v>
      </c>
      <c r="E763" s="265" t="s">
        <v>1</v>
      </c>
      <c r="F763" s="266" t="s">
        <v>715</v>
      </c>
      <c r="G763" s="264"/>
      <c r="H763" s="265" t="s">
        <v>1</v>
      </c>
      <c r="I763" s="267"/>
      <c r="J763" s="264"/>
      <c r="K763" s="264"/>
      <c r="L763" s="268"/>
      <c r="M763" s="269"/>
      <c r="N763" s="270"/>
      <c r="O763" s="270"/>
      <c r="P763" s="270"/>
      <c r="Q763" s="270"/>
      <c r="R763" s="270"/>
      <c r="S763" s="270"/>
      <c r="T763" s="271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72" t="s">
        <v>126</v>
      </c>
      <c r="AU763" s="272" t="s">
        <v>83</v>
      </c>
      <c r="AV763" s="15" t="s">
        <v>81</v>
      </c>
      <c r="AW763" s="15" t="s">
        <v>30</v>
      </c>
      <c r="AX763" s="15" t="s">
        <v>73</v>
      </c>
      <c r="AY763" s="272" t="s">
        <v>117</v>
      </c>
    </row>
    <row r="764" s="15" customFormat="1">
      <c r="A764" s="15"/>
      <c r="B764" s="263"/>
      <c r="C764" s="264"/>
      <c r="D764" s="231" t="s">
        <v>126</v>
      </c>
      <c r="E764" s="265" t="s">
        <v>1</v>
      </c>
      <c r="F764" s="266" t="s">
        <v>682</v>
      </c>
      <c r="G764" s="264"/>
      <c r="H764" s="265" t="s">
        <v>1</v>
      </c>
      <c r="I764" s="267"/>
      <c r="J764" s="264"/>
      <c r="K764" s="264"/>
      <c r="L764" s="268"/>
      <c r="M764" s="269"/>
      <c r="N764" s="270"/>
      <c r="O764" s="270"/>
      <c r="P764" s="270"/>
      <c r="Q764" s="270"/>
      <c r="R764" s="270"/>
      <c r="S764" s="270"/>
      <c r="T764" s="271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T764" s="272" t="s">
        <v>126</v>
      </c>
      <c r="AU764" s="272" t="s">
        <v>83</v>
      </c>
      <c r="AV764" s="15" t="s">
        <v>81</v>
      </c>
      <c r="AW764" s="15" t="s">
        <v>30</v>
      </c>
      <c r="AX764" s="15" t="s">
        <v>73</v>
      </c>
      <c r="AY764" s="272" t="s">
        <v>117</v>
      </c>
    </row>
    <row r="765" s="15" customFormat="1">
      <c r="A765" s="15"/>
      <c r="B765" s="263"/>
      <c r="C765" s="264"/>
      <c r="D765" s="231" t="s">
        <v>126</v>
      </c>
      <c r="E765" s="265" t="s">
        <v>1</v>
      </c>
      <c r="F765" s="266" t="s">
        <v>144</v>
      </c>
      <c r="G765" s="264"/>
      <c r="H765" s="265" t="s">
        <v>1</v>
      </c>
      <c r="I765" s="267"/>
      <c r="J765" s="264"/>
      <c r="K765" s="264"/>
      <c r="L765" s="268"/>
      <c r="M765" s="269"/>
      <c r="N765" s="270"/>
      <c r="O765" s="270"/>
      <c r="P765" s="270"/>
      <c r="Q765" s="270"/>
      <c r="R765" s="270"/>
      <c r="S765" s="270"/>
      <c r="T765" s="271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72" t="s">
        <v>126</v>
      </c>
      <c r="AU765" s="272" t="s">
        <v>83</v>
      </c>
      <c r="AV765" s="15" t="s">
        <v>81</v>
      </c>
      <c r="AW765" s="15" t="s">
        <v>30</v>
      </c>
      <c r="AX765" s="15" t="s">
        <v>73</v>
      </c>
      <c r="AY765" s="272" t="s">
        <v>117</v>
      </c>
    </row>
    <row r="766" s="15" customFormat="1">
      <c r="A766" s="15"/>
      <c r="B766" s="263"/>
      <c r="C766" s="264"/>
      <c r="D766" s="231" t="s">
        <v>126</v>
      </c>
      <c r="E766" s="265" t="s">
        <v>1</v>
      </c>
      <c r="F766" s="266" t="s">
        <v>406</v>
      </c>
      <c r="G766" s="264"/>
      <c r="H766" s="265" t="s">
        <v>1</v>
      </c>
      <c r="I766" s="267"/>
      <c r="J766" s="264"/>
      <c r="K766" s="264"/>
      <c r="L766" s="268"/>
      <c r="M766" s="269"/>
      <c r="N766" s="270"/>
      <c r="O766" s="270"/>
      <c r="P766" s="270"/>
      <c r="Q766" s="270"/>
      <c r="R766" s="270"/>
      <c r="S766" s="270"/>
      <c r="T766" s="271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72" t="s">
        <v>126</v>
      </c>
      <c r="AU766" s="272" t="s">
        <v>83</v>
      </c>
      <c r="AV766" s="15" t="s">
        <v>81</v>
      </c>
      <c r="AW766" s="15" t="s">
        <v>30</v>
      </c>
      <c r="AX766" s="15" t="s">
        <v>73</v>
      </c>
      <c r="AY766" s="272" t="s">
        <v>117</v>
      </c>
    </row>
    <row r="767" s="13" customFormat="1">
      <c r="A767" s="13"/>
      <c r="B767" s="229"/>
      <c r="C767" s="230"/>
      <c r="D767" s="231" t="s">
        <v>126</v>
      </c>
      <c r="E767" s="232" t="s">
        <v>1</v>
      </c>
      <c r="F767" s="233" t="s">
        <v>83</v>
      </c>
      <c r="G767" s="230"/>
      <c r="H767" s="234">
        <v>2</v>
      </c>
      <c r="I767" s="235"/>
      <c r="J767" s="230"/>
      <c r="K767" s="230"/>
      <c r="L767" s="236"/>
      <c r="M767" s="237"/>
      <c r="N767" s="238"/>
      <c r="O767" s="238"/>
      <c r="P767" s="238"/>
      <c r="Q767" s="238"/>
      <c r="R767" s="238"/>
      <c r="S767" s="238"/>
      <c r="T767" s="239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0" t="s">
        <v>126</v>
      </c>
      <c r="AU767" s="240" t="s">
        <v>83</v>
      </c>
      <c r="AV767" s="13" t="s">
        <v>83</v>
      </c>
      <c r="AW767" s="13" t="s">
        <v>30</v>
      </c>
      <c r="AX767" s="13" t="s">
        <v>73</v>
      </c>
      <c r="AY767" s="240" t="s">
        <v>117</v>
      </c>
    </row>
    <row r="768" s="14" customFormat="1">
      <c r="A768" s="14"/>
      <c r="B768" s="241"/>
      <c r="C768" s="242"/>
      <c r="D768" s="231" t="s">
        <v>126</v>
      </c>
      <c r="E768" s="243" t="s">
        <v>1</v>
      </c>
      <c r="F768" s="244" t="s">
        <v>127</v>
      </c>
      <c r="G768" s="242"/>
      <c r="H768" s="245">
        <v>2</v>
      </c>
      <c r="I768" s="246"/>
      <c r="J768" s="242"/>
      <c r="K768" s="242"/>
      <c r="L768" s="247"/>
      <c r="M768" s="248"/>
      <c r="N768" s="249"/>
      <c r="O768" s="249"/>
      <c r="P768" s="249"/>
      <c r="Q768" s="249"/>
      <c r="R768" s="249"/>
      <c r="S768" s="249"/>
      <c r="T768" s="250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1" t="s">
        <v>126</v>
      </c>
      <c r="AU768" s="251" t="s">
        <v>83</v>
      </c>
      <c r="AV768" s="14" t="s">
        <v>128</v>
      </c>
      <c r="AW768" s="14" t="s">
        <v>30</v>
      </c>
      <c r="AX768" s="14" t="s">
        <v>81</v>
      </c>
      <c r="AY768" s="251" t="s">
        <v>117</v>
      </c>
    </row>
    <row r="769" s="2" customFormat="1" ht="24.15" customHeight="1">
      <c r="A769" s="38"/>
      <c r="B769" s="39"/>
      <c r="C769" s="215" t="s">
        <v>716</v>
      </c>
      <c r="D769" s="215" t="s">
        <v>120</v>
      </c>
      <c r="E769" s="216" t="s">
        <v>717</v>
      </c>
      <c r="F769" s="217" t="s">
        <v>718</v>
      </c>
      <c r="G769" s="218" t="s">
        <v>123</v>
      </c>
      <c r="H769" s="219">
        <v>1</v>
      </c>
      <c r="I769" s="220"/>
      <c r="J769" s="221">
        <f>ROUND(I769*H769,2)</f>
        <v>0</v>
      </c>
      <c r="K769" s="222"/>
      <c r="L769" s="44"/>
      <c r="M769" s="223" t="s">
        <v>1</v>
      </c>
      <c r="N769" s="224" t="s">
        <v>38</v>
      </c>
      <c r="O769" s="91"/>
      <c r="P769" s="225">
        <f>O769*H769</f>
        <v>0</v>
      </c>
      <c r="Q769" s="225">
        <v>0</v>
      </c>
      <c r="R769" s="225">
        <f>Q769*H769</f>
        <v>0</v>
      </c>
      <c r="S769" s="225">
        <v>0</v>
      </c>
      <c r="T769" s="226">
        <f>S769*H769</f>
        <v>0</v>
      </c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R769" s="227" t="s">
        <v>124</v>
      </c>
      <c r="AT769" s="227" t="s">
        <v>120</v>
      </c>
      <c r="AU769" s="227" t="s">
        <v>83</v>
      </c>
      <c r="AY769" s="17" t="s">
        <v>117</v>
      </c>
      <c r="BE769" s="228">
        <f>IF(N769="základní",J769,0)</f>
        <v>0</v>
      </c>
      <c r="BF769" s="228">
        <f>IF(N769="snížená",J769,0)</f>
        <v>0</v>
      </c>
      <c r="BG769" s="228">
        <f>IF(N769="zákl. přenesená",J769,0)</f>
        <v>0</v>
      </c>
      <c r="BH769" s="228">
        <f>IF(N769="sníž. přenesená",J769,0)</f>
        <v>0</v>
      </c>
      <c r="BI769" s="228">
        <f>IF(N769="nulová",J769,0)</f>
        <v>0</v>
      </c>
      <c r="BJ769" s="17" t="s">
        <v>81</v>
      </c>
      <c r="BK769" s="228">
        <f>ROUND(I769*H769,2)</f>
        <v>0</v>
      </c>
      <c r="BL769" s="17" t="s">
        <v>124</v>
      </c>
      <c r="BM769" s="227" t="s">
        <v>719</v>
      </c>
    </row>
    <row r="770" s="13" customFormat="1">
      <c r="A770" s="13"/>
      <c r="B770" s="229"/>
      <c r="C770" s="230"/>
      <c r="D770" s="231" t="s">
        <v>126</v>
      </c>
      <c r="E770" s="232" t="s">
        <v>1</v>
      </c>
      <c r="F770" s="233" t="s">
        <v>81</v>
      </c>
      <c r="G770" s="230"/>
      <c r="H770" s="234">
        <v>1</v>
      </c>
      <c r="I770" s="235"/>
      <c r="J770" s="230"/>
      <c r="K770" s="230"/>
      <c r="L770" s="236"/>
      <c r="M770" s="237"/>
      <c r="N770" s="238"/>
      <c r="O770" s="238"/>
      <c r="P770" s="238"/>
      <c r="Q770" s="238"/>
      <c r="R770" s="238"/>
      <c r="S770" s="238"/>
      <c r="T770" s="239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0" t="s">
        <v>126</v>
      </c>
      <c r="AU770" s="240" t="s">
        <v>83</v>
      </c>
      <c r="AV770" s="13" t="s">
        <v>83</v>
      </c>
      <c r="AW770" s="13" t="s">
        <v>30</v>
      </c>
      <c r="AX770" s="13" t="s">
        <v>73</v>
      </c>
      <c r="AY770" s="240" t="s">
        <v>117</v>
      </c>
    </row>
    <row r="771" s="14" customFormat="1">
      <c r="A771" s="14"/>
      <c r="B771" s="241"/>
      <c r="C771" s="242"/>
      <c r="D771" s="231" t="s">
        <v>126</v>
      </c>
      <c r="E771" s="243" t="s">
        <v>1</v>
      </c>
      <c r="F771" s="244" t="s">
        <v>127</v>
      </c>
      <c r="G771" s="242"/>
      <c r="H771" s="245">
        <v>1</v>
      </c>
      <c r="I771" s="246"/>
      <c r="J771" s="242"/>
      <c r="K771" s="242"/>
      <c r="L771" s="247"/>
      <c r="M771" s="248"/>
      <c r="N771" s="249"/>
      <c r="O771" s="249"/>
      <c r="P771" s="249"/>
      <c r="Q771" s="249"/>
      <c r="R771" s="249"/>
      <c r="S771" s="249"/>
      <c r="T771" s="250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1" t="s">
        <v>126</v>
      </c>
      <c r="AU771" s="251" t="s">
        <v>83</v>
      </c>
      <c r="AV771" s="14" t="s">
        <v>128</v>
      </c>
      <c r="AW771" s="14" t="s">
        <v>30</v>
      </c>
      <c r="AX771" s="14" t="s">
        <v>81</v>
      </c>
      <c r="AY771" s="251" t="s">
        <v>117</v>
      </c>
    </row>
    <row r="772" s="2" customFormat="1" ht="16.5" customHeight="1">
      <c r="A772" s="38"/>
      <c r="B772" s="39"/>
      <c r="C772" s="252" t="s">
        <v>720</v>
      </c>
      <c r="D772" s="252" t="s">
        <v>129</v>
      </c>
      <c r="E772" s="253" t="s">
        <v>721</v>
      </c>
      <c r="F772" s="254" t="s">
        <v>722</v>
      </c>
      <c r="G772" s="255" t="s">
        <v>132</v>
      </c>
      <c r="H772" s="256">
        <v>3</v>
      </c>
      <c r="I772" s="257"/>
      <c r="J772" s="258">
        <f>ROUND(I772*H772,2)</f>
        <v>0</v>
      </c>
      <c r="K772" s="259"/>
      <c r="L772" s="260"/>
      <c r="M772" s="261" t="s">
        <v>1</v>
      </c>
      <c r="N772" s="262" t="s">
        <v>38</v>
      </c>
      <c r="O772" s="91"/>
      <c r="P772" s="225">
        <f>O772*H772</f>
        <v>0</v>
      </c>
      <c r="Q772" s="225">
        <v>0.050000000000000003</v>
      </c>
      <c r="R772" s="225">
        <f>Q772*H772</f>
        <v>0.15000000000000002</v>
      </c>
      <c r="S772" s="225">
        <v>0</v>
      </c>
      <c r="T772" s="226">
        <f>S772*H772</f>
        <v>0</v>
      </c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R772" s="227" t="s">
        <v>133</v>
      </c>
      <c r="AT772" s="227" t="s">
        <v>129</v>
      </c>
      <c r="AU772" s="227" t="s">
        <v>83</v>
      </c>
      <c r="AY772" s="17" t="s">
        <v>117</v>
      </c>
      <c r="BE772" s="228">
        <f>IF(N772="základní",J772,0)</f>
        <v>0</v>
      </c>
      <c r="BF772" s="228">
        <f>IF(N772="snížená",J772,0)</f>
        <v>0</v>
      </c>
      <c r="BG772" s="228">
        <f>IF(N772="zákl. přenesená",J772,0)</f>
        <v>0</v>
      </c>
      <c r="BH772" s="228">
        <f>IF(N772="sníž. přenesená",J772,0)</f>
        <v>0</v>
      </c>
      <c r="BI772" s="228">
        <f>IF(N772="nulová",J772,0)</f>
        <v>0</v>
      </c>
      <c r="BJ772" s="17" t="s">
        <v>81</v>
      </c>
      <c r="BK772" s="228">
        <f>ROUND(I772*H772,2)</f>
        <v>0</v>
      </c>
      <c r="BL772" s="17" t="s">
        <v>124</v>
      </c>
      <c r="BM772" s="227" t="s">
        <v>723</v>
      </c>
    </row>
    <row r="773" s="15" customFormat="1">
      <c r="A773" s="15"/>
      <c r="B773" s="263"/>
      <c r="C773" s="264"/>
      <c r="D773" s="231" t="s">
        <v>126</v>
      </c>
      <c r="E773" s="265" t="s">
        <v>1</v>
      </c>
      <c r="F773" s="266" t="s">
        <v>724</v>
      </c>
      <c r="G773" s="264"/>
      <c r="H773" s="265" t="s">
        <v>1</v>
      </c>
      <c r="I773" s="267"/>
      <c r="J773" s="264"/>
      <c r="K773" s="264"/>
      <c r="L773" s="268"/>
      <c r="M773" s="269"/>
      <c r="N773" s="270"/>
      <c r="O773" s="270"/>
      <c r="P773" s="270"/>
      <c r="Q773" s="270"/>
      <c r="R773" s="270"/>
      <c r="S773" s="270"/>
      <c r="T773" s="271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T773" s="272" t="s">
        <v>126</v>
      </c>
      <c r="AU773" s="272" t="s">
        <v>83</v>
      </c>
      <c r="AV773" s="15" t="s">
        <v>81</v>
      </c>
      <c r="AW773" s="15" t="s">
        <v>30</v>
      </c>
      <c r="AX773" s="15" t="s">
        <v>73</v>
      </c>
      <c r="AY773" s="272" t="s">
        <v>117</v>
      </c>
    </row>
    <row r="774" s="15" customFormat="1">
      <c r="A774" s="15"/>
      <c r="B774" s="263"/>
      <c r="C774" s="264"/>
      <c r="D774" s="231" t="s">
        <v>126</v>
      </c>
      <c r="E774" s="265" t="s">
        <v>1</v>
      </c>
      <c r="F774" s="266" t="s">
        <v>316</v>
      </c>
      <c r="G774" s="264"/>
      <c r="H774" s="265" t="s">
        <v>1</v>
      </c>
      <c r="I774" s="267"/>
      <c r="J774" s="264"/>
      <c r="K774" s="264"/>
      <c r="L774" s="268"/>
      <c r="M774" s="269"/>
      <c r="N774" s="270"/>
      <c r="O774" s="270"/>
      <c r="P774" s="270"/>
      <c r="Q774" s="270"/>
      <c r="R774" s="270"/>
      <c r="S774" s="270"/>
      <c r="T774" s="271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T774" s="272" t="s">
        <v>126</v>
      </c>
      <c r="AU774" s="272" t="s">
        <v>83</v>
      </c>
      <c r="AV774" s="15" t="s">
        <v>81</v>
      </c>
      <c r="AW774" s="15" t="s">
        <v>30</v>
      </c>
      <c r="AX774" s="15" t="s">
        <v>73</v>
      </c>
      <c r="AY774" s="272" t="s">
        <v>117</v>
      </c>
    </row>
    <row r="775" s="15" customFormat="1">
      <c r="A775" s="15"/>
      <c r="B775" s="263"/>
      <c r="C775" s="264"/>
      <c r="D775" s="231" t="s">
        <v>126</v>
      </c>
      <c r="E775" s="265" t="s">
        <v>1</v>
      </c>
      <c r="F775" s="266" t="s">
        <v>693</v>
      </c>
      <c r="G775" s="264"/>
      <c r="H775" s="265" t="s">
        <v>1</v>
      </c>
      <c r="I775" s="267"/>
      <c r="J775" s="264"/>
      <c r="K775" s="264"/>
      <c r="L775" s="268"/>
      <c r="M775" s="269"/>
      <c r="N775" s="270"/>
      <c r="O775" s="270"/>
      <c r="P775" s="270"/>
      <c r="Q775" s="270"/>
      <c r="R775" s="270"/>
      <c r="S775" s="270"/>
      <c r="T775" s="271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T775" s="272" t="s">
        <v>126</v>
      </c>
      <c r="AU775" s="272" t="s">
        <v>83</v>
      </c>
      <c r="AV775" s="15" t="s">
        <v>81</v>
      </c>
      <c r="AW775" s="15" t="s">
        <v>30</v>
      </c>
      <c r="AX775" s="15" t="s">
        <v>73</v>
      </c>
      <c r="AY775" s="272" t="s">
        <v>117</v>
      </c>
    </row>
    <row r="776" s="15" customFormat="1">
      <c r="A776" s="15"/>
      <c r="B776" s="263"/>
      <c r="C776" s="264"/>
      <c r="D776" s="231" t="s">
        <v>126</v>
      </c>
      <c r="E776" s="265" t="s">
        <v>1</v>
      </c>
      <c r="F776" s="266" t="s">
        <v>695</v>
      </c>
      <c r="G776" s="264"/>
      <c r="H776" s="265" t="s">
        <v>1</v>
      </c>
      <c r="I776" s="267"/>
      <c r="J776" s="264"/>
      <c r="K776" s="264"/>
      <c r="L776" s="268"/>
      <c r="M776" s="269"/>
      <c r="N776" s="270"/>
      <c r="O776" s="270"/>
      <c r="P776" s="270"/>
      <c r="Q776" s="270"/>
      <c r="R776" s="270"/>
      <c r="S776" s="270"/>
      <c r="T776" s="271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T776" s="272" t="s">
        <v>126</v>
      </c>
      <c r="AU776" s="272" t="s">
        <v>83</v>
      </c>
      <c r="AV776" s="15" t="s">
        <v>81</v>
      </c>
      <c r="AW776" s="15" t="s">
        <v>30</v>
      </c>
      <c r="AX776" s="15" t="s">
        <v>73</v>
      </c>
      <c r="AY776" s="272" t="s">
        <v>117</v>
      </c>
    </row>
    <row r="777" s="15" customFormat="1">
      <c r="A777" s="15"/>
      <c r="B777" s="263"/>
      <c r="C777" s="264"/>
      <c r="D777" s="231" t="s">
        <v>126</v>
      </c>
      <c r="E777" s="265" t="s">
        <v>1</v>
      </c>
      <c r="F777" s="266" t="s">
        <v>696</v>
      </c>
      <c r="G777" s="264"/>
      <c r="H777" s="265" t="s">
        <v>1</v>
      </c>
      <c r="I777" s="267"/>
      <c r="J777" s="264"/>
      <c r="K777" s="264"/>
      <c r="L777" s="268"/>
      <c r="M777" s="269"/>
      <c r="N777" s="270"/>
      <c r="O777" s="270"/>
      <c r="P777" s="270"/>
      <c r="Q777" s="270"/>
      <c r="R777" s="270"/>
      <c r="S777" s="270"/>
      <c r="T777" s="271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T777" s="272" t="s">
        <v>126</v>
      </c>
      <c r="AU777" s="272" t="s">
        <v>83</v>
      </c>
      <c r="AV777" s="15" t="s">
        <v>81</v>
      </c>
      <c r="AW777" s="15" t="s">
        <v>30</v>
      </c>
      <c r="AX777" s="15" t="s">
        <v>73</v>
      </c>
      <c r="AY777" s="272" t="s">
        <v>117</v>
      </c>
    </row>
    <row r="778" s="15" customFormat="1">
      <c r="A778" s="15"/>
      <c r="B778" s="263"/>
      <c r="C778" s="264"/>
      <c r="D778" s="231" t="s">
        <v>126</v>
      </c>
      <c r="E778" s="265" t="s">
        <v>1</v>
      </c>
      <c r="F778" s="266" t="s">
        <v>697</v>
      </c>
      <c r="G778" s="264"/>
      <c r="H778" s="265" t="s">
        <v>1</v>
      </c>
      <c r="I778" s="267"/>
      <c r="J778" s="264"/>
      <c r="K778" s="264"/>
      <c r="L778" s="268"/>
      <c r="M778" s="269"/>
      <c r="N778" s="270"/>
      <c r="O778" s="270"/>
      <c r="P778" s="270"/>
      <c r="Q778" s="270"/>
      <c r="R778" s="270"/>
      <c r="S778" s="270"/>
      <c r="T778" s="271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72" t="s">
        <v>126</v>
      </c>
      <c r="AU778" s="272" t="s">
        <v>83</v>
      </c>
      <c r="AV778" s="15" t="s">
        <v>81</v>
      </c>
      <c r="AW778" s="15" t="s">
        <v>30</v>
      </c>
      <c r="AX778" s="15" t="s">
        <v>73</v>
      </c>
      <c r="AY778" s="272" t="s">
        <v>117</v>
      </c>
    </row>
    <row r="779" s="15" customFormat="1">
      <c r="A779" s="15"/>
      <c r="B779" s="263"/>
      <c r="C779" s="264"/>
      <c r="D779" s="231" t="s">
        <v>126</v>
      </c>
      <c r="E779" s="265" t="s">
        <v>1</v>
      </c>
      <c r="F779" s="266" t="s">
        <v>725</v>
      </c>
      <c r="G779" s="264"/>
      <c r="H779" s="265" t="s">
        <v>1</v>
      </c>
      <c r="I779" s="267"/>
      <c r="J779" s="264"/>
      <c r="K779" s="264"/>
      <c r="L779" s="268"/>
      <c r="M779" s="269"/>
      <c r="N779" s="270"/>
      <c r="O779" s="270"/>
      <c r="P779" s="270"/>
      <c r="Q779" s="270"/>
      <c r="R779" s="270"/>
      <c r="S779" s="270"/>
      <c r="T779" s="271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72" t="s">
        <v>126</v>
      </c>
      <c r="AU779" s="272" t="s">
        <v>83</v>
      </c>
      <c r="AV779" s="15" t="s">
        <v>81</v>
      </c>
      <c r="AW779" s="15" t="s">
        <v>30</v>
      </c>
      <c r="AX779" s="15" t="s">
        <v>73</v>
      </c>
      <c r="AY779" s="272" t="s">
        <v>117</v>
      </c>
    </row>
    <row r="780" s="15" customFormat="1">
      <c r="A780" s="15"/>
      <c r="B780" s="263"/>
      <c r="C780" s="264"/>
      <c r="D780" s="231" t="s">
        <v>126</v>
      </c>
      <c r="E780" s="265" t="s">
        <v>1</v>
      </c>
      <c r="F780" s="266" t="s">
        <v>682</v>
      </c>
      <c r="G780" s="264"/>
      <c r="H780" s="265" t="s">
        <v>1</v>
      </c>
      <c r="I780" s="267"/>
      <c r="J780" s="264"/>
      <c r="K780" s="264"/>
      <c r="L780" s="268"/>
      <c r="M780" s="269"/>
      <c r="N780" s="270"/>
      <c r="O780" s="270"/>
      <c r="P780" s="270"/>
      <c r="Q780" s="270"/>
      <c r="R780" s="270"/>
      <c r="S780" s="270"/>
      <c r="T780" s="271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72" t="s">
        <v>126</v>
      </c>
      <c r="AU780" s="272" t="s">
        <v>83</v>
      </c>
      <c r="AV780" s="15" t="s">
        <v>81</v>
      </c>
      <c r="AW780" s="15" t="s">
        <v>30</v>
      </c>
      <c r="AX780" s="15" t="s">
        <v>73</v>
      </c>
      <c r="AY780" s="272" t="s">
        <v>117</v>
      </c>
    </row>
    <row r="781" s="15" customFormat="1">
      <c r="A781" s="15"/>
      <c r="B781" s="263"/>
      <c r="C781" s="264"/>
      <c r="D781" s="231" t="s">
        <v>126</v>
      </c>
      <c r="E781" s="265" t="s">
        <v>1</v>
      </c>
      <c r="F781" s="266" t="s">
        <v>144</v>
      </c>
      <c r="G781" s="264"/>
      <c r="H781" s="265" t="s">
        <v>1</v>
      </c>
      <c r="I781" s="267"/>
      <c r="J781" s="264"/>
      <c r="K781" s="264"/>
      <c r="L781" s="268"/>
      <c r="M781" s="269"/>
      <c r="N781" s="270"/>
      <c r="O781" s="270"/>
      <c r="P781" s="270"/>
      <c r="Q781" s="270"/>
      <c r="R781" s="270"/>
      <c r="S781" s="270"/>
      <c r="T781" s="271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72" t="s">
        <v>126</v>
      </c>
      <c r="AU781" s="272" t="s">
        <v>83</v>
      </c>
      <c r="AV781" s="15" t="s">
        <v>81</v>
      </c>
      <c r="AW781" s="15" t="s">
        <v>30</v>
      </c>
      <c r="AX781" s="15" t="s">
        <v>73</v>
      </c>
      <c r="AY781" s="272" t="s">
        <v>117</v>
      </c>
    </row>
    <row r="782" s="15" customFormat="1">
      <c r="A782" s="15"/>
      <c r="B782" s="263"/>
      <c r="C782" s="264"/>
      <c r="D782" s="231" t="s">
        <v>126</v>
      </c>
      <c r="E782" s="265" t="s">
        <v>1</v>
      </c>
      <c r="F782" s="266" t="s">
        <v>406</v>
      </c>
      <c r="G782" s="264"/>
      <c r="H782" s="265" t="s">
        <v>1</v>
      </c>
      <c r="I782" s="267"/>
      <c r="J782" s="264"/>
      <c r="K782" s="264"/>
      <c r="L782" s="268"/>
      <c r="M782" s="269"/>
      <c r="N782" s="270"/>
      <c r="O782" s="270"/>
      <c r="P782" s="270"/>
      <c r="Q782" s="270"/>
      <c r="R782" s="270"/>
      <c r="S782" s="270"/>
      <c r="T782" s="271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T782" s="272" t="s">
        <v>126</v>
      </c>
      <c r="AU782" s="272" t="s">
        <v>83</v>
      </c>
      <c r="AV782" s="15" t="s">
        <v>81</v>
      </c>
      <c r="AW782" s="15" t="s">
        <v>30</v>
      </c>
      <c r="AX782" s="15" t="s">
        <v>73</v>
      </c>
      <c r="AY782" s="272" t="s">
        <v>117</v>
      </c>
    </row>
    <row r="783" s="13" customFormat="1">
      <c r="A783" s="13"/>
      <c r="B783" s="229"/>
      <c r="C783" s="230"/>
      <c r="D783" s="231" t="s">
        <v>126</v>
      </c>
      <c r="E783" s="232" t="s">
        <v>1</v>
      </c>
      <c r="F783" s="233" t="s">
        <v>146</v>
      </c>
      <c r="G783" s="230"/>
      <c r="H783" s="234">
        <v>3</v>
      </c>
      <c r="I783" s="235"/>
      <c r="J783" s="230"/>
      <c r="K783" s="230"/>
      <c r="L783" s="236"/>
      <c r="M783" s="237"/>
      <c r="N783" s="238"/>
      <c r="O783" s="238"/>
      <c r="P783" s="238"/>
      <c r="Q783" s="238"/>
      <c r="R783" s="238"/>
      <c r="S783" s="238"/>
      <c r="T783" s="239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0" t="s">
        <v>126</v>
      </c>
      <c r="AU783" s="240" t="s">
        <v>83</v>
      </c>
      <c r="AV783" s="13" t="s">
        <v>83</v>
      </c>
      <c r="AW783" s="13" t="s">
        <v>30</v>
      </c>
      <c r="AX783" s="13" t="s">
        <v>73</v>
      </c>
      <c r="AY783" s="240" t="s">
        <v>117</v>
      </c>
    </row>
    <row r="784" s="14" customFormat="1">
      <c r="A784" s="14"/>
      <c r="B784" s="241"/>
      <c r="C784" s="242"/>
      <c r="D784" s="231" t="s">
        <v>126</v>
      </c>
      <c r="E784" s="243" t="s">
        <v>1</v>
      </c>
      <c r="F784" s="244" t="s">
        <v>127</v>
      </c>
      <c r="G784" s="242"/>
      <c r="H784" s="245">
        <v>3</v>
      </c>
      <c r="I784" s="246"/>
      <c r="J784" s="242"/>
      <c r="K784" s="242"/>
      <c r="L784" s="247"/>
      <c r="M784" s="248"/>
      <c r="N784" s="249"/>
      <c r="O784" s="249"/>
      <c r="P784" s="249"/>
      <c r="Q784" s="249"/>
      <c r="R784" s="249"/>
      <c r="S784" s="249"/>
      <c r="T784" s="250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1" t="s">
        <v>126</v>
      </c>
      <c r="AU784" s="251" t="s">
        <v>83</v>
      </c>
      <c r="AV784" s="14" t="s">
        <v>128</v>
      </c>
      <c r="AW784" s="14" t="s">
        <v>30</v>
      </c>
      <c r="AX784" s="14" t="s">
        <v>81</v>
      </c>
      <c r="AY784" s="251" t="s">
        <v>117</v>
      </c>
    </row>
    <row r="785" s="2" customFormat="1" ht="16.5" customHeight="1">
      <c r="A785" s="38"/>
      <c r="B785" s="39"/>
      <c r="C785" s="252" t="s">
        <v>726</v>
      </c>
      <c r="D785" s="252" t="s">
        <v>129</v>
      </c>
      <c r="E785" s="253" t="s">
        <v>727</v>
      </c>
      <c r="F785" s="254" t="s">
        <v>728</v>
      </c>
      <c r="G785" s="255" t="s">
        <v>132</v>
      </c>
      <c r="H785" s="256">
        <v>1</v>
      </c>
      <c r="I785" s="257"/>
      <c r="J785" s="258">
        <f>ROUND(I785*H785,2)</f>
        <v>0</v>
      </c>
      <c r="K785" s="259"/>
      <c r="L785" s="260"/>
      <c r="M785" s="261" t="s">
        <v>1</v>
      </c>
      <c r="N785" s="262" t="s">
        <v>38</v>
      </c>
      <c r="O785" s="91"/>
      <c r="P785" s="225">
        <f>O785*H785</f>
        <v>0</v>
      </c>
      <c r="Q785" s="225">
        <v>0.02</v>
      </c>
      <c r="R785" s="225">
        <f>Q785*H785</f>
        <v>0.02</v>
      </c>
      <c r="S785" s="225">
        <v>0</v>
      </c>
      <c r="T785" s="226">
        <f>S785*H785</f>
        <v>0</v>
      </c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R785" s="227" t="s">
        <v>133</v>
      </c>
      <c r="AT785" s="227" t="s">
        <v>129</v>
      </c>
      <c r="AU785" s="227" t="s">
        <v>83</v>
      </c>
      <c r="AY785" s="17" t="s">
        <v>117</v>
      </c>
      <c r="BE785" s="228">
        <f>IF(N785="základní",J785,0)</f>
        <v>0</v>
      </c>
      <c r="BF785" s="228">
        <f>IF(N785="snížená",J785,0)</f>
        <v>0</v>
      </c>
      <c r="BG785" s="228">
        <f>IF(N785="zákl. přenesená",J785,0)</f>
        <v>0</v>
      </c>
      <c r="BH785" s="228">
        <f>IF(N785="sníž. přenesená",J785,0)</f>
        <v>0</v>
      </c>
      <c r="BI785" s="228">
        <f>IF(N785="nulová",J785,0)</f>
        <v>0</v>
      </c>
      <c r="BJ785" s="17" t="s">
        <v>81</v>
      </c>
      <c r="BK785" s="228">
        <f>ROUND(I785*H785,2)</f>
        <v>0</v>
      </c>
      <c r="BL785" s="17" t="s">
        <v>124</v>
      </c>
      <c r="BM785" s="227" t="s">
        <v>729</v>
      </c>
    </row>
    <row r="786" s="15" customFormat="1">
      <c r="A786" s="15"/>
      <c r="B786" s="263"/>
      <c r="C786" s="264"/>
      <c r="D786" s="231" t="s">
        <v>126</v>
      </c>
      <c r="E786" s="265" t="s">
        <v>1</v>
      </c>
      <c r="F786" s="266" t="s">
        <v>730</v>
      </c>
      <c r="G786" s="264"/>
      <c r="H786" s="265" t="s">
        <v>1</v>
      </c>
      <c r="I786" s="267"/>
      <c r="J786" s="264"/>
      <c r="K786" s="264"/>
      <c r="L786" s="268"/>
      <c r="M786" s="269"/>
      <c r="N786" s="270"/>
      <c r="O786" s="270"/>
      <c r="P786" s="270"/>
      <c r="Q786" s="270"/>
      <c r="R786" s="270"/>
      <c r="S786" s="270"/>
      <c r="T786" s="271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72" t="s">
        <v>126</v>
      </c>
      <c r="AU786" s="272" t="s">
        <v>83</v>
      </c>
      <c r="AV786" s="15" t="s">
        <v>81</v>
      </c>
      <c r="AW786" s="15" t="s">
        <v>30</v>
      </c>
      <c r="AX786" s="15" t="s">
        <v>73</v>
      </c>
      <c r="AY786" s="272" t="s">
        <v>117</v>
      </c>
    </row>
    <row r="787" s="15" customFormat="1">
      <c r="A787" s="15"/>
      <c r="B787" s="263"/>
      <c r="C787" s="264"/>
      <c r="D787" s="231" t="s">
        <v>126</v>
      </c>
      <c r="E787" s="265" t="s">
        <v>1</v>
      </c>
      <c r="F787" s="266" t="s">
        <v>425</v>
      </c>
      <c r="G787" s="264"/>
      <c r="H787" s="265" t="s">
        <v>1</v>
      </c>
      <c r="I787" s="267"/>
      <c r="J787" s="264"/>
      <c r="K787" s="264"/>
      <c r="L787" s="268"/>
      <c r="M787" s="269"/>
      <c r="N787" s="270"/>
      <c r="O787" s="270"/>
      <c r="P787" s="270"/>
      <c r="Q787" s="270"/>
      <c r="R787" s="270"/>
      <c r="S787" s="270"/>
      <c r="T787" s="271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T787" s="272" t="s">
        <v>126</v>
      </c>
      <c r="AU787" s="272" t="s">
        <v>83</v>
      </c>
      <c r="AV787" s="15" t="s">
        <v>81</v>
      </c>
      <c r="AW787" s="15" t="s">
        <v>30</v>
      </c>
      <c r="AX787" s="15" t="s">
        <v>73</v>
      </c>
      <c r="AY787" s="272" t="s">
        <v>117</v>
      </c>
    </row>
    <row r="788" s="15" customFormat="1">
      <c r="A788" s="15"/>
      <c r="B788" s="263"/>
      <c r="C788" s="264"/>
      <c r="D788" s="231" t="s">
        <v>126</v>
      </c>
      <c r="E788" s="265" t="s">
        <v>1</v>
      </c>
      <c r="F788" s="266" t="s">
        <v>731</v>
      </c>
      <c r="G788" s="264"/>
      <c r="H788" s="265" t="s">
        <v>1</v>
      </c>
      <c r="I788" s="267"/>
      <c r="J788" s="264"/>
      <c r="K788" s="264"/>
      <c r="L788" s="268"/>
      <c r="M788" s="269"/>
      <c r="N788" s="270"/>
      <c r="O788" s="270"/>
      <c r="P788" s="270"/>
      <c r="Q788" s="270"/>
      <c r="R788" s="270"/>
      <c r="S788" s="270"/>
      <c r="T788" s="271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T788" s="272" t="s">
        <v>126</v>
      </c>
      <c r="AU788" s="272" t="s">
        <v>83</v>
      </c>
      <c r="AV788" s="15" t="s">
        <v>81</v>
      </c>
      <c r="AW788" s="15" t="s">
        <v>30</v>
      </c>
      <c r="AX788" s="15" t="s">
        <v>73</v>
      </c>
      <c r="AY788" s="272" t="s">
        <v>117</v>
      </c>
    </row>
    <row r="789" s="15" customFormat="1">
      <c r="A789" s="15"/>
      <c r="B789" s="263"/>
      <c r="C789" s="264"/>
      <c r="D789" s="231" t="s">
        <v>126</v>
      </c>
      <c r="E789" s="265" t="s">
        <v>1</v>
      </c>
      <c r="F789" s="266" t="s">
        <v>732</v>
      </c>
      <c r="G789" s="264"/>
      <c r="H789" s="265" t="s">
        <v>1</v>
      </c>
      <c r="I789" s="267"/>
      <c r="J789" s="264"/>
      <c r="K789" s="264"/>
      <c r="L789" s="268"/>
      <c r="M789" s="269"/>
      <c r="N789" s="270"/>
      <c r="O789" s="270"/>
      <c r="P789" s="270"/>
      <c r="Q789" s="270"/>
      <c r="R789" s="270"/>
      <c r="S789" s="270"/>
      <c r="T789" s="271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72" t="s">
        <v>126</v>
      </c>
      <c r="AU789" s="272" t="s">
        <v>83</v>
      </c>
      <c r="AV789" s="15" t="s">
        <v>81</v>
      </c>
      <c r="AW789" s="15" t="s">
        <v>30</v>
      </c>
      <c r="AX789" s="15" t="s">
        <v>73</v>
      </c>
      <c r="AY789" s="272" t="s">
        <v>117</v>
      </c>
    </row>
    <row r="790" s="15" customFormat="1">
      <c r="A790" s="15"/>
      <c r="B790" s="263"/>
      <c r="C790" s="264"/>
      <c r="D790" s="231" t="s">
        <v>126</v>
      </c>
      <c r="E790" s="265" t="s">
        <v>1</v>
      </c>
      <c r="F790" s="266" t="s">
        <v>733</v>
      </c>
      <c r="G790" s="264"/>
      <c r="H790" s="265" t="s">
        <v>1</v>
      </c>
      <c r="I790" s="267"/>
      <c r="J790" s="264"/>
      <c r="K790" s="264"/>
      <c r="L790" s="268"/>
      <c r="M790" s="269"/>
      <c r="N790" s="270"/>
      <c r="O790" s="270"/>
      <c r="P790" s="270"/>
      <c r="Q790" s="270"/>
      <c r="R790" s="270"/>
      <c r="S790" s="270"/>
      <c r="T790" s="271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T790" s="272" t="s">
        <v>126</v>
      </c>
      <c r="AU790" s="272" t="s">
        <v>83</v>
      </c>
      <c r="AV790" s="15" t="s">
        <v>81</v>
      </c>
      <c r="AW790" s="15" t="s">
        <v>30</v>
      </c>
      <c r="AX790" s="15" t="s">
        <v>73</v>
      </c>
      <c r="AY790" s="272" t="s">
        <v>117</v>
      </c>
    </row>
    <row r="791" s="15" customFormat="1">
      <c r="A791" s="15"/>
      <c r="B791" s="263"/>
      <c r="C791" s="264"/>
      <c r="D791" s="231" t="s">
        <v>126</v>
      </c>
      <c r="E791" s="265" t="s">
        <v>1</v>
      </c>
      <c r="F791" s="266" t="s">
        <v>734</v>
      </c>
      <c r="G791" s="264"/>
      <c r="H791" s="265" t="s">
        <v>1</v>
      </c>
      <c r="I791" s="267"/>
      <c r="J791" s="264"/>
      <c r="K791" s="264"/>
      <c r="L791" s="268"/>
      <c r="M791" s="269"/>
      <c r="N791" s="270"/>
      <c r="O791" s="270"/>
      <c r="P791" s="270"/>
      <c r="Q791" s="270"/>
      <c r="R791" s="270"/>
      <c r="S791" s="270"/>
      <c r="T791" s="271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72" t="s">
        <v>126</v>
      </c>
      <c r="AU791" s="272" t="s">
        <v>83</v>
      </c>
      <c r="AV791" s="15" t="s">
        <v>81</v>
      </c>
      <c r="AW791" s="15" t="s">
        <v>30</v>
      </c>
      <c r="AX791" s="15" t="s">
        <v>73</v>
      </c>
      <c r="AY791" s="272" t="s">
        <v>117</v>
      </c>
    </row>
    <row r="792" s="15" customFormat="1">
      <c r="A792" s="15"/>
      <c r="B792" s="263"/>
      <c r="C792" s="264"/>
      <c r="D792" s="231" t="s">
        <v>126</v>
      </c>
      <c r="E792" s="265" t="s">
        <v>1</v>
      </c>
      <c r="F792" s="266" t="s">
        <v>406</v>
      </c>
      <c r="G792" s="264"/>
      <c r="H792" s="265" t="s">
        <v>1</v>
      </c>
      <c r="I792" s="267"/>
      <c r="J792" s="264"/>
      <c r="K792" s="264"/>
      <c r="L792" s="268"/>
      <c r="M792" s="269"/>
      <c r="N792" s="270"/>
      <c r="O792" s="270"/>
      <c r="P792" s="270"/>
      <c r="Q792" s="270"/>
      <c r="R792" s="270"/>
      <c r="S792" s="270"/>
      <c r="T792" s="271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72" t="s">
        <v>126</v>
      </c>
      <c r="AU792" s="272" t="s">
        <v>83</v>
      </c>
      <c r="AV792" s="15" t="s">
        <v>81</v>
      </c>
      <c r="AW792" s="15" t="s">
        <v>30</v>
      </c>
      <c r="AX792" s="15" t="s">
        <v>73</v>
      </c>
      <c r="AY792" s="272" t="s">
        <v>117</v>
      </c>
    </row>
    <row r="793" s="13" customFormat="1">
      <c r="A793" s="13"/>
      <c r="B793" s="229"/>
      <c r="C793" s="230"/>
      <c r="D793" s="231" t="s">
        <v>126</v>
      </c>
      <c r="E793" s="232" t="s">
        <v>1</v>
      </c>
      <c r="F793" s="233" t="s">
        <v>81</v>
      </c>
      <c r="G793" s="230"/>
      <c r="H793" s="234">
        <v>1</v>
      </c>
      <c r="I793" s="235"/>
      <c r="J793" s="230"/>
      <c r="K793" s="230"/>
      <c r="L793" s="236"/>
      <c r="M793" s="237"/>
      <c r="N793" s="238"/>
      <c r="O793" s="238"/>
      <c r="P793" s="238"/>
      <c r="Q793" s="238"/>
      <c r="R793" s="238"/>
      <c r="S793" s="238"/>
      <c r="T793" s="239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0" t="s">
        <v>126</v>
      </c>
      <c r="AU793" s="240" t="s">
        <v>83</v>
      </c>
      <c r="AV793" s="13" t="s">
        <v>83</v>
      </c>
      <c r="AW793" s="13" t="s">
        <v>30</v>
      </c>
      <c r="AX793" s="13" t="s">
        <v>73</v>
      </c>
      <c r="AY793" s="240" t="s">
        <v>117</v>
      </c>
    </row>
    <row r="794" s="14" customFormat="1">
      <c r="A794" s="14"/>
      <c r="B794" s="241"/>
      <c r="C794" s="242"/>
      <c r="D794" s="231" t="s">
        <v>126</v>
      </c>
      <c r="E794" s="243" t="s">
        <v>1</v>
      </c>
      <c r="F794" s="244" t="s">
        <v>127</v>
      </c>
      <c r="G794" s="242"/>
      <c r="H794" s="245">
        <v>1</v>
      </c>
      <c r="I794" s="246"/>
      <c r="J794" s="242"/>
      <c r="K794" s="242"/>
      <c r="L794" s="247"/>
      <c r="M794" s="248"/>
      <c r="N794" s="249"/>
      <c r="O794" s="249"/>
      <c r="P794" s="249"/>
      <c r="Q794" s="249"/>
      <c r="R794" s="249"/>
      <c r="S794" s="249"/>
      <c r="T794" s="250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1" t="s">
        <v>126</v>
      </c>
      <c r="AU794" s="251" t="s">
        <v>83</v>
      </c>
      <c r="AV794" s="14" t="s">
        <v>128</v>
      </c>
      <c r="AW794" s="14" t="s">
        <v>30</v>
      </c>
      <c r="AX794" s="14" t="s">
        <v>81</v>
      </c>
      <c r="AY794" s="251" t="s">
        <v>117</v>
      </c>
    </row>
    <row r="795" s="2" customFormat="1" ht="16.5" customHeight="1">
      <c r="A795" s="38"/>
      <c r="B795" s="39"/>
      <c r="C795" s="252" t="s">
        <v>735</v>
      </c>
      <c r="D795" s="252" t="s">
        <v>129</v>
      </c>
      <c r="E795" s="253" t="s">
        <v>736</v>
      </c>
      <c r="F795" s="254" t="s">
        <v>737</v>
      </c>
      <c r="G795" s="255" t="s">
        <v>132</v>
      </c>
      <c r="H795" s="256">
        <v>2</v>
      </c>
      <c r="I795" s="257"/>
      <c r="J795" s="258">
        <f>ROUND(I795*H795,2)</f>
        <v>0</v>
      </c>
      <c r="K795" s="259"/>
      <c r="L795" s="260"/>
      <c r="M795" s="261" t="s">
        <v>1</v>
      </c>
      <c r="N795" s="262" t="s">
        <v>38</v>
      </c>
      <c r="O795" s="91"/>
      <c r="P795" s="225">
        <f>O795*H795</f>
        <v>0</v>
      </c>
      <c r="Q795" s="225">
        <v>0.017000000000000001</v>
      </c>
      <c r="R795" s="225">
        <f>Q795*H795</f>
        <v>0.034000000000000002</v>
      </c>
      <c r="S795" s="225">
        <v>0</v>
      </c>
      <c r="T795" s="226">
        <f>S795*H795</f>
        <v>0</v>
      </c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R795" s="227" t="s">
        <v>133</v>
      </c>
      <c r="AT795" s="227" t="s">
        <v>129</v>
      </c>
      <c r="AU795" s="227" t="s">
        <v>83</v>
      </c>
      <c r="AY795" s="17" t="s">
        <v>117</v>
      </c>
      <c r="BE795" s="228">
        <f>IF(N795="základní",J795,0)</f>
        <v>0</v>
      </c>
      <c r="BF795" s="228">
        <f>IF(N795="snížená",J795,0)</f>
        <v>0</v>
      </c>
      <c r="BG795" s="228">
        <f>IF(N795="zákl. přenesená",J795,0)</f>
        <v>0</v>
      </c>
      <c r="BH795" s="228">
        <f>IF(N795="sníž. přenesená",J795,0)</f>
        <v>0</v>
      </c>
      <c r="BI795" s="228">
        <f>IF(N795="nulová",J795,0)</f>
        <v>0</v>
      </c>
      <c r="BJ795" s="17" t="s">
        <v>81</v>
      </c>
      <c r="BK795" s="228">
        <f>ROUND(I795*H795,2)</f>
        <v>0</v>
      </c>
      <c r="BL795" s="17" t="s">
        <v>124</v>
      </c>
      <c r="BM795" s="227" t="s">
        <v>738</v>
      </c>
    </row>
    <row r="796" s="15" customFormat="1">
      <c r="A796" s="15"/>
      <c r="B796" s="263"/>
      <c r="C796" s="264"/>
      <c r="D796" s="231" t="s">
        <v>126</v>
      </c>
      <c r="E796" s="265" t="s">
        <v>1</v>
      </c>
      <c r="F796" s="266" t="s">
        <v>739</v>
      </c>
      <c r="G796" s="264"/>
      <c r="H796" s="265" t="s">
        <v>1</v>
      </c>
      <c r="I796" s="267"/>
      <c r="J796" s="264"/>
      <c r="K796" s="264"/>
      <c r="L796" s="268"/>
      <c r="M796" s="269"/>
      <c r="N796" s="270"/>
      <c r="O796" s="270"/>
      <c r="P796" s="270"/>
      <c r="Q796" s="270"/>
      <c r="R796" s="270"/>
      <c r="S796" s="270"/>
      <c r="T796" s="271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T796" s="272" t="s">
        <v>126</v>
      </c>
      <c r="AU796" s="272" t="s">
        <v>83</v>
      </c>
      <c r="AV796" s="15" t="s">
        <v>81</v>
      </c>
      <c r="AW796" s="15" t="s">
        <v>30</v>
      </c>
      <c r="AX796" s="15" t="s">
        <v>73</v>
      </c>
      <c r="AY796" s="272" t="s">
        <v>117</v>
      </c>
    </row>
    <row r="797" s="15" customFormat="1">
      <c r="A797" s="15"/>
      <c r="B797" s="263"/>
      <c r="C797" s="264"/>
      <c r="D797" s="231" t="s">
        <v>126</v>
      </c>
      <c r="E797" s="265" t="s">
        <v>1</v>
      </c>
      <c r="F797" s="266" t="s">
        <v>383</v>
      </c>
      <c r="G797" s="264"/>
      <c r="H797" s="265" t="s">
        <v>1</v>
      </c>
      <c r="I797" s="267"/>
      <c r="J797" s="264"/>
      <c r="K797" s="264"/>
      <c r="L797" s="268"/>
      <c r="M797" s="269"/>
      <c r="N797" s="270"/>
      <c r="O797" s="270"/>
      <c r="P797" s="270"/>
      <c r="Q797" s="270"/>
      <c r="R797" s="270"/>
      <c r="S797" s="270"/>
      <c r="T797" s="271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T797" s="272" t="s">
        <v>126</v>
      </c>
      <c r="AU797" s="272" t="s">
        <v>83</v>
      </c>
      <c r="AV797" s="15" t="s">
        <v>81</v>
      </c>
      <c r="AW797" s="15" t="s">
        <v>30</v>
      </c>
      <c r="AX797" s="15" t="s">
        <v>73</v>
      </c>
      <c r="AY797" s="272" t="s">
        <v>117</v>
      </c>
    </row>
    <row r="798" s="15" customFormat="1">
      <c r="A798" s="15"/>
      <c r="B798" s="263"/>
      <c r="C798" s="264"/>
      <c r="D798" s="231" t="s">
        <v>126</v>
      </c>
      <c r="E798" s="265" t="s">
        <v>1</v>
      </c>
      <c r="F798" s="266" t="s">
        <v>740</v>
      </c>
      <c r="G798" s="264"/>
      <c r="H798" s="265" t="s">
        <v>1</v>
      </c>
      <c r="I798" s="267"/>
      <c r="J798" s="264"/>
      <c r="K798" s="264"/>
      <c r="L798" s="268"/>
      <c r="M798" s="269"/>
      <c r="N798" s="270"/>
      <c r="O798" s="270"/>
      <c r="P798" s="270"/>
      <c r="Q798" s="270"/>
      <c r="R798" s="270"/>
      <c r="S798" s="270"/>
      <c r="T798" s="271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72" t="s">
        <v>126</v>
      </c>
      <c r="AU798" s="272" t="s">
        <v>83</v>
      </c>
      <c r="AV798" s="15" t="s">
        <v>81</v>
      </c>
      <c r="AW798" s="15" t="s">
        <v>30</v>
      </c>
      <c r="AX798" s="15" t="s">
        <v>73</v>
      </c>
      <c r="AY798" s="272" t="s">
        <v>117</v>
      </c>
    </row>
    <row r="799" s="15" customFormat="1">
      <c r="A799" s="15"/>
      <c r="B799" s="263"/>
      <c r="C799" s="264"/>
      <c r="D799" s="231" t="s">
        <v>126</v>
      </c>
      <c r="E799" s="265" t="s">
        <v>1</v>
      </c>
      <c r="F799" s="266" t="s">
        <v>741</v>
      </c>
      <c r="G799" s="264"/>
      <c r="H799" s="265" t="s">
        <v>1</v>
      </c>
      <c r="I799" s="267"/>
      <c r="J799" s="264"/>
      <c r="K799" s="264"/>
      <c r="L799" s="268"/>
      <c r="M799" s="269"/>
      <c r="N799" s="270"/>
      <c r="O799" s="270"/>
      <c r="P799" s="270"/>
      <c r="Q799" s="270"/>
      <c r="R799" s="270"/>
      <c r="S799" s="270"/>
      <c r="T799" s="271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T799" s="272" t="s">
        <v>126</v>
      </c>
      <c r="AU799" s="272" t="s">
        <v>83</v>
      </c>
      <c r="AV799" s="15" t="s">
        <v>81</v>
      </c>
      <c r="AW799" s="15" t="s">
        <v>30</v>
      </c>
      <c r="AX799" s="15" t="s">
        <v>73</v>
      </c>
      <c r="AY799" s="272" t="s">
        <v>117</v>
      </c>
    </row>
    <row r="800" s="15" customFormat="1">
      <c r="A800" s="15"/>
      <c r="B800" s="263"/>
      <c r="C800" s="264"/>
      <c r="D800" s="231" t="s">
        <v>126</v>
      </c>
      <c r="E800" s="265" t="s">
        <v>1</v>
      </c>
      <c r="F800" s="266" t="s">
        <v>486</v>
      </c>
      <c r="G800" s="264"/>
      <c r="H800" s="265" t="s">
        <v>1</v>
      </c>
      <c r="I800" s="267"/>
      <c r="J800" s="264"/>
      <c r="K800" s="264"/>
      <c r="L800" s="268"/>
      <c r="M800" s="269"/>
      <c r="N800" s="270"/>
      <c r="O800" s="270"/>
      <c r="P800" s="270"/>
      <c r="Q800" s="270"/>
      <c r="R800" s="270"/>
      <c r="S800" s="270"/>
      <c r="T800" s="271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72" t="s">
        <v>126</v>
      </c>
      <c r="AU800" s="272" t="s">
        <v>83</v>
      </c>
      <c r="AV800" s="15" t="s">
        <v>81</v>
      </c>
      <c r="AW800" s="15" t="s">
        <v>30</v>
      </c>
      <c r="AX800" s="15" t="s">
        <v>73</v>
      </c>
      <c r="AY800" s="272" t="s">
        <v>117</v>
      </c>
    </row>
    <row r="801" s="15" customFormat="1">
      <c r="A801" s="15"/>
      <c r="B801" s="263"/>
      <c r="C801" s="264"/>
      <c r="D801" s="231" t="s">
        <v>126</v>
      </c>
      <c r="E801" s="265" t="s">
        <v>1</v>
      </c>
      <c r="F801" s="266" t="s">
        <v>487</v>
      </c>
      <c r="G801" s="264"/>
      <c r="H801" s="265" t="s">
        <v>1</v>
      </c>
      <c r="I801" s="267"/>
      <c r="J801" s="264"/>
      <c r="K801" s="264"/>
      <c r="L801" s="268"/>
      <c r="M801" s="269"/>
      <c r="N801" s="270"/>
      <c r="O801" s="270"/>
      <c r="P801" s="270"/>
      <c r="Q801" s="270"/>
      <c r="R801" s="270"/>
      <c r="S801" s="270"/>
      <c r="T801" s="271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T801" s="272" t="s">
        <v>126</v>
      </c>
      <c r="AU801" s="272" t="s">
        <v>83</v>
      </c>
      <c r="AV801" s="15" t="s">
        <v>81</v>
      </c>
      <c r="AW801" s="15" t="s">
        <v>30</v>
      </c>
      <c r="AX801" s="15" t="s">
        <v>73</v>
      </c>
      <c r="AY801" s="272" t="s">
        <v>117</v>
      </c>
    </row>
    <row r="802" s="15" customFormat="1">
      <c r="A802" s="15"/>
      <c r="B802" s="263"/>
      <c r="C802" s="264"/>
      <c r="D802" s="231" t="s">
        <v>126</v>
      </c>
      <c r="E802" s="265" t="s">
        <v>1</v>
      </c>
      <c r="F802" s="266" t="s">
        <v>138</v>
      </c>
      <c r="G802" s="264"/>
      <c r="H802" s="265" t="s">
        <v>1</v>
      </c>
      <c r="I802" s="267"/>
      <c r="J802" s="264"/>
      <c r="K802" s="264"/>
      <c r="L802" s="268"/>
      <c r="M802" s="269"/>
      <c r="N802" s="270"/>
      <c r="O802" s="270"/>
      <c r="P802" s="270"/>
      <c r="Q802" s="270"/>
      <c r="R802" s="270"/>
      <c r="S802" s="270"/>
      <c r="T802" s="271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72" t="s">
        <v>126</v>
      </c>
      <c r="AU802" s="272" t="s">
        <v>83</v>
      </c>
      <c r="AV802" s="15" t="s">
        <v>81</v>
      </c>
      <c r="AW802" s="15" t="s">
        <v>30</v>
      </c>
      <c r="AX802" s="15" t="s">
        <v>73</v>
      </c>
      <c r="AY802" s="272" t="s">
        <v>117</v>
      </c>
    </row>
    <row r="803" s="15" customFormat="1">
      <c r="A803" s="15"/>
      <c r="B803" s="263"/>
      <c r="C803" s="264"/>
      <c r="D803" s="231" t="s">
        <v>126</v>
      </c>
      <c r="E803" s="265" t="s">
        <v>1</v>
      </c>
      <c r="F803" s="266" t="s">
        <v>742</v>
      </c>
      <c r="G803" s="264"/>
      <c r="H803" s="265" t="s">
        <v>1</v>
      </c>
      <c r="I803" s="267"/>
      <c r="J803" s="264"/>
      <c r="K803" s="264"/>
      <c r="L803" s="268"/>
      <c r="M803" s="269"/>
      <c r="N803" s="270"/>
      <c r="O803" s="270"/>
      <c r="P803" s="270"/>
      <c r="Q803" s="270"/>
      <c r="R803" s="270"/>
      <c r="S803" s="270"/>
      <c r="T803" s="271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72" t="s">
        <v>126</v>
      </c>
      <c r="AU803" s="272" t="s">
        <v>83</v>
      </c>
      <c r="AV803" s="15" t="s">
        <v>81</v>
      </c>
      <c r="AW803" s="15" t="s">
        <v>30</v>
      </c>
      <c r="AX803" s="15" t="s">
        <v>73</v>
      </c>
      <c r="AY803" s="272" t="s">
        <v>117</v>
      </c>
    </row>
    <row r="804" s="15" customFormat="1">
      <c r="A804" s="15"/>
      <c r="B804" s="263"/>
      <c r="C804" s="264"/>
      <c r="D804" s="231" t="s">
        <v>126</v>
      </c>
      <c r="E804" s="265" t="s">
        <v>1</v>
      </c>
      <c r="F804" s="266" t="s">
        <v>144</v>
      </c>
      <c r="G804" s="264"/>
      <c r="H804" s="265" t="s">
        <v>1</v>
      </c>
      <c r="I804" s="267"/>
      <c r="J804" s="264"/>
      <c r="K804" s="264"/>
      <c r="L804" s="268"/>
      <c r="M804" s="269"/>
      <c r="N804" s="270"/>
      <c r="O804" s="270"/>
      <c r="P804" s="270"/>
      <c r="Q804" s="270"/>
      <c r="R804" s="270"/>
      <c r="S804" s="270"/>
      <c r="T804" s="271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T804" s="272" t="s">
        <v>126</v>
      </c>
      <c r="AU804" s="272" t="s">
        <v>83</v>
      </c>
      <c r="AV804" s="15" t="s">
        <v>81</v>
      </c>
      <c r="AW804" s="15" t="s">
        <v>30</v>
      </c>
      <c r="AX804" s="15" t="s">
        <v>73</v>
      </c>
      <c r="AY804" s="272" t="s">
        <v>117</v>
      </c>
    </row>
    <row r="805" s="13" customFormat="1">
      <c r="A805" s="13"/>
      <c r="B805" s="229"/>
      <c r="C805" s="230"/>
      <c r="D805" s="231" t="s">
        <v>126</v>
      </c>
      <c r="E805" s="232" t="s">
        <v>1</v>
      </c>
      <c r="F805" s="233" t="s">
        <v>83</v>
      </c>
      <c r="G805" s="230"/>
      <c r="H805" s="234">
        <v>2</v>
      </c>
      <c r="I805" s="235"/>
      <c r="J805" s="230"/>
      <c r="K805" s="230"/>
      <c r="L805" s="236"/>
      <c r="M805" s="237"/>
      <c r="N805" s="238"/>
      <c r="O805" s="238"/>
      <c r="P805" s="238"/>
      <c r="Q805" s="238"/>
      <c r="R805" s="238"/>
      <c r="S805" s="238"/>
      <c r="T805" s="239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0" t="s">
        <v>126</v>
      </c>
      <c r="AU805" s="240" t="s">
        <v>83</v>
      </c>
      <c r="AV805" s="13" t="s">
        <v>83</v>
      </c>
      <c r="AW805" s="13" t="s">
        <v>30</v>
      </c>
      <c r="AX805" s="13" t="s">
        <v>73</v>
      </c>
      <c r="AY805" s="240" t="s">
        <v>117</v>
      </c>
    </row>
    <row r="806" s="14" customFormat="1">
      <c r="A806" s="14"/>
      <c r="B806" s="241"/>
      <c r="C806" s="242"/>
      <c r="D806" s="231" t="s">
        <v>126</v>
      </c>
      <c r="E806" s="243" t="s">
        <v>1</v>
      </c>
      <c r="F806" s="244" t="s">
        <v>127</v>
      </c>
      <c r="G806" s="242"/>
      <c r="H806" s="245">
        <v>2</v>
      </c>
      <c r="I806" s="246"/>
      <c r="J806" s="242"/>
      <c r="K806" s="242"/>
      <c r="L806" s="247"/>
      <c r="M806" s="248"/>
      <c r="N806" s="249"/>
      <c r="O806" s="249"/>
      <c r="P806" s="249"/>
      <c r="Q806" s="249"/>
      <c r="R806" s="249"/>
      <c r="S806" s="249"/>
      <c r="T806" s="250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1" t="s">
        <v>126</v>
      </c>
      <c r="AU806" s="251" t="s">
        <v>83</v>
      </c>
      <c r="AV806" s="14" t="s">
        <v>128</v>
      </c>
      <c r="AW806" s="14" t="s">
        <v>30</v>
      </c>
      <c r="AX806" s="14" t="s">
        <v>81</v>
      </c>
      <c r="AY806" s="251" t="s">
        <v>117</v>
      </c>
    </row>
    <row r="807" s="2" customFormat="1" ht="16.5" customHeight="1">
      <c r="A807" s="38"/>
      <c r="B807" s="39"/>
      <c r="C807" s="215" t="s">
        <v>743</v>
      </c>
      <c r="D807" s="215" t="s">
        <v>120</v>
      </c>
      <c r="E807" s="216" t="s">
        <v>744</v>
      </c>
      <c r="F807" s="217" t="s">
        <v>745</v>
      </c>
      <c r="G807" s="218" t="s">
        <v>123</v>
      </c>
      <c r="H807" s="219">
        <v>1</v>
      </c>
      <c r="I807" s="220"/>
      <c r="J807" s="221">
        <f>ROUND(I807*H807,2)</f>
        <v>0</v>
      </c>
      <c r="K807" s="222"/>
      <c r="L807" s="44"/>
      <c r="M807" s="223" t="s">
        <v>1</v>
      </c>
      <c r="N807" s="224" t="s">
        <v>38</v>
      </c>
      <c r="O807" s="91"/>
      <c r="P807" s="225">
        <f>O807*H807</f>
        <v>0</v>
      </c>
      <c r="Q807" s="225">
        <v>0</v>
      </c>
      <c r="R807" s="225">
        <f>Q807*H807</f>
        <v>0</v>
      </c>
      <c r="S807" s="225">
        <v>0</v>
      </c>
      <c r="T807" s="226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227" t="s">
        <v>124</v>
      </c>
      <c r="AT807" s="227" t="s">
        <v>120</v>
      </c>
      <c r="AU807" s="227" t="s">
        <v>83</v>
      </c>
      <c r="AY807" s="17" t="s">
        <v>117</v>
      </c>
      <c r="BE807" s="228">
        <f>IF(N807="základní",J807,0)</f>
        <v>0</v>
      </c>
      <c r="BF807" s="228">
        <f>IF(N807="snížená",J807,0)</f>
        <v>0</v>
      </c>
      <c r="BG807" s="228">
        <f>IF(N807="zákl. přenesená",J807,0)</f>
        <v>0</v>
      </c>
      <c r="BH807" s="228">
        <f>IF(N807="sníž. přenesená",J807,0)</f>
        <v>0</v>
      </c>
      <c r="BI807" s="228">
        <f>IF(N807="nulová",J807,0)</f>
        <v>0</v>
      </c>
      <c r="BJ807" s="17" t="s">
        <v>81</v>
      </c>
      <c r="BK807" s="228">
        <f>ROUND(I807*H807,2)</f>
        <v>0</v>
      </c>
      <c r="BL807" s="17" t="s">
        <v>124</v>
      </c>
      <c r="BM807" s="227" t="s">
        <v>746</v>
      </c>
    </row>
    <row r="808" s="2" customFormat="1" ht="24.15" customHeight="1">
      <c r="A808" s="38"/>
      <c r="B808" s="39"/>
      <c r="C808" s="215" t="s">
        <v>747</v>
      </c>
      <c r="D808" s="215" t="s">
        <v>120</v>
      </c>
      <c r="E808" s="216" t="s">
        <v>748</v>
      </c>
      <c r="F808" s="217" t="s">
        <v>749</v>
      </c>
      <c r="G808" s="218" t="s">
        <v>210</v>
      </c>
      <c r="H808" s="219">
        <v>4.3360000000000003</v>
      </c>
      <c r="I808" s="220"/>
      <c r="J808" s="221">
        <f>ROUND(I808*H808,2)</f>
        <v>0</v>
      </c>
      <c r="K808" s="222"/>
      <c r="L808" s="44"/>
      <c r="M808" s="223" t="s">
        <v>1</v>
      </c>
      <c r="N808" s="224" t="s">
        <v>38</v>
      </c>
      <c r="O808" s="91"/>
      <c r="P808" s="225">
        <f>O808*H808</f>
        <v>0</v>
      </c>
      <c r="Q808" s="225">
        <v>0</v>
      </c>
      <c r="R808" s="225">
        <f>Q808*H808</f>
        <v>0</v>
      </c>
      <c r="S808" s="225">
        <v>0</v>
      </c>
      <c r="T808" s="226">
        <f>S808*H808</f>
        <v>0</v>
      </c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R808" s="227" t="s">
        <v>124</v>
      </c>
      <c r="AT808" s="227" t="s">
        <v>120</v>
      </c>
      <c r="AU808" s="227" t="s">
        <v>83</v>
      </c>
      <c r="AY808" s="17" t="s">
        <v>117</v>
      </c>
      <c r="BE808" s="228">
        <f>IF(N808="základní",J808,0)</f>
        <v>0</v>
      </c>
      <c r="BF808" s="228">
        <f>IF(N808="snížená",J808,0)</f>
        <v>0</v>
      </c>
      <c r="BG808" s="228">
        <f>IF(N808="zákl. přenesená",J808,0)</f>
        <v>0</v>
      </c>
      <c r="BH808" s="228">
        <f>IF(N808="sníž. přenesená",J808,0)</f>
        <v>0</v>
      </c>
      <c r="BI808" s="228">
        <f>IF(N808="nulová",J808,0)</f>
        <v>0</v>
      </c>
      <c r="BJ808" s="17" t="s">
        <v>81</v>
      </c>
      <c r="BK808" s="228">
        <f>ROUND(I808*H808,2)</f>
        <v>0</v>
      </c>
      <c r="BL808" s="17" t="s">
        <v>124</v>
      </c>
      <c r="BM808" s="227" t="s">
        <v>750</v>
      </c>
    </row>
    <row r="809" s="12" customFormat="1" ht="25.92" customHeight="1">
      <c r="A809" s="12"/>
      <c r="B809" s="199"/>
      <c r="C809" s="200"/>
      <c r="D809" s="201" t="s">
        <v>72</v>
      </c>
      <c r="E809" s="202" t="s">
        <v>751</v>
      </c>
      <c r="F809" s="202" t="s">
        <v>752</v>
      </c>
      <c r="G809" s="200"/>
      <c r="H809" s="200"/>
      <c r="I809" s="203"/>
      <c r="J809" s="204">
        <f>BK809</f>
        <v>0</v>
      </c>
      <c r="K809" s="200"/>
      <c r="L809" s="205"/>
      <c r="M809" s="206"/>
      <c r="N809" s="207"/>
      <c r="O809" s="207"/>
      <c r="P809" s="208">
        <f>P810+P812+P820+P827+P829</f>
        <v>0</v>
      </c>
      <c r="Q809" s="207"/>
      <c r="R809" s="208">
        <f>R810+R812+R820+R827+R829</f>
        <v>0</v>
      </c>
      <c r="S809" s="207"/>
      <c r="T809" s="209">
        <f>T810+T812+T820+T827+T829</f>
        <v>0</v>
      </c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R809" s="210" t="s">
        <v>170</v>
      </c>
      <c r="AT809" s="211" t="s">
        <v>72</v>
      </c>
      <c r="AU809" s="211" t="s">
        <v>73</v>
      </c>
      <c r="AY809" s="210" t="s">
        <v>117</v>
      </c>
      <c r="BK809" s="212">
        <f>BK810+BK812+BK820+BK827+BK829</f>
        <v>0</v>
      </c>
    </row>
    <row r="810" s="12" customFormat="1" ht="22.8" customHeight="1">
      <c r="A810" s="12"/>
      <c r="B810" s="199"/>
      <c r="C810" s="200"/>
      <c r="D810" s="201" t="s">
        <v>72</v>
      </c>
      <c r="E810" s="213" t="s">
        <v>753</v>
      </c>
      <c r="F810" s="213" t="s">
        <v>754</v>
      </c>
      <c r="G810" s="200"/>
      <c r="H810" s="200"/>
      <c r="I810" s="203"/>
      <c r="J810" s="214">
        <f>BK810</f>
        <v>0</v>
      </c>
      <c r="K810" s="200"/>
      <c r="L810" s="205"/>
      <c r="M810" s="206"/>
      <c r="N810" s="207"/>
      <c r="O810" s="207"/>
      <c r="P810" s="208">
        <f>P811</f>
        <v>0</v>
      </c>
      <c r="Q810" s="207"/>
      <c r="R810" s="208">
        <f>R811</f>
        <v>0</v>
      </c>
      <c r="S810" s="207"/>
      <c r="T810" s="209">
        <f>T811</f>
        <v>0</v>
      </c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R810" s="210" t="s">
        <v>170</v>
      </c>
      <c r="AT810" s="211" t="s">
        <v>72</v>
      </c>
      <c r="AU810" s="211" t="s">
        <v>81</v>
      </c>
      <c r="AY810" s="210" t="s">
        <v>117</v>
      </c>
      <c r="BK810" s="212">
        <f>BK811</f>
        <v>0</v>
      </c>
    </row>
    <row r="811" s="2" customFormat="1" ht="16.5" customHeight="1">
      <c r="A811" s="38"/>
      <c r="B811" s="39"/>
      <c r="C811" s="215" t="s">
        <v>755</v>
      </c>
      <c r="D811" s="215" t="s">
        <v>120</v>
      </c>
      <c r="E811" s="216" t="s">
        <v>756</v>
      </c>
      <c r="F811" s="217" t="s">
        <v>757</v>
      </c>
      <c r="G811" s="218" t="s">
        <v>758</v>
      </c>
      <c r="H811" s="219">
        <v>1</v>
      </c>
      <c r="I811" s="220"/>
      <c r="J811" s="221">
        <f>ROUND(I811*H811,2)</f>
        <v>0</v>
      </c>
      <c r="K811" s="222"/>
      <c r="L811" s="44"/>
      <c r="M811" s="223" t="s">
        <v>1</v>
      </c>
      <c r="N811" s="224" t="s">
        <v>38</v>
      </c>
      <c r="O811" s="91"/>
      <c r="P811" s="225">
        <f>O811*H811</f>
        <v>0</v>
      </c>
      <c r="Q811" s="225">
        <v>0</v>
      </c>
      <c r="R811" s="225">
        <f>Q811*H811</f>
        <v>0</v>
      </c>
      <c r="S811" s="225">
        <v>0</v>
      </c>
      <c r="T811" s="226">
        <f>S811*H811</f>
        <v>0</v>
      </c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R811" s="227" t="s">
        <v>759</v>
      </c>
      <c r="AT811" s="227" t="s">
        <v>120</v>
      </c>
      <c r="AU811" s="227" t="s">
        <v>83</v>
      </c>
      <c r="AY811" s="17" t="s">
        <v>117</v>
      </c>
      <c r="BE811" s="228">
        <f>IF(N811="základní",J811,0)</f>
        <v>0</v>
      </c>
      <c r="BF811" s="228">
        <f>IF(N811="snížená",J811,0)</f>
        <v>0</v>
      </c>
      <c r="BG811" s="228">
        <f>IF(N811="zákl. přenesená",J811,0)</f>
        <v>0</v>
      </c>
      <c r="BH811" s="228">
        <f>IF(N811="sníž. přenesená",J811,0)</f>
        <v>0</v>
      </c>
      <c r="BI811" s="228">
        <f>IF(N811="nulová",J811,0)</f>
        <v>0</v>
      </c>
      <c r="BJ811" s="17" t="s">
        <v>81</v>
      </c>
      <c r="BK811" s="228">
        <f>ROUND(I811*H811,2)</f>
        <v>0</v>
      </c>
      <c r="BL811" s="17" t="s">
        <v>759</v>
      </c>
      <c r="BM811" s="227" t="s">
        <v>760</v>
      </c>
    </row>
    <row r="812" s="12" customFormat="1" ht="22.8" customHeight="1">
      <c r="A812" s="12"/>
      <c r="B812" s="199"/>
      <c r="C812" s="200"/>
      <c r="D812" s="201" t="s">
        <v>72</v>
      </c>
      <c r="E812" s="213" t="s">
        <v>761</v>
      </c>
      <c r="F812" s="213" t="s">
        <v>762</v>
      </c>
      <c r="G812" s="200"/>
      <c r="H812" s="200"/>
      <c r="I812" s="203"/>
      <c r="J812" s="214">
        <f>BK812</f>
        <v>0</v>
      </c>
      <c r="K812" s="200"/>
      <c r="L812" s="205"/>
      <c r="M812" s="206"/>
      <c r="N812" s="207"/>
      <c r="O812" s="207"/>
      <c r="P812" s="208">
        <f>SUM(P813:P819)</f>
        <v>0</v>
      </c>
      <c r="Q812" s="207"/>
      <c r="R812" s="208">
        <f>SUM(R813:R819)</f>
        <v>0</v>
      </c>
      <c r="S812" s="207"/>
      <c r="T812" s="209">
        <f>SUM(T813:T819)</f>
        <v>0</v>
      </c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R812" s="210" t="s">
        <v>170</v>
      </c>
      <c r="AT812" s="211" t="s">
        <v>72</v>
      </c>
      <c r="AU812" s="211" t="s">
        <v>81</v>
      </c>
      <c r="AY812" s="210" t="s">
        <v>117</v>
      </c>
      <c r="BK812" s="212">
        <f>SUM(BK813:BK819)</f>
        <v>0</v>
      </c>
    </row>
    <row r="813" s="2" customFormat="1" ht="16.5" customHeight="1">
      <c r="A813" s="38"/>
      <c r="B813" s="39"/>
      <c r="C813" s="215" t="s">
        <v>763</v>
      </c>
      <c r="D813" s="215" t="s">
        <v>120</v>
      </c>
      <c r="E813" s="216" t="s">
        <v>764</v>
      </c>
      <c r="F813" s="217" t="s">
        <v>762</v>
      </c>
      <c r="G813" s="218" t="s">
        <v>758</v>
      </c>
      <c r="H813" s="219">
        <v>1</v>
      </c>
      <c r="I813" s="220"/>
      <c r="J813" s="221">
        <f>ROUND(I813*H813,2)</f>
        <v>0</v>
      </c>
      <c r="K813" s="222"/>
      <c r="L813" s="44"/>
      <c r="M813" s="223" t="s">
        <v>1</v>
      </c>
      <c r="N813" s="224" t="s">
        <v>38</v>
      </c>
      <c r="O813" s="91"/>
      <c r="P813" s="225">
        <f>O813*H813</f>
        <v>0</v>
      </c>
      <c r="Q813" s="225">
        <v>0</v>
      </c>
      <c r="R813" s="225">
        <f>Q813*H813</f>
        <v>0</v>
      </c>
      <c r="S813" s="225">
        <v>0</v>
      </c>
      <c r="T813" s="226">
        <f>S813*H813</f>
        <v>0</v>
      </c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R813" s="227" t="s">
        <v>759</v>
      </c>
      <c r="AT813" s="227" t="s">
        <v>120</v>
      </c>
      <c r="AU813" s="227" t="s">
        <v>83</v>
      </c>
      <c r="AY813" s="17" t="s">
        <v>117</v>
      </c>
      <c r="BE813" s="228">
        <f>IF(N813="základní",J813,0)</f>
        <v>0</v>
      </c>
      <c r="BF813" s="228">
        <f>IF(N813="snížená",J813,0)</f>
        <v>0</v>
      </c>
      <c r="BG813" s="228">
        <f>IF(N813="zákl. přenesená",J813,0)</f>
        <v>0</v>
      </c>
      <c r="BH813" s="228">
        <f>IF(N813="sníž. přenesená",J813,0)</f>
        <v>0</v>
      </c>
      <c r="BI813" s="228">
        <f>IF(N813="nulová",J813,0)</f>
        <v>0</v>
      </c>
      <c r="BJ813" s="17" t="s">
        <v>81</v>
      </c>
      <c r="BK813" s="228">
        <f>ROUND(I813*H813,2)</f>
        <v>0</v>
      </c>
      <c r="BL813" s="17" t="s">
        <v>759</v>
      </c>
      <c r="BM813" s="227" t="s">
        <v>765</v>
      </c>
    </row>
    <row r="814" s="15" customFormat="1">
      <c r="A814" s="15"/>
      <c r="B814" s="263"/>
      <c r="C814" s="264"/>
      <c r="D814" s="231" t="s">
        <v>126</v>
      </c>
      <c r="E814" s="265" t="s">
        <v>1</v>
      </c>
      <c r="F814" s="266" t="s">
        <v>766</v>
      </c>
      <c r="G814" s="264"/>
      <c r="H814" s="265" t="s">
        <v>1</v>
      </c>
      <c r="I814" s="267"/>
      <c r="J814" s="264"/>
      <c r="K814" s="264"/>
      <c r="L814" s="268"/>
      <c r="M814" s="269"/>
      <c r="N814" s="270"/>
      <c r="O814" s="270"/>
      <c r="P814" s="270"/>
      <c r="Q814" s="270"/>
      <c r="R814" s="270"/>
      <c r="S814" s="270"/>
      <c r="T814" s="271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72" t="s">
        <v>126</v>
      </c>
      <c r="AU814" s="272" t="s">
        <v>83</v>
      </c>
      <c r="AV814" s="15" t="s">
        <v>81</v>
      </c>
      <c r="AW814" s="15" t="s">
        <v>30</v>
      </c>
      <c r="AX814" s="15" t="s">
        <v>73</v>
      </c>
      <c r="AY814" s="272" t="s">
        <v>117</v>
      </c>
    </row>
    <row r="815" s="13" customFormat="1">
      <c r="A815" s="13"/>
      <c r="B815" s="229"/>
      <c r="C815" s="230"/>
      <c r="D815" s="231" t="s">
        <v>126</v>
      </c>
      <c r="E815" s="232" t="s">
        <v>1</v>
      </c>
      <c r="F815" s="233" t="s">
        <v>81</v>
      </c>
      <c r="G815" s="230"/>
      <c r="H815" s="234">
        <v>1</v>
      </c>
      <c r="I815" s="235"/>
      <c r="J815" s="230"/>
      <c r="K815" s="230"/>
      <c r="L815" s="236"/>
      <c r="M815" s="237"/>
      <c r="N815" s="238"/>
      <c r="O815" s="238"/>
      <c r="P815" s="238"/>
      <c r="Q815" s="238"/>
      <c r="R815" s="238"/>
      <c r="S815" s="238"/>
      <c r="T815" s="239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0" t="s">
        <v>126</v>
      </c>
      <c r="AU815" s="240" t="s">
        <v>83</v>
      </c>
      <c r="AV815" s="13" t="s">
        <v>83</v>
      </c>
      <c r="AW815" s="13" t="s">
        <v>30</v>
      </c>
      <c r="AX815" s="13" t="s">
        <v>73</v>
      </c>
      <c r="AY815" s="240" t="s">
        <v>117</v>
      </c>
    </row>
    <row r="816" s="14" customFormat="1">
      <c r="A816" s="14"/>
      <c r="B816" s="241"/>
      <c r="C816" s="242"/>
      <c r="D816" s="231" t="s">
        <v>126</v>
      </c>
      <c r="E816" s="243" t="s">
        <v>1</v>
      </c>
      <c r="F816" s="244" t="s">
        <v>127</v>
      </c>
      <c r="G816" s="242"/>
      <c r="H816" s="245">
        <v>1</v>
      </c>
      <c r="I816" s="246"/>
      <c r="J816" s="242"/>
      <c r="K816" s="242"/>
      <c r="L816" s="247"/>
      <c r="M816" s="248"/>
      <c r="N816" s="249"/>
      <c r="O816" s="249"/>
      <c r="P816" s="249"/>
      <c r="Q816" s="249"/>
      <c r="R816" s="249"/>
      <c r="S816" s="249"/>
      <c r="T816" s="250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1" t="s">
        <v>126</v>
      </c>
      <c r="AU816" s="251" t="s">
        <v>83</v>
      </c>
      <c r="AV816" s="14" t="s">
        <v>128</v>
      </c>
      <c r="AW816" s="14" t="s">
        <v>30</v>
      </c>
      <c r="AX816" s="14" t="s">
        <v>81</v>
      </c>
      <c r="AY816" s="251" t="s">
        <v>117</v>
      </c>
    </row>
    <row r="817" s="2" customFormat="1" ht="16.5" customHeight="1">
      <c r="A817" s="38"/>
      <c r="B817" s="39"/>
      <c r="C817" s="215" t="s">
        <v>767</v>
      </c>
      <c r="D817" s="215" t="s">
        <v>120</v>
      </c>
      <c r="E817" s="216" t="s">
        <v>768</v>
      </c>
      <c r="F817" s="217" t="s">
        <v>769</v>
      </c>
      <c r="G817" s="218" t="s">
        <v>758</v>
      </c>
      <c r="H817" s="219">
        <v>1</v>
      </c>
      <c r="I817" s="220"/>
      <c r="J817" s="221">
        <f>ROUND(I817*H817,2)</f>
        <v>0</v>
      </c>
      <c r="K817" s="222"/>
      <c r="L817" s="44"/>
      <c r="M817" s="223" t="s">
        <v>1</v>
      </c>
      <c r="N817" s="224" t="s">
        <v>38</v>
      </c>
      <c r="O817" s="91"/>
      <c r="P817" s="225">
        <f>O817*H817</f>
        <v>0</v>
      </c>
      <c r="Q817" s="225">
        <v>0</v>
      </c>
      <c r="R817" s="225">
        <f>Q817*H817</f>
        <v>0</v>
      </c>
      <c r="S817" s="225">
        <v>0</v>
      </c>
      <c r="T817" s="226">
        <f>S817*H817</f>
        <v>0</v>
      </c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R817" s="227" t="s">
        <v>759</v>
      </c>
      <c r="AT817" s="227" t="s">
        <v>120</v>
      </c>
      <c r="AU817" s="227" t="s">
        <v>83</v>
      </c>
      <c r="AY817" s="17" t="s">
        <v>117</v>
      </c>
      <c r="BE817" s="228">
        <f>IF(N817="základní",J817,0)</f>
        <v>0</v>
      </c>
      <c r="BF817" s="228">
        <f>IF(N817="snížená",J817,0)</f>
        <v>0</v>
      </c>
      <c r="BG817" s="228">
        <f>IF(N817="zákl. přenesená",J817,0)</f>
        <v>0</v>
      </c>
      <c r="BH817" s="228">
        <f>IF(N817="sníž. přenesená",J817,0)</f>
        <v>0</v>
      </c>
      <c r="BI817" s="228">
        <f>IF(N817="nulová",J817,0)</f>
        <v>0</v>
      </c>
      <c r="BJ817" s="17" t="s">
        <v>81</v>
      </c>
      <c r="BK817" s="228">
        <f>ROUND(I817*H817,2)</f>
        <v>0</v>
      </c>
      <c r="BL817" s="17" t="s">
        <v>759</v>
      </c>
      <c r="BM817" s="227" t="s">
        <v>770</v>
      </c>
    </row>
    <row r="818" s="15" customFormat="1">
      <c r="A818" s="15"/>
      <c r="B818" s="263"/>
      <c r="C818" s="264"/>
      <c r="D818" s="231" t="s">
        <v>126</v>
      </c>
      <c r="E818" s="265" t="s">
        <v>1</v>
      </c>
      <c r="F818" s="266" t="s">
        <v>771</v>
      </c>
      <c r="G818" s="264"/>
      <c r="H818" s="265" t="s">
        <v>1</v>
      </c>
      <c r="I818" s="267"/>
      <c r="J818" s="264"/>
      <c r="K818" s="264"/>
      <c r="L818" s="268"/>
      <c r="M818" s="269"/>
      <c r="N818" s="270"/>
      <c r="O818" s="270"/>
      <c r="P818" s="270"/>
      <c r="Q818" s="270"/>
      <c r="R818" s="270"/>
      <c r="S818" s="270"/>
      <c r="T818" s="271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T818" s="272" t="s">
        <v>126</v>
      </c>
      <c r="AU818" s="272" t="s">
        <v>83</v>
      </c>
      <c r="AV818" s="15" t="s">
        <v>81</v>
      </c>
      <c r="AW818" s="15" t="s">
        <v>30</v>
      </c>
      <c r="AX818" s="15" t="s">
        <v>73</v>
      </c>
      <c r="AY818" s="272" t="s">
        <v>117</v>
      </c>
    </row>
    <row r="819" s="13" customFormat="1">
      <c r="A819" s="13"/>
      <c r="B819" s="229"/>
      <c r="C819" s="230"/>
      <c r="D819" s="231" t="s">
        <v>126</v>
      </c>
      <c r="E819" s="232" t="s">
        <v>1</v>
      </c>
      <c r="F819" s="233" t="s">
        <v>81</v>
      </c>
      <c r="G819" s="230"/>
      <c r="H819" s="234">
        <v>1</v>
      </c>
      <c r="I819" s="235"/>
      <c r="J819" s="230"/>
      <c r="K819" s="230"/>
      <c r="L819" s="236"/>
      <c r="M819" s="237"/>
      <c r="N819" s="238"/>
      <c r="O819" s="238"/>
      <c r="P819" s="238"/>
      <c r="Q819" s="238"/>
      <c r="R819" s="238"/>
      <c r="S819" s="238"/>
      <c r="T819" s="239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40" t="s">
        <v>126</v>
      </c>
      <c r="AU819" s="240" t="s">
        <v>83</v>
      </c>
      <c r="AV819" s="13" t="s">
        <v>83</v>
      </c>
      <c r="AW819" s="13" t="s">
        <v>30</v>
      </c>
      <c r="AX819" s="13" t="s">
        <v>81</v>
      </c>
      <c r="AY819" s="240" t="s">
        <v>117</v>
      </c>
    </row>
    <row r="820" s="12" customFormat="1" ht="22.8" customHeight="1">
      <c r="A820" s="12"/>
      <c r="B820" s="199"/>
      <c r="C820" s="200"/>
      <c r="D820" s="201" t="s">
        <v>72</v>
      </c>
      <c r="E820" s="213" t="s">
        <v>772</v>
      </c>
      <c r="F820" s="213" t="s">
        <v>773</v>
      </c>
      <c r="G820" s="200"/>
      <c r="H820" s="200"/>
      <c r="I820" s="203"/>
      <c r="J820" s="214">
        <f>BK820</f>
        <v>0</v>
      </c>
      <c r="K820" s="200"/>
      <c r="L820" s="205"/>
      <c r="M820" s="206"/>
      <c r="N820" s="207"/>
      <c r="O820" s="207"/>
      <c r="P820" s="208">
        <f>SUM(P821:P826)</f>
        <v>0</v>
      </c>
      <c r="Q820" s="207"/>
      <c r="R820" s="208">
        <f>SUM(R821:R826)</f>
        <v>0</v>
      </c>
      <c r="S820" s="207"/>
      <c r="T820" s="209">
        <f>SUM(T821:T826)</f>
        <v>0</v>
      </c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R820" s="210" t="s">
        <v>170</v>
      </c>
      <c r="AT820" s="211" t="s">
        <v>72</v>
      </c>
      <c r="AU820" s="211" t="s">
        <v>81</v>
      </c>
      <c r="AY820" s="210" t="s">
        <v>117</v>
      </c>
      <c r="BK820" s="212">
        <f>SUM(BK821:BK826)</f>
        <v>0</v>
      </c>
    </row>
    <row r="821" s="2" customFormat="1" ht="21.75" customHeight="1">
      <c r="A821" s="38"/>
      <c r="B821" s="39"/>
      <c r="C821" s="215" t="s">
        <v>774</v>
      </c>
      <c r="D821" s="215" t="s">
        <v>120</v>
      </c>
      <c r="E821" s="216" t="s">
        <v>775</v>
      </c>
      <c r="F821" s="217" t="s">
        <v>776</v>
      </c>
      <c r="G821" s="218" t="s">
        <v>758</v>
      </c>
      <c r="H821" s="219">
        <v>1</v>
      </c>
      <c r="I821" s="220"/>
      <c r="J821" s="221">
        <f>ROUND(I821*H821,2)</f>
        <v>0</v>
      </c>
      <c r="K821" s="222"/>
      <c r="L821" s="44"/>
      <c r="M821" s="223" t="s">
        <v>1</v>
      </c>
      <c r="N821" s="224" t="s">
        <v>38</v>
      </c>
      <c r="O821" s="91"/>
      <c r="P821" s="225">
        <f>O821*H821</f>
        <v>0</v>
      </c>
      <c r="Q821" s="225">
        <v>0</v>
      </c>
      <c r="R821" s="225">
        <f>Q821*H821</f>
        <v>0</v>
      </c>
      <c r="S821" s="225">
        <v>0</v>
      </c>
      <c r="T821" s="226">
        <f>S821*H821</f>
        <v>0</v>
      </c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R821" s="227" t="s">
        <v>759</v>
      </c>
      <c r="AT821" s="227" t="s">
        <v>120</v>
      </c>
      <c r="AU821" s="227" t="s">
        <v>83</v>
      </c>
      <c r="AY821" s="17" t="s">
        <v>117</v>
      </c>
      <c r="BE821" s="228">
        <f>IF(N821="základní",J821,0)</f>
        <v>0</v>
      </c>
      <c r="BF821" s="228">
        <f>IF(N821="snížená",J821,0)</f>
        <v>0</v>
      </c>
      <c r="BG821" s="228">
        <f>IF(N821="zákl. přenesená",J821,0)</f>
        <v>0</v>
      </c>
      <c r="BH821" s="228">
        <f>IF(N821="sníž. přenesená",J821,0)</f>
        <v>0</v>
      </c>
      <c r="BI821" s="228">
        <f>IF(N821="nulová",J821,0)</f>
        <v>0</v>
      </c>
      <c r="BJ821" s="17" t="s">
        <v>81</v>
      </c>
      <c r="BK821" s="228">
        <f>ROUND(I821*H821,2)</f>
        <v>0</v>
      </c>
      <c r="BL821" s="17" t="s">
        <v>759</v>
      </c>
      <c r="BM821" s="227" t="s">
        <v>777</v>
      </c>
    </row>
    <row r="822" s="2" customFormat="1" ht="16.5" customHeight="1">
      <c r="A822" s="38"/>
      <c r="B822" s="39"/>
      <c r="C822" s="215" t="s">
        <v>778</v>
      </c>
      <c r="D822" s="215" t="s">
        <v>120</v>
      </c>
      <c r="E822" s="216" t="s">
        <v>779</v>
      </c>
      <c r="F822" s="217" t="s">
        <v>780</v>
      </c>
      <c r="G822" s="218" t="s">
        <v>758</v>
      </c>
      <c r="H822" s="219">
        <v>1</v>
      </c>
      <c r="I822" s="220"/>
      <c r="J822" s="221">
        <f>ROUND(I822*H822,2)</f>
        <v>0</v>
      </c>
      <c r="K822" s="222"/>
      <c r="L822" s="44"/>
      <c r="M822" s="223" t="s">
        <v>1</v>
      </c>
      <c r="N822" s="224" t="s">
        <v>38</v>
      </c>
      <c r="O822" s="91"/>
      <c r="P822" s="225">
        <f>O822*H822</f>
        <v>0</v>
      </c>
      <c r="Q822" s="225">
        <v>0</v>
      </c>
      <c r="R822" s="225">
        <f>Q822*H822</f>
        <v>0</v>
      </c>
      <c r="S822" s="225">
        <v>0</v>
      </c>
      <c r="T822" s="226">
        <f>S822*H822</f>
        <v>0</v>
      </c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R822" s="227" t="s">
        <v>759</v>
      </c>
      <c r="AT822" s="227" t="s">
        <v>120</v>
      </c>
      <c r="AU822" s="227" t="s">
        <v>83</v>
      </c>
      <c r="AY822" s="17" t="s">
        <v>117</v>
      </c>
      <c r="BE822" s="228">
        <f>IF(N822="základní",J822,0)</f>
        <v>0</v>
      </c>
      <c r="BF822" s="228">
        <f>IF(N822="snížená",J822,0)</f>
        <v>0</v>
      </c>
      <c r="BG822" s="228">
        <f>IF(N822="zákl. přenesená",J822,0)</f>
        <v>0</v>
      </c>
      <c r="BH822" s="228">
        <f>IF(N822="sníž. přenesená",J822,0)</f>
        <v>0</v>
      </c>
      <c r="BI822" s="228">
        <f>IF(N822="nulová",J822,0)</f>
        <v>0</v>
      </c>
      <c r="BJ822" s="17" t="s">
        <v>81</v>
      </c>
      <c r="BK822" s="228">
        <f>ROUND(I822*H822,2)</f>
        <v>0</v>
      </c>
      <c r="BL822" s="17" t="s">
        <v>759</v>
      </c>
      <c r="BM822" s="227" t="s">
        <v>781</v>
      </c>
    </row>
    <row r="823" s="15" customFormat="1">
      <c r="A823" s="15"/>
      <c r="B823" s="263"/>
      <c r="C823" s="264"/>
      <c r="D823" s="231" t="s">
        <v>126</v>
      </c>
      <c r="E823" s="265" t="s">
        <v>1</v>
      </c>
      <c r="F823" s="266" t="s">
        <v>782</v>
      </c>
      <c r="G823" s="264"/>
      <c r="H823" s="265" t="s">
        <v>1</v>
      </c>
      <c r="I823" s="267"/>
      <c r="J823" s="264"/>
      <c r="K823" s="264"/>
      <c r="L823" s="268"/>
      <c r="M823" s="269"/>
      <c r="N823" s="270"/>
      <c r="O823" s="270"/>
      <c r="P823" s="270"/>
      <c r="Q823" s="270"/>
      <c r="R823" s="270"/>
      <c r="S823" s="270"/>
      <c r="T823" s="271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T823" s="272" t="s">
        <v>126</v>
      </c>
      <c r="AU823" s="272" t="s">
        <v>83</v>
      </c>
      <c r="AV823" s="15" t="s">
        <v>81</v>
      </c>
      <c r="AW823" s="15" t="s">
        <v>30</v>
      </c>
      <c r="AX823" s="15" t="s">
        <v>73</v>
      </c>
      <c r="AY823" s="272" t="s">
        <v>117</v>
      </c>
    </row>
    <row r="824" s="15" customFormat="1">
      <c r="A824" s="15"/>
      <c r="B824" s="263"/>
      <c r="C824" s="264"/>
      <c r="D824" s="231" t="s">
        <v>126</v>
      </c>
      <c r="E824" s="265" t="s">
        <v>1</v>
      </c>
      <c r="F824" s="266" t="s">
        <v>783</v>
      </c>
      <c r="G824" s="264"/>
      <c r="H824" s="265" t="s">
        <v>1</v>
      </c>
      <c r="I824" s="267"/>
      <c r="J824" s="264"/>
      <c r="K824" s="264"/>
      <c r="L824" s="268"/>
      <c r="M824" s="269"/>
      <c r="N824" s="270"/>
      <c r="O824" s="270"/>
      <c r="P824" s="270"/>
      <c r="Q824" s="270"/>
      <c r="R824" s="270"/>
      <c r="S824" s="270"/>
      <c r="T824" s="271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T824" s="272" t="s">
        <v>126</v>
      </c>
      <c r="AU824" s="272" t="s">
        <v>83</v>
      </c>
      <c r="AV824" s="15" t="s">
        <v>81</v>
      </c>
      <c r="AW824" s="15" t="s">
        <v>30</v>
      </c>
      <c r="AX824" s="15" t="s">
        <v>73</v>
      </c>
      <c r="AY824" s="272" t="s">
        <v>117</v>
      </c>
    </row>
    <row r="825" s="13" customFormat="1">
      <c r="A825" s="13"/>
      <c r="B825" s="229"/>
      <c r="C825" s="230"/>
      <c r="D825" s="231" t="s">
        <v>126</v>
      </c>
      <c r="E825" s="232" t="s">
        <v>1</v>
      </c>
      <c r="F825" s="233" t="s">
        <v>81</v>
      </c>
      <c r="G825" s="230"/>
      <c r="H825" s="234">
        <v>1</v>
      </c>
      <c r="I825" s="235"/>
      <c r="J825" s="230"/>
      <c r="K825" s="230"/>
      <c r="L825" s="236"/>
      <c r="M825" s="237"/>
      <c r="N825" s="238"/>
      <c r="O825" s="238"/>
      <c r="P825" s="238"/>
      <c r="Q825" s="238"/>
      <c r="R825" s="238"/>
      <c r="S825" s="238"/>
      <c r="T825" s="239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0" t="s">
        <v>126</v>
      </c>
      <c r="AU825" s="240" t="s">
        <v>83</v>
      </c>
      <c r="AV825" s="13" t="s">
        <v>83</v>
      </c>
      <c r="AW825" s="13" t="s">
        <v>30</v>
      </c>
      <c r="AX825" s="13" t="s">
        <v>81</v>
      </c>
      <c r="AY825" s="240" t="s">
        <v>117</v>
      </c>
    </row>
    <row r="826" s="2" customFormat="1" ht="16.5" customHeight="1">
      <c r="A826" s="38"/>
      <c r="B826" s="39"/>
      <c r="C826" s="215" t="s">
        <v>784</v>
      </c>
      <c r="D826" s="215" t="s">
        <v>120</v>
      </c>
      <c r="E826" s="216" t="s">
        <v>785</v>
      </c>
      <c r="F826" s="217" t="s">
        <v>786</v>
      </c>
      <c r="G826" s="218" t="s">
        <v>758</v>
      </c>
      <c r="H826" s="219">
        <v>1</v>
      </c>
      <c r="I826" s="220"/>
      <c r="J826" s="221">
        <f>ROUND(I826*H826,2)</f>
        <v>0</v>
      </c>
      <c r="K826" s="222"/>
      <c r="L826" s="44"/>
      <c r="M826" s="223" t="s">
        <v>1</v>
      </c>
      <c r="N826" s="224" t="s">
        <v>38</v>
      </c>
      <c r="O826" s="91"/>
      <c r="P826" s="225">
        <f>O826*H826</f>
        <v>0</v>
      </c>
      <c r="Q826" s="225">
        <v>0</v>
      </c>
      <c r="R826" s="225">
        <f>Q826*H826</f>
        <v>0</v>
      </c>
      <c r="S826" s="225">
        <v>0</v>
      </c>
      <c r="T826" s="226">
        <f>S826*H826</f>
        <v>0</v>
      </c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R826" s="227" t="s">
        <v>759</v>
      </c>
      <c r="AT826" s="227" t="s">
        <v>120</v>
      </c>
      <c r="AU826" s="227" t="s">
        <v>83</v>
      </c>
      <c r="AY826" s="17" t="s">
        <v>117</v>
      </c>
      <c r="BE826" s="228">
        <f>IF(N826="základní",J826,0)</f>
        <v>0</v>
      </c>
      <c r="BF826" s="228">
        <f>IF(N826="snížená",J826,0)</f>
        <v>0</v>
      </c>
      <c r="BG826" s="228">
        <f>IF(N826="zákl. přenesená",J826,0)</f>
        <v>0</v>
      </c>
      <c r="BH826" s="228">
        <f>IF(N826="sníž. přenesená",J826,0)</f>
        <v>0</v>
      </c>
      <c r="BI826" s="228">
        <f>IF(N826="nulová",J826,0)</f>
        <v>0</v>
      </c>
      <c r="BJ826" s="17" t="s">
        <v>81</v>
      </c>
      <c r="BK826" s="228">
        <f>ROUND(I826*H826,2)</f>
        <v>0</v>
      </c>
      <c r="BL826" s="17" t="s">
        <v>759</v>
      </c>
      <c r="BM826" s="227" t="s">
        <v>787</v>
      </c>
    </row>
    <row r="827" s="12" customFormat="1" ht="22.8" customHeight="1">
      <c r="A827" s="12"/>
      <c r="B827" s="199"/>
      <c r="C827" s="200"/>
      <c r="D827" s="201" t="s">
        <v>72</v>
      </c>
      <c r="E827" s="213" t="s">
        <v>788</v>
      </c>
      <c r="F827" s="213" t="s">
        <v>789</v>
      </c>
      <c r="G827" s="200"/>
      <c r="H827" s="200"/>
      <c r="I827" s="203"/>
      <c r="J827" s="214">
        <f>BK827</f>
        <v>0</v>
      </c>
      <c r="K827" s="200"/>
      <c r="L827" s="205"/>
      <c r="M827" s="206"/>
      <c r="N827" s="207"/>
      <c r="O827" s="207"/>
      <c r="P827" s="208">
        <f>P828</f>
        <v>0</v>
      </c>
      <c r="Q827" s="207"/>
      <c r="R827" s="208">
        <f>R828</f>
        <v>0</v>
      </c>
      <c r="S827" s="207"/>
      <c r="T827" s="209">
        <f>T828</f>
        <v>0</v>
      </c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R827" s="210" t="s">
        <v>170</v>
      </c>
      <c r="AT827" s="211" t="s">
        <v>72</v>
      </c>
      <c r="AU827" s="211" t="s">
        <v>81</v>
      </c>
      <c r="AY827" s="210" t="s">
        <v>117</v>
      </c>
      <c r="BK827" s="212">
        <f>BK828</f>
        <v>0</v>
      </c>
    </row>
    <row r="828" s="2" customFormat="1" ht="16.5" customHeight="1">
      <c r="A828" s="38"/>
      <c r="B828" s="39"/>
      <c r="C828" s="215" t="s">
        <v>790</v>
      </c>
      <c r="D828" s="215" t="s">
        <v>120</v>
      </c>
      <c r="E828" s="216" t="s">
        <v>791</v>
      </c>
      <c r="F828" s="217" t="s">
        <v>792</v>
      </c>
      <c r="G828" s="218" t="s">
        <v>758</v>
      </c>
      <c r="H828" s="219">
        <v>1</v>
      </c>
      <c r="I828" s="220"/>
      <c r="J828" s="221">
        <f>ROUND(I828*H828,2)</f>
        <v>0</v>
      </c>
      <c r="K828" s="222"/>
      <c r="L828" s="44"/>
      <c r="M828" s="223" t="s">
        <v>1</v>
      </c>
      <c r="N828" s="224" t="s">
        <v>38</v>
      </c>
      <c r="O828" s="91"/>
      <c r="P828" s="225">
        <f>O828*H828</f>
        <v>0</v>
      </c>
      <c r="Q828" s="225">
        <v>0</v>
      </c>
      <c r="R828" s="225">
        <f>Q828*H828</f>
        <v>0</v>
      </c>
      <c r="S828" s="225">
        <v>0</v>
      </c>
      <c r="T828" s="226">
        <f>S828*H828</f>
        <v>0</v>
      </c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R828" s="227" t="s">
        <v>759</v>
      </c>
      <c r="AT828" s="227" t="s">
        <v>120</v>
      </c>
      <c r="AU828" s="227" t="s">
        <v>83</v>
      </c>
      <c r="AY828" s="17" t="s">
        <v>117</v>
      </c>
      <c r="BE828" s="228">
        <f>IF(N828="základní",J828,0)</f>
        <v>0</v>
      </c>
      <c r="BF828" s="228">
        <f>IF(N828="snížená",J828,0)</f>
        <v>0</v>
      </c>
      <c r="BG828" s="228">
        <f>IF(N828="zákl. přenesená",J828,0)</f>
        <v>0</v>
      </c>
      <c r="BH828" s="228">
        <f>IF(N828="sníž. přenesená",J828,0)</f>
        <v>0</v>
      </c>
      <c r="BI828" s="228">
        <f>IF(N828="nulová",J828,0)</f>
        <v>0</v>
      </c>
      <c r="BJ828" s="17" t="s">
        <v>81</v>
      </c>
      <c r="BK828" s="228">
        <f>ROUND(I828*H828,2)</f>
        <v>0</v>
      </c>
      <c r="BL828" s="17" t="s">
        <v>759</v>
      </c>
      <c r="BM828" s="227" t="s">
        <v>793</v>
      </c>
    </row>
    <row r="829" s="12" customFormat="1" ht="22.8" customHeight="1">
      <c r="A829" s="12"/>
      <c r="B829" s="199"/>
      <c r="C829" s="200"/>
      <c r="D829" s="201" t="s">
        <v>72</v>
      </c>
      <c r="E829" s="213" t="s">
        <v>794</v>
      </c>
      <c r="F829" s="213" t="s">
        <v>795</v>
      </c>
      <c r="G829" s="200"/>
      <c r="H829" s="200"/>
      <c r="I829" s="203"/>
      <c r="J829" s="214">
        <f>BK829</f>
        <v>0</v>
      </c>
      <c r="K829" s="200"/>
      <c r="L829" s="205"/>
      <c r="M829" s="206"/>
      <c r="N829" s="207"/>
      <c r="O829" s="207"/>
      <c r="P829" s="208">
        <f>SUM(P830:P842)</f>
        <v>0</v>
      </c>
      <c r="Q829" s="207"/>
      <c r="R829" s="208">
        <f>SUM(R830:R842)</f>
        <v>0</v>
      </c>
      <c r="S829" s="207"/>
      <c r="T829" s="209">
        <f>SUM(T830:T842)</f>
        <v>0</v>
      </c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R829" s="210" t="s">
        <v>170</v>
      </c>
      <c r="AT829" s="211" t="s">
        <v>72</v>
      </c>
      <c r="AU829" s="211" t="s">
        <v>81</v>
      </c>
      <c r="AY829" s="210" t="s">
        <v>117</v>
      </c>
      <c r="BK829" s="212">
        <f>SUM(BK830:BK842)</f>
        <v>0</v>
      </c>
    </row>
    <row r="830" s="2" customFormat="1" ht="21.75" customHeight="1">
      <c r="A830" s="38"/>
      <c r="B830" s="39"/>
      <c r="C830" s="215" t="s">
        <v>550</v>
      </c>
      <c r="D830" s="215" t="s">
        <v>120</v>
      </c>
      <c r="E830" s="216" t="s">
        <v>796</v>
      </c>
      <c r="F830" s="217" t="s">
        <v>797</v>
      </c>
      <c r="G830" s="218" t="s">
        <v>758</v>
      </c>
      <c r="H830" s="219">
        <v>1</v>
      </c>
      <c r="I830" s="220"/>
      <c r="J830" s="221">
        <f>ROUND(I830*H830,2)</f>
        <v>0</v>
      </c>
      <c r="K830" s="222"/>
      <c r="L830" s="44"/>
      <c r="M830" s="223" t="s">
        <v>1</v>
      </c>
      <c r="N830" s="224" t="s">
        <v>38</v>
      </c>
      <c r="O830" s="91"/>
      <c r="P830" s="225">
        <f>O830*H830</f>
        <v>0</v>
      </c>
      <c r="Q830" s="225">
        <v>0</v>
      </c>
      <c r="R830" s="225">
        <f>Q830*H830</f>
        <v>0</v>
      </c>
      <c r="S830" s="225">
        <v>0</v>
      </c>
      <c r="T830" s="226">
        <f>S830*H830</f>
        <v>0</v>
      </c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R830" s="227" t="s">
        <v>759</v>
      </c>
      <c r="AT830" s="227" t="s">
        <v>120</v>
      </c>
      <c r="AU830" s="227" t="s">
        <v>83</v>
      </c>
      <c r="AY830" s="17" t="s">
        <v>117</v>
      </c>
      <c r="BE830" s="228">
        <f>IF(N830="základní",J830,0)</f>
        <v>0</v>
      </c>
      <c r="BF830" s="228">
        <f>IF(N830="snížená",J830,0)</f>
        <v>0</v>
      </c>
      <c r="BG830" s="228">
        <f>IF(N830="zákl. přenesená",J830,0)</f>
        <v>0</v>
      </c>
      <c r="BH830" s="228">
        <f>IF(N830="sníž. přenesená",J830,0)</f>
        <v>0</v>
      </c>
      <c r="BI830" s="228">
        <f>IF(N830="nulová",J830,0)</f>
        <v>0</v>
      </c>
      <c r="BJ830" s="17" t="s">
        <v>81</v>
      </c>
      <c r="BK830" s="228">
        <f>ROUND(I830*H830,2)</f>
        <v>0</v>
      </c>
      <c r="BL830" s="17" t="s">
        <v>759</v>
      </c>
      <c r="BM830" s="227" t="s">
        <v>798</v>
      </c>
    </row>
    <row r="831" s="15" customFormat="1">
      <c r="A831" s="15"/>
      <c r="B831" s="263"/>
      <c r="C831" s="264"/>
      <c r="D831" s="231" t="s">
        <v>126</v>
      </c>
      <c r="E831" s="265" t="s">
        <v>1</v>
      </c>
      <c r="F831" s="266" t="s">
        <v>799</v>
      </c>
      <c r="G831" s="264"/>
      <c r="H831" s="265" t="s">
        <v>1</v>
      </c>
      <c r="I831" s="267"/>
      <c r="J831" s="264"/>
      <c r="K831" s="264"/>
      <c r="L831" s="268"/>
      <c r="M831" s="269"/>
      <c r="N831" s="270"/>
      <c r="O831" s="270"/>
      <c r="P831" s="270"/>
      <c r="Q831" s="270"/>
      <c r="R831" s="270"/>
      <c r="S831" s="270"/>
      <c r="T831" s="271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T831" s="272" t="s">
        <v>126</v>
      </c>
      <c r="AU831" s="272" t="s">
        <v>83</v>
      </c>
      <c r="AV831" s="15" t="s">
        <v>81</v>
      </c>
      <c r="AW831" s="15" t="s">
        <v>30</v>
      </c>
      <c r="AX831" s="15" t="s">
        <v>73</v>
      </c>
      <c r="AY831" s="272" t="s">
        <v>117</v>
      </c>
    </row>
    <row r="832" s="15" customFormat="1">
      <c r="A832" s="15"/>
      <c r="B832" s="263"/>
      <c r="C832" s="264"/>
      <c r="D832" s="231" t="s">
        <v>126</v>
      </c>
      <c r="E832" s="265" t="s">
        <v>1</v>
      </c>
      <c r="F832" s="266" t="s">
        <v>800</v>
      </c>
      <c r="G832" s="264"/>
      <c r="H832" s="265" t="s">
        <v>1</v>
      </c>
      <c r="I832" s="267"/>
      <c r="J832" s="264"/>
      <c r="K832" s="264"/>
      <c r="L832" s="268"/>
      <c r="M832" s="269"/>
      <c r="N832" s="270"/>
      <c r="O832" s="270"/>
      <c r="P832" s="270"/>
      <c r="Q832" s="270"/>
      <c r="R832" s="270"/>
      <c r="S832" s="270"/>
      <c r="T832" s="271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T832" s="272" t="s">
        <v>126</v>
      </c>
      <c r="AU832" s="272" t="s">
        <v>83</v>
      </c>
      <c r="AV832" s="15" t="s">
        <v>81</v>
      </c>
      <c r="AW832" s="15" t="s">
        <v>30</v>
      </c>
      <c r="AX832" s="15" t="s">
        <v>73</v>
      </c>
      <c r="AY832" s="272" t="s">
        <v>117</v>
      </c>
    </row>
    <row r="833" s="15" customFormat="1">
      <c r="A833" s="15"/>
      <c r="B833" s="263"/>
      <c r="C833" s="264"/>
      <c r="D833" s="231" t="s">
        <v>126</v>
      </c>
      <c r="E833" s="265" t="s">
        <v>1</v>
      </c>
      <c r="F833" s="266" t="s">
        <v>801</v>
      </c>
      <c r="G833" s="264"/>
      <c r="H833" s="265" t="s">
        <v>1</v>
      </c>
      <c r="I833" s="267"/>
      <c r="J833" s="264"/>
      <c r="K833" s="264"/>
      <c r="L833" s="268"/>
      <c r="M833" s="269"/>
      <c r="N833" s="270"/>
      <c r="O833" s="270"/>
      <c r="P833" s="270"/>
      <c r="Q833" s="270"/>
      <c r="R833" s="270"/>
      <c r="S833" s="270"/>
      <c r="T833" s="271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T833" s="272" t="s">
        <v>126</v>
      </c>
      <c r="AU833" s="272" t="s">
        <v>83</v>
      </c>
      <c r="AV833" s="15" t="s">
        <v>81</v>
      </c>
      <c r="AW833" s="15" t="s">
        <v>30</v>
      </c>
      <c r="AX833" s="15" t="s">
        <v>73</v>
      </c>
      <c r="AY833" s="272" t="s">
        <v>117</v>
      </c>
    </row>
    <row r="834" s="15" customFormat="1">
      <c r="A834" s="15"/>
      <c r="B834" s="263"/>
      <c r="C834" s="264"/>
      <c r="D834" s="231" t="s">
        <v>126</v>
      </c>
      <c r="E834" s="265" t="s">
        <v>1</v>
      </c>
      <c r="F834" s="266" t="s">
        <v>802</v>
      </c>
      <c r="G834" s="264"/>
      <c r="H834" s="265" t="s">
        <v>1</v>
      </c>
      <c r="I834" s="267"/>
      <c r="J834" s="264"/>
      <c r="K834" s="264"/>
      <c r="L834" s="268"/>
      <c r="M834" s="269"/>
      <c r="N834" s="270"/>
      <c r="O834" s="270"/>
      <c r="P834" s="270"/>
      <c r="Q834" s="270"/>
      <c r="R834" s="270"/>
      <c r="S834" s="270"/>
      <c r="T834" s="271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72" t="s">
        <v>126</v>
      </c>
      <c r="AU834" s="272" t="s">
        <v>83</v>
      </c>
      <c r="AV834" s="15" t="s">
        <v>81</v>
      </c>
      <c r="AW834" s="15" t="s">
        <v>30</v>
      </c>
      <c r="AX834" s="15" t="s">
        <v>73</v>
      </c>
      <c r="AY834" s="272" t="s">
        <v>117</v>
      </c>
    </row>
    <row r="835" s="15" customFormat="1">
      <c r="A835" s="15"/>
      <c r="B835" s="263"/>
      <c r="C835" s="264"/>
      <c r="D835" s="231" t="s">
        <v>126</v>
      </c>
      <c r="E835" s="265" t="s">
        <v>1</v>
      </c>
      <c r="F835" s="266" t="s">
        <v>803</v>
      </c>
      <c r="G835" s="264"/>
      <c r="H835" s="265" t="s">
        <v>1</v>
      </c>
      <c r="I835" s="267"/>
      <c r="J835" s="264"/>
      <c r="K835" s="264"/>
      <c r="L835" s="268"/>
      <c r="M835" s="269"/>
      <c r="N835" s="270"/>
      <c r="O835" s="270"/>
      <c r="P835" s="270"/>
      <c r="Q835" s="270"/>
      <c r="R835" s="270"/>
      <c r="S835" s="270"/>
      <c r="T835" s="271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T835" s="272" t="s">
        <v>126</v>
      </c>
      <c r="AU835" s="272" t="s">
        <v>83</v>
      </c>
      <c r="AV835" s="15" t="s">
        <v>81</v>
      </c>
      <c r="AW835" s="15" t="s">
        <v>30</v>
      </c>
      <c r="AX835" s="15" t="s">
        <v>73</v>
      </c>
      <c r="AY835" s="272" t="s">
        <v>117</v>
      </c>
    </row>
    <row r="836" s="15" customFormat="1">
      <c r="A836" s="15"/>
      <c r="B836" s="263"/>
      <c r="C836" s="264"/>
      <c r="D836" s="231" t="s">
        <v>126</v>
      </c>
      <c r="E836" s="265" t="s">
        <v>1</v>
      </c>
      <c r="F836" s="266" t="s">
        <v>804</v>
      </c>
      <c r="G836" s="264"/>
      <c r="H836" s="265" t="s">
        <v>1</v>
      </c>
      <c r="I836" s="267"/>
      <c r="J836" s="264"/>
      <c r="K836" s="264"/>
      <c r="L836" s="268"/>
      <c r="M836" s="269"/>
      <c r="N836" s="270"/>
      <c r="O836" s="270"/>
      <c r="P836" s="270"/>
      <c r="Q836" s="270"/>
      <c r="R836" s="270"/>
      <c r="S836" s="270"/>
      <c r="T836" s="271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T836" s="272" t="s">
        <v>126</v>
      </c>
      <c r="AU836" s="272" t="s">
        <v>83</v>
      </c>
      <c r="AV836" s="15" t="s">
        <v>81</v>
      </c>
      <c r="AW836" s="15" t="s">
        <v>30</v>
      </c>
      <c r="AX836" s="15" t="s">
        <v>73</v>
      </c>
      <c r="AY836" s="272" t="s">
        <v>117</v>
      </c>
    </row>
    <row r="837" s="15" customFormat="1">
      <c r="A837" s="15"/>
      <c r="B837" s="263"/>
      <c r="C837" s="264"/>
      <c r="D837" s="231" t="s">
        <v>126</v>
      </c>
      <c r="E837" s="265" t="s">
        <v>1</v>
      </c>
      <c r="F837" s="266" t="s">
        <v>805</v>
      </c>
      <c r="G837" s="264"/>
      <c r="H837" s="265" t="s">
        <v>1</v>
      </c>
      <c r="I837" s="267"/>
      <c r="J837" s="264"/>
      <c r="K837" s="264"/>
      <c r="L837" s="268"/>
      <c r="M837" s="269"/>
      <c r="N837" s="270"/>
      <c r="O837" s="270"/>
      <c r="P837" s="270"/>
      <c r="Q837" s="270"/>
      <c r="R837" s="270"/>
      <c r="S837" s="270"/>
      <c r="T837" s="271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72" t="s">
        <v>126</v>
      </c>
      <c r="AU837" s="272" t="s">
        <v>83</v>
      </c>
      <c r="AV837" s="15" t="s">
        <v>81</v>
      </c>
      <c r="AW837" s="15" t="s">
        <v>30</v>
      </c>
      <c r="AX837" s="15" t="s">
        <v>73</v>
      </c>
      <c r="AY837" s="272" t="s">
        <v>117</v>
      </c>
    </row>
    <row r="838" s="15" customFormat="1">
      <c r="A838" s="15"/>
      <c r="B838" s="263"/>
      <c r="C838" s="264"/>
      <c r="D838" s="231" t="s">
        <v>126</v>
      </c>
      <c r="E838" s="265" t="s">
        <v>1</v>
      </c>
      <c r="F838" s="266" t="s">
        <v>806</v>
      </c>
      <c r="G838" s="264"/>
      <c r="H838" s="265" t="s">
        <v>1</v>
      </c>
      <c r="I838" s="267"/>
      <c r="J838" s="264"/>
      <c r="K838" s="264"/>
      <c r="L838" s="268"/>
      <c r="M838" s="269"/>
      <c r="N838" s="270"/>
      <c r="O838" s="270"/>
      <c r="P838" s="270"/>
      <c r="Q838" s="270"/>
      <c r="R838" s="270"/>
      <c r="S838" s="270"/>
      <c r="T838" s="271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T838" s="272" t="s">
        <v>126</v>
      </c>
      <c r="AU838" s="272" t="s">
        <v>83</v>
      </c>
      <c r="AV838" s="15" t="s">
        <v>81</v>
      </c>
      <c r="AW838" s="15" t="s">
        <v>30</v>
      </c>
      <c r="AX838" s="15" t="s">
        <v>73</v>
      </c>
      <c r="AY838" s="272" t="s">
        <v>117</v>
      </c>
    </row>
    <row r="839" s="15" customFormat="1">
      <c r="A839" s="15"/>
      <c r="B839" s="263"/>
      <c r="C839" s="264"/>
      <c r="D839" s="231" t="s">
        <v>126</v>
      </c>
      <c r="E839" s="265" t="s">
        <v>1</v>
      </c>
      <c r="F839" s="266" t="s">
        <v>807</v>
      </c>
      <c r="G839" s="264"/>
      <c r="H839" s="265" t="s">
        <v>1</v>
      </c>
      <c r="I839" s="267"/>
      <c r="J839" s="264"/>
      <c r="K839" s="264"/>
      <c r="L839" s="268"/>
      <c r="M839" s="269"/>
      <c r="N839" s="270"/>
      <c r="O839" s="270"/>
      <c r="P839" s="270"/>
      <c r="Q839" s="270"/>
      <c r="R839" s="270"/>
      <c r="S839" s="270"/>
      <c r="T839" s="271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72" t="s">
        <v>126</v>
      </c>
      <c r="AU839" s="272" t="s">
        <v>83</v>
      </c>
      <c r="AV839" s="15" t="s">
        <v>81</v>
      </c>
      <c r="AW839" s="15" t="s">
        <v>30</v>
      </c>
      <c r="AX839" s="15" t="s">
        <v>73</v>
      </c>
      <c r="AY839" s="272" t="s">
        <v>117</v>
      </c>
    </row>
    <row r="840" s="13" customFormat="1">
      <c r="A840" s="13"/>
      <c r="B840" s="229"/>
      <c r="C840" s="230"/>
      <c r="D840" s="231" t="s">
        <v>126</v>
      </c>
      <c r="E840" s="232" t="s">
        <v>1</v>
      </c>
      <c r="F840" s="233" t="s">
        <v>81</v>
      </c>
      <c r="G840" s="230"/>
      <c r="H840" s="234">
        <v>1</v>
      </c>
      <c r="I840" s="235"/>
      <c r="J840" s="230"/>
      <c r="K840" s="230"/>
      <c r="L840" s="236"/>
      <c r="M840" s="237"/>
      <c r="N840" s="238"/>
      <c r="O840" s="238"/>
      <c r="P840" s="238"/>
      <c r="Q840" s="238"/>
      <c r="R840" s="238"/>
      <c r="S840" s="238"/>
      <c r="T840" s="239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0" t="s">
        <v>126</v>
      </c>
      <c r="AU840" s="240" t="s">
        <v>83</v>
      </c>
      <c r="AV840" s="13" t="s">
        <v>83</v>
      </c>
      <c r="AW840" s="13" t="s">
        <v>30</v>
      </c>
      <c r="AX840" s="13" t="s">
        <v>81</v>
      </c>
      <c r="AY840" s="240" t="s">
        <v>117</v>
      </c>
    </row>
    <row r="841" s="2" customFormat="1" ht="16.5" customHeight="1">
      <c r="A841" s="38"/>
      <c r="B841" s="39"/>
      <c r="C841" s="215" t="s">
        <v>808</v>
      </c>
      <c r="D841" s="215" t="s">
        <v>120</v>
      </c>
      <c r="E841" s="216" t="s">
        <v>809</v>
      </c>
      <c r="F841" s="217" t="s">
        <v>810</v>
      </c>
      <c r="G841" s="218" t="s">
        <v>758</v>
      </c>
      <c r="H841" s="219">
        <v>1</v>
      </c>
      <c r="I841" s="220"/>
      <c r="J841" s="221">
        <f>ROUND(I841*H841,2)</f>
        <v>0</v>
      </c>
      <c r="K841" s="222"/>
      <c r="L841" s="44"/>
      <c r="M841" s="223" t="s">
        <v>1</v>
      </c>
      <c r="N841" s="224" t="s">
        <v>38</v>
      </c>
      <c r="O841" s="91"/>
      <c r="P841" s="225">
        <f>O841*H841</f>
        <v>0</v>
      </c>
      <c r="Q841" s="225">
        <v>0</v>
      </c>
      <c r="R841" s="225">
        <f>Q841*H841</f>
        <v>0</v>
      </c>
      <c r="S841" s="225">
        <v>0</v>
      </c>
      <c r="T841" s="226">
        <f>S841*H841</f>
        <v>0</v>
      </c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R841" s="227" t="s">
        <v>759</v>
      </c>
      <c r="AT841" s="227" t="s">
        <v>120</v>
      </c>
      <c r="AU841" s="227" t="s">
        <v>83</v>
      </c>
      <c r="AY841" s="17" t="s">
        <v>117</v>
      </c>
      <c r="BE841" s="228">
        <f>IF(N841="základní",J841,0)</f>
        <v>0</v>
      </c>
      <c r="BF841" s="228">
        <f>IF(N841="snížená",J841,0)</f>
        <v>0</v>
      </c>
      <c r="BG841" s="228">
        <f>IF(N841="zákl. přenesená",J841,0)</f>
        <v>0</v>
      </c>
      <c r="BH841" s="228">
        <f>IF(N841="sníž. přenesená",J841,0)</f>
        <v>0</v>
      </c>
      <c r="BI841" s="228">
        <f>IF(N841="nulová",J841,0)</f>
        <v>0</v>
      </c>
      <c r="BJ841" s="17" t="s">
        <v>81</v>
      </c>
      <c r="BK841" s="228">
        <f>ROUND(I841*H841,2)</f>
        <v>0</v>
      </c>
      <c r="BL841" s="17" t="s">
        <v>759</v>
      </c>
      <c r="BM841" s="227" t="s">
        <v>811</v>
      </c>
    </row>
    <row r="842" s="2" customFormat="1" ht="16.5" customHeight="1">
      <c r="A842" s="38"/>
      <c r="B842" s="39"/>
      <c r="C842" s="215" t="s">
        <v>812</v>
      </c>
      <c r="D842" s="215" t="s">
        <v>120</v>
      </c>
      <c r="E842" s="216" t="s">
        <v>813</v>
      </c>
      <c r="F842" s="217" t="s">
        <v>814</v>
      </c>
      <c r="G842" s="218" t="s">
        <v>758</v>
      </c>
      <c r="H842" s="219">
        <v>1</v>
      </c>
      <c r="I842" s="220"/>
      <c r="J842" s="221">
        <f>ROUND(I842*H842,2)</f>
        <v>0</v>
      </c>
      <c r="K842" s="222"/>
      <c r="L842" s="44"/>
      <c r="M842" s="273" t="s">
        <v>1</v>
      </c>
      <c r="N842" s="274" t="s">
        <v>38</v>
      </c>
      <c r="O842" s="275"/>
      <c r="P842" s="276">
        <f>O842*H842</f>
        <v>0</v>
      </c>
      <c r="Q842" s="276">
        <v>0</v>
      </c>
      <c r="R842" s="276">
        <f>Q842*H842</f>
        <v>0</v>
      </c>
      <c r="S842" s="276">
        <v>0</v>
      </c>
      <c r="T842" s="277">
        <f>S842*H842</f>
        <v>0</v>
      </c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R842" s="227" t="s">
        <v>759</v>
      </c>
      <c r="AT842" s="227" t="s">
        <v>120</v>
      </c>
      <c r="AU842" s="227" t="s">
        <v>83</v>
      </c>
      <c r="AY842" s="17" t="s">
        <v>117</v>
      </c>
      <c r="BE842" s="228">
        <f>IF(N842="základní",J842,0)</f>
        <v>0</v>
      </c>
      <c r="BF842" s="228">
        <f>IF(N842="snížená",J842,0)</f>
        <v>0</v>
      </c>
      <c r="BG842" s="228">
        <f>IF(N842="zákl. přenesená",J842,0)</f>
        <v>0</v>
      </c>
      <c r="BH842" s="228">
        <f>IF(N842="sníž. přenesená",J842,0)</f>
        <v>0</v>
      </c>
      <c r="BI842" s="228">
        <f>IF(N842="nulová",J842,0)</f>
        <v>0</v>
      </c>
      <c r="BJ842" s="17" t="s">
        <v>81</v>
      </c>
      <c r="BK842" s="228">
        <f>ROUND(I842*H842,2)</f>
        <v>0</v>
      </c>
      <c r="BL842" s="17" t="s">
        <v>759</v>
      </c>
      <c r="BM842" s="227" t="s">
        <v>815</v>
      </c>
    </row>
    <row r="843" s="2" customFormat="1" ht="6.96" customHeight="1">
      <c r="A843" s="38"/>
      <c r="B843" s="66"/>
      <c r="C843" s="67"/>
      <c r="D843" s="67"/>
      <c r="E843" s="67"/>
      <c r="F843" s="67"/>
      <c r="G843" s="67"/>
      <c r="H843" s="67"/>
      <c r="I843" s="67"/>
      <c r="J843" s="67"/>
      <c r="K843" s="67"/>
      <c r="L843" s="44"/>
      <c r="M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</row>
  </sheetData>
  <sheetProtection sheet="1" autoFilter="0" formatColumns="0" formatRows="0" objects="1" scenarios="1" spinCount="100000" saltValue="MxpekkrgyV3UXEgcS0jAko+UkL/oFOWiFi2RpwOPnqCYSm0y2XiBGj23DrAz0LzQTjYZ3j+Ch+iW9SJe5Q/b0w==" hashValue="DVDjxCt2fb5HIwbPvwv/dpiffk0jSkFNFY+m5eo/N3XS/TLQYlOhI9GyViOxAZLikuzxF4aZWtTLpDRogsNkEQ==" algorithmName="SHA-512" password="CC35"/>
  <autoFilter ref="C125:K842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DESKTOP-I3SP2RU\host</dc:creator>
  <cp:lastModifiedBy>DESKTOP-I3SP2RU\host</cp:lastModifiedBy>
  <dcterms:created xsi:type="dcterms:W3CDTF">2025-04-01T12:03:09Z</dcterms:created>
  <dcterms:modified xsi:type="dcterms:W3CDTF">2025-04-01T12:03:12Z</dcterms:modified>
</cp:coreProperties>
</file>