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OM\VZ 2025\ČZA v Humpolci, střřední škola - Rekonstrukce školní jídelky, tělocvičny a DM Fugnerova\Vysvětlení zadávacích podmínek č.2\"/>
    </mc:Choice>
  </mc:AlternateContent>
  <bookViews>
    <workbookView xWindow="0" yWindow="0" windowWidth="23040" windowHeight="9072"/>
  </bookViews>
  <sheets>
    <sheet name="Rekapitulace stavby" sheetId="1" r:id="rId1"/>
    <sheet name="307022 - Rekonstrukce ško..." sheetId="2" r:id="rId2"/>
  </sheets>
  <definedNames>
    <definedName name="_xlnm._FilterDatabase" localSheetId="1" hidden="1">'307022 - Rekonstrukce ško...'!$C$161:$K$2539</definedName>
    <definedName name="_xlnm.Print_Titles" localSheetId="1">'307022 - Rekonstrukce ško...'!$161:$161</definedName>
    <definedName name="_xlnm.Print_Titles" localSheetId="0">'Rekapitulace stavby'!$92:$92</definedName>
    <definedName name="_xlnm.Print_Area" localSheetId="1">'307022 - Rekonstrukce ško...'!$C$4:$J$76,'307022 - Rekonstrukce ško...'!$C$82:$J$143,'307022 - Rekonstrukce ško...'!$C$149:$K$2539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538" i="2"/>
  <c r="BH2538" i="2"/>
  <c r="BG2538" i="2"/>
  <c r="BF2538" i="2"/>
  <c r="T2538" i="2"/>
  <c r="R2538" i="2"/>
  <c r="P2538" i="2"/>
  <c r="BI2536" i="2"/>
  <c r="BH2536" i="2"/>
  <c r="BG2536" i="2"/>
  <c r="BF2536" i="2"/>
  <c r="T2536" i="2"/>
  <c r="R2536" i="2"/>
  <c r="P2536" i="2"/>
  <c r="BI2534" i="2"/>
  <c r="BH2534" i="2"/>
  <c r="BG2534" i="2"/>
  <c r="BF2534" i="2"/>
  <c r="T2534" i="2"/>
  <c r="R2534" i="2"/>
  <c r="P2534" i="2"/>
  <c r="BI2532" i="2"/>
  <c r="BH2532" i="2"/>
  <c r="BG2532" i="2"/>
  <c r="BF2532" i="2"/>
  <c r="T2532" i="2"/>
  <c r="R2532" i="2"/>
  <c r="P2532" i="2"/>
  <c r="BI2530" i="2"/>
  <c r="BH2530" i="2"/>
  <c r="BG2530" i="2"/>
  <c r="BF2530" i="2"/>
  <c r="T2530" i="2"/>
  <c r="R2530" i="2"/>
  <c r="P2530" i="2"/>
  <c r="BI2527" i="2"/>
  <c r="BH2527" i="2"/>
  <c r="BG2527" i="2"/>
  <c r="BF2527" i="2"/>
  <c r="T2527" i="2"/>
  <c r="R2527" i="2"/>
  <c r="P2527" i="2"/>
  <c r="BI2525" i="2"/>
  <c r="BH2525" i="2"/>
  <c r="BG2525" i="2"/>
  <c r="BF2525" i="2"/>
  <c r="T2525" i="2"/>
  <c r="R2525" i="2"/>
  <c r="P2525" i="2"/>
  <c r="BI2522" i="2"/>
  <c r="BH2522" i="2"/>
  <c r="BG2522" i="2"/>
  <c r="BF2522" i="2"/>
  <c r="T2522" i="2"/>
  <c r="R2522" i="2"/>
  <c r="P2522" i="2"/>
  <c r="BI2520" i="2"/>
  <c r="BH2520" i="2"/>
  <c r="BG2520" i="2"/>
  <c r="BF2520" i="2"/>
  <c r="T2520" i="2"/>
  <c r="R2520" i="2"/>
  <c r="P2520" i="2"/>
  <c r="BI2518" i="2"/>
  <c r="BH2518" i="2"/>
  <c r="BG2518" i="2"/>
  <c r="BF2518" i="2"/>
  <c r="T2518" i="2"/>
  <c r="R2518" i="2"/>
  <c r="P2518" i="2"/>
  <c r="BI2516" i="2"/>
  <c r="BH2516" i="2"/>
  <c r="BG2516" i="2"/>
  <c r="BF2516" i="2"/>
  <c r="T2516" i="2"/>
  <c r="R2516" i="2"/>
  <c r="P2516" i="2"/>
  <c r="BI2514" i="2"/>
  <c r="BH2514" i="2"/>
  <c r="BG2514" i="2"/>
  <c r="BF2514" i="2"/>
  <c r="T2514" i="2"/>
  <c r="R2514" i="2"/>
  <c r="P2514" i="2"/>
  <c r="BI2511" i="2"/>
  <c r="BH2511" i="2"/>
  <c r="BG2511" i="2"/>
  <c r="BF2511" i="2"/>
  <c r="T2511" i="2"/>
  <c r="R2511" i="2"/>
  <c r="P2511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5" i="2"/>
  <c r="BH2505" i="2"/>
  <c r="BG2505" i="2"/>
  <c r="BF2505" i="2"/>
  <c r="T2505" i="2"/>
  <c r="R2505" i="2"/>
  <c r="P2505" i="2"/>
  <c r="BI2503" i="2"/>
  <c r="BH2503" i="2"/>
  <c r="BG2503" i="2"/>
  <c r="BF2503" i="2"/>
  <c r="T2503" i="2"/>
  <c r="R2503" i="2"/>
  <c r="P2503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94" i="2"/>
  <c r="BH2494" i="2"/>
  <c r="BG2494" i="2"/>
  <c r="BF2494" i="2"/>
  <c r="T2494" i="2"/>
  <c r="R2494" i="2"/>
  <c r="P2494" i="2"/>
  <c r="BI2492" i="2"/>
  <c r="BH2492" i="2"/>
  <c r="BG2492" i="2"/>
  <c r="BF2492" i="2"/>
  <c r="T2492" i="2"/>
  <c r="R2492" i="2"/>
  <c r="P2492" i="2"/>
  <c r="BI2490" i="2"/>
  <c r="BH2490" i="2"/>
  <c r="BG2490" i="2"/>
  <c r="BF2490" i="2"/>
  <c r="T2490" i="2"/>
  <c r="R2490" i="2"/>
  <c r="P2490" i="2"/>
  <c r="BI2488" i="2"/>
  <c r="BH2488" i="2"/>
  <c r="BG2488" i="2"/>
  <c r="BF2488" i="2"/>
  <c r="T2488" i="2"/>
  <c r="R2488" i="2"/>
  <c r="P2488" i="2"/>
  <c r="BI2486" i="2"/>
  <c r="BH2486" i="2"/>
  <c r="BG2486" i="2"/>
  <c r="BF2486" i="2"/>
  <c r="T2486" i="2"/>
  <c r="R2486" i="2"/>
  <c r="P2486" i="2"/>
  <c r="BI2484" i="2"/>
  <c r="BH2484" i="2"/>
  <c r="BG2484" i="2"/>
  <c r="BF2484" i="2"/>
  <c r="T2484" i="2"/>
  <c r="R2484" i="2"/>
  <c r="P2484" i="2"/>
  <c r="BI2482" i="2"/>
  <c r="BH2482" i="2"/>
  <c r="BG2482" i="2"/>
  <c r="BF2482" i="2"/>
  <c r="T2482" i="2"/>
  <c r="R2482" i="2"/>
  <c r="P2482" i="2"/>
  <c r="BI2479" i="2"/>
  <c r="BH2479" i="2"/>
  <c r="BG2479" i="2"/>
  <c r="BF2479" i="2"/>
  <c r="T2479" i="2"/>
  <c r="R2479" i="2"/>
  <c r="P2479" i="2"/>
  <c r="BI2477" i="2"/>
  <c r="BH2477" i="2"/>
  <c r="BG2477" i="2"/>
  <c r="BF2477" i="2"/>
  <c r="T2477" i="2"/>
  <c r="R2477" i="2"/>
  <c r="P2477" i="2"/>
  <c r="BI2475" i="2"/>
  <c r="BH2475" i="2"/>
  <c r="BG2475" i="2"/>
  <c r="BF2475" i="2"/>
  <c r="T2475" i="2"/>
  <c r="R2475" i="2"/>
  <c r="P2475" i="2"/>
  <c r="BI2472" i="2"/>
  <c r="BH2472" i="2"/>
  <c r="BG2472" i="2"/>
  <c r="BF2472" i="2"/>
  <c r="T2472" i="2"/>
  <c r="R2472" i="2"/>
  <c r="P2472" i="2"/>
  <c r="BI2470" i="2"/>
  <c r="BH2470" i="2"/>
  <c r="BG2470" i="2"/>
  <c r="BF2470" i="2"/>
  <c r="T2470" i="2"/>
  <c r="R2470" i="2"/>
  <c r="P2470" i="2"/>
  <c r="BI2468" i="2"/>
  <c r="BH2468" i="2"/>
  <c r="BG2468" i="2"/>
  <c r="BF2468" i="2"/>
  <c r="T2468" i="2"/>
  <c r="R2468" i="2"/>
  <c r="P2468" i="2"/>
  <c r="BI2464" i="2"/>
  <c r="BH2464" i="2"/>
  <c r="BG2464" i="2"/>
  <c r="BF2464" i="2"/>
  <c r="T2464" i="2"/>
  <c r="T2463" i="2"/>
  <c r="R2464" i="2"/>
  <c r="R2463" i="2" s="1"/>
  <c r="P2464" i="2"/>
  <c r="P2463" i="2"/>
  <c r="BI2461" i="2"/>
  <c r="BH2461" i="2"/>
  <c r="BG2461" i="2"/>
  <c r="BF2461" i="2"/>
  <c r="T2461" i="2"/>
  <c r="R2461" i="2"/>
  <c r="P2461" i="2"/>
  <c r="BI2459" i="2"/>
  <c r="BH2459" i="2"/>
  <c r="BG2459" i="2"/>
  <c r="BF2459" i="2"/>
  <c r="T2459" i="2"/>
  <c r="R2459" i="2"/>
  <c r="P2459" i="2"/>
  <c r="BI2457" i="2"/>
  <c r="BH2457" i="2"/>
  <c r="BG2457" i="2"/>
  <c r="BF2457" i="2"/>
  <c r="T2457" i="2"/>
  <c r="R2457" i="2"/>
  <c r="P2457" i="2"/>
  <c r="BI2454" i="2"/>
  <c r="BH2454" i="2"/>
  <c r="BG2454" i="2"/>
  <c r="BF2454" i="2"/>
  <c r="T2454" i="2"/>
  <c r="R2454" i="2"/>
  <c r="P2454" i="2"/>
  <c r="BI2452" i="2"/>
  <c r="BH2452" i="2"/>
  <c r="BG2452" i="2"/>
  <c r="BF2452" i="2"/>
  <c r="T2452" i="2"/>
  <c r="R2452" i="2"/>
  <c r="P2452" i="2"/>
  <c r="BI2451" i="2"/>
  <c r="BH2451" i="2"/>
  <c r="BG2451" i="2"/>
  <c r="BF2451" i="2"/>
  <c r="T2451" i="2"/>
  <c r="R2451" i="2"/>
  <c r="P2451" i="2"/>
  <c r="BI2449" i="2"/>
  <c r="BH2449" i="2"/>
  <c r="BG2449" i="2"/>
  <c r="BF2449" i="2"/>
  <c r="T2449" i="2"/>
  <c r="R2449" i="2"/>
  <c r="P2449" i="2"/>
  <c r="BI2448" i="2"/>
  <c r="BH2448" i="2"/>
  <c r="BG2448" i="2"/>
  <c r="BF2448" i="2"/>
  <c r="T2448" i="2"/>
  <c r="R2448" i="2"/>
  <c r="P2448" i="2"/>
  <c r="BI2446" i="2"/>
  <c r="BH2446" i="2"/>
  <c r="BG2446" i="2"/>
  <c r="BF2446" i="2"/>
  <c r="T2446" i="2"/>
  <c r="R2446" i="2"/>
  <c r="P2446" i="2"/>
  <c r="BI2445" i="2"/>
  <c r="BH2445" i="2"/>
  <c r="BG2445" i="2"/>
  <c r="BF2445" i="2"/>
  <c r="T2445" i="2"/>
  <c r="R2445" i="2"/>
  <c r="P2445" i="2"/>
  <c r="BI2435" i="2"/>
  <c r="BH2435" i="2"/>
  <c r="BG2435" i="2"/>
  <c r="BF2435" i="2"/>
  <c r="T2435" i="2"/>
  <c r="R2435" i="2"/>
  <c r="P2435" i="2"/>
  <c r="BI2427" i="2"/>
  <c r="BH2427" i="2"/>
  <c r="BG2427" i="2"/>
  <c r="BF2427" i="2"/>
  <c r="T2427" i="2"/>
  <c r="R2427" i="2"/>
  <c r="P2427" i="2"/>
  <c r="BI2418" i="2"/>
  <c r="BH2418" i="2"/>
  <c r="BG2418" i="2"/>
  <c r="BF2418" i="2"/>
  <c r="T2418" i="2"/>
  <c r="R2418" i="2"/>
  <c r="P2418" i="2"/>
  <c r="BI2410" i="2"/>
  <c r="BH2410" i="2"/>
  <c r="BG2410" i="2"/>
  <c r="BF2410" i="2"/>
  <c r="T2410" i="2"/>
  <c r="R2410" i="2"/>
  <c r="P2410" i="2"/>
  <c r="BI2408" i="2"/>
  <c r="BH2408" i="2"/>
  <c r="BG2408" i="2"/>
  <c r="BF2408" i="2"/>
  <c r="T2408" i="2"/>
  <c r="R2408" i="2"/>
  <c r="P2408" i="2"/>
  <c r="BI2366" i="2"/>
  <c r="BH2366" i="2"/>
  <c r="BG2366" i="2"/>
  <c r="BF2366" i="2"/>
  <c r="T2366" i="2"/>
  <c r="R2366" i="2"/>
  <c r="P2366" i="2"/>
  <c r="BI2364" i="2"/>
  <c r="BH2364" i="2"/>
  <c r="BG2364" i="2"/>
  <c r="BF2364" i="2"/>
  <c r="T2364" i="2"/>
  <c r="R2364" i="2"/>
  <c r="P2364" i="2"/>
  <c r="BI2355" i="2"/>
  <c r="BH2355" i="2"/>
  <c r="BG2355" i="2"/>
  <c r="BF2355" i="2"/>
  <c r="T2355" i="2"/>
  <c r="R2355" i="2"/>
  <c r="P2355" i="2"/>
  <c r="BI2324" i="2"/>
  <c r="BH2324" i="2"/>
  <c r="BG2324" i="2"/>
  <c r="BF2324" i="2"/>
  <c r="T2324" i="2"/>
  <c r="R2324" i="2"/>
  <c r="P2324" i="2"/>
  <c r="BI2293" i="2"/>
  <c r="BH2293" i="2"/>
  <c r="BG2293" i="2"/>
  <c r="BF2293" i="2"/>
  <c r="T2293" i="2"/>
  <c r="R2293" i="2"/>
  <c r="P2293" i="2"/>
  <c r="BI2291" i="2"/>
  <c r="BH2291" i="2"/>
  <c r="BG2291" i="2"/>
  <c r="BF2291" i="2"/>
  <c r="T2291" i="2"/>
  <c r="R2291" i="2"/>
  <c r="P2291" i="2"/>
  <c r="BI2249" i="2"/>
  <c r="BH2249" i="2"/>
  <c r="BG2249" i="2"/>
  <c r="BF2249" i="2"/>
  <c r="T2249" i="2"/>
  <c r="R2249" i="2"/>
  <c r="P2249" i="2"/>
  <c r="BI2239" i="2"/>
  <c r="BH2239" i="2"/>
  <c r="BG2239" i="2"/>
  <c r="BF2239" i="2"/>
  <c r="T2239" i="2"/>
  <c r="R2239" i="2"/>
  <c r="P2239" i="2"/>
  <c r="BI2197" i="2"/>
  <c r="BH2197" i="2"/>
  <c r="BG2197" i="2"/>
  <c r="BF2197" i="2"/>
  <c r="T2197" i="2"/>
  <c r="R2197" i="2"/>
  <c r="P2197" i="2"/>
  <c r="BI2155" i="2"/>
  <c r="BH2155" i="2"/>
  <c r="BG2155" i="2"/>
  <c r="BF2155" i="2"/>
  <c r="T2155" i="2"/>
  <c r="R2155" i="2"/>
  <c r="P2155" i="2"/>
  <c r="BI2113" i="2"/>
  <c r="BH2113" i="2"/>
  <c r="BG2113" i="2"/>
  <c r="BF2113" i="2"/>
  <c r="T2113" i="2"/>
  <c r="R2113" i="2"/>
  <c r="P2113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6" i="2"/>
  <c r="BH2106" i="2"/>
  <c r="BG2106" i="2"/>
  <c r="BF2106" i="2"/>
  <c r="T2106" i="2"/>
  <c r="R2106" i="2"/>
  <c r="P2106" i="2"/>
  <c r="BI2104" i="2"/>
  <c r="BH2104" i="2"/>
  <c r="BG2104" i="2"/>
  <c r="BF2104" i="2"/>
  <c r="T2104" i="2"/>
  <c r="R2104" i="2"/>
  <c r="P2104" i="2"/>
  <c r="BI2102" i="2"/>
  <c r="BH2102" i="2"/>
  <c r="BG2102" i="2"/>
  <c r="BF2102" i="2"/>
  <c r="T2102" i="2"/>
  <c r="R2102" i="2"/>
  <c r="P2102" i="2"/>
  <c r="BI2100" i="2"/>
  <c r="BH2100" i="2"/>
  <c r="BG2100" i="2"/>
  <c r="BF2100" i="2"/>
  <c r="T2100" i="2"/>
  <c r="R2100" i="2"/>
  <c r="P2100" i="2"/>
  <c r="BI2090" i="2"/>
  <c r="BH2090" i="2"/>
  <c r="BG2090" i="2"/>
  <c r="BF2090" i="2"/>
  <c r="T2090" i="2"/>
  <c r="R2090" i="2"/>
  <c r="P2090" i="2"/>
  <c r="BI2081" i="2"/>
  <c r="BH2081" i="2"/>
  <c r="BG2081" i="2"/>
  <c r="BF2081" i="2"/>
  <c r="T2081" i="2"/>
  <c r="R2081" i="2"/>
  <c r="P2081" i="2"/>
  <c r="BI2079" i="2"/>
  <c r="BH2079" i="2"/>
  <c r="BG2079" i="2"/>
  <c r="BF2079" i="2"/>
  <c r="T2079" i="2"/>
  <c r="R2079" i="2"/>
  <c r="P2079" i="2"/>
  <c r="BI2077" i="2"/>
  <c r="BH2077" i="2"/>
  <c r="BG2077" i="2"/>
  <c r="BF2077" i="2"/>
  <c r="T2077" i="2"/>
  <c r="R2077" i="2"/>
  <c r="P2077" i="2"/>
  <c r="BI2071" i="2"/>
  <c r="BH2071" i="2"/>
  <c r="BG2071" i="2"/>
  <c r="BF2071" i="2"/>
  <c r="T2071" i="2"/>
  <c r="R2071" i="2"/>
  <c r="P2071" i="2"/>
  <c r="BI2069" i="2"/>
  <c r="BH2069" i="2"/>
  <c r="BG2069" i="2"/>
  <c r="BF2069" i="2"/>
  <c r="T2069" i="2"/>
  <c r="R2069" i="2"/>
  <c r="P2069" i="2"/>
  <c r="BI2062" i="2"/>
  <c r="BH2062" i="2"/>
  <c r="BG2062" i="2"/>
  <c r="BF2062" i="2"/>
  <c r="T2062" i="2"/>
  <c r="R2062" i="2"/>
  <c r="P2062" i="2"/>
  <c r="BI2058" i="2"/>
  <c r="BH2058" i="2"/>
  <c r="BG2058" i="2"/>
  <c r="BF2058" i="2"/>
  <c r="T2058" i="2"/>
  <c r="R2058" i="2"/>
  <c r="P2058" i="2"/>
  <c r="BI2052" i="2"/>
  <c r="BH2052" i="2"/>
  <c r="BG2052" i="2"/>
  <c r="BF2052" i="2"/>
  <c r="T2052" i="2"/>
  <c r="R2052" i="2"/>
  <c r="P2052" i="2"/>
  <c r="BI2046" i="2"/>
  <c r="BH2046" i="2"/>
  <c r="BG2046" i="2"/>
  <c r="BF2046" i="2"/>
  <c r="T2046" i="2"/>
  <c r="R2046" i="2"/>
  <c r="P2046" i="2"/>
  <c r="BI2044" i="2"/>
  <c r="BH2044" i="2"/>
  <c r="BG2044" i="2"/>
  <c r="BF2044" i="2"/>
  <c r="T2044" i="2"/>
  <c r="R2044" i="2"/>
  <c r="P2044" i="2"/>
  <c r="BI2041" i="2"/>
  <c r="BH2041" i="2"/>
  <c r="BG2041" i="2"/>
  <c r="BF2041" i="2"/>
  <c r="T2041" i="2"/>
  <c r="R2041" i="2"/>
  <c r="P2041" i="2"/>
  <c r="BI2035" i="2"/>
  <c r="BH2035" i="2"/>
  <c r="BG2035" i="2"/>
  <c r="BF2035" i="2"/>
  <c r="T2035" i="2"/>
  <c r="R2035" i="2"/>
  <c r="P2035" i="2"/>
  <c r="BI2031" i="2"/>
  <c r="BH2031" i="2"/>
  <c r="BG2031" i="2"/>
  <c r="BF2031" i="2"/>
  <c r="T2031" i="2"/>
  <c r="R2031" i="2"/>
  <c r="P2031" i="2"/>
  <c r="BI2027" i="2"/>
  <c r="BH2027" i="2"/>
  <c r="BG2027" i="2"/>
  <c r="BF2027" i="2"/>
  <c r="T2027" i="2"/>
  <c r="R2027" i="2"/>
  <c r="P2027" i="2"/>
  <c r="BI2025" i="2"/>
  <c r="BH2025" i="2"/>
  <c r="BG2025" i="2"/>
  <c r="BF2025" i="2"/>
  <c r="T2025" i="2"/>
  <c r="R2025" i="2"/>
  <c r="P2025" i="2"/>
  <c r="BI2024" i="2"/>
  <c r="BH2024" i="2"/>
  <c r="BG2024" i="2"/>
  <c r="BF2024" i="2"/>
  <c r="T2024" i="2"/>
  <c r="R2024" i="2"/>
  <c r="P2024" i="2"/>
  <c r="BI1980" i="2"/>
  <c r="BH1980" i="2"/>
  <c r="BG1980" i="2"/>
  <c r="BF1980" i="2"/>
  <c r="T1980" i="2"/>
  <c r="R1980" i="2"/>
  <c r="P1980" i="2"/>
  <c r="BI1978" i="2"/>
  <c r="BH1978" i="2"/>
  <c r="BG1978" i="2"/>
  <c r="BF1978" i="2"/>
  <c r="T1978" i="2"/>
  <c r="R1978" i="2"/>
  <c r="P1978" i="2"/>
  <c r="BI1972" i="2"/>
  <c r="BH1972" i="2"/>
  <c r="BG1972" i="2"/>
  <c r="BF1972" i="2"/>
  <c r="T1972" i="2"/>
  <c r="R1972" i="2"/>
  <c r="P1972" i="2"/>
  <c r="BI1966" i="2"/>
  <c r="BH1966" i="2"/>
  <c r="BG1966" i="2"/>
  <c r="BF1966" i="2"/>
  <c r="T1966" i="2"/>
  <c r="R1966" i="2"/>
  <c r="P1966" i="2"/>
  <c r="BI1963" i="2"/>
  <c r="BH1963" i="2"/>
  <c r="BG1963" i="2"/>
  <c r="BF1963" i="2"/>
  <c r="T1963" i="2"/>
  <c r="R1963" i="2"/>
  <c r="P1963" i="2"/>
  <c r="BI1960" i="2"/>
  <c r="BH1960" i="2"/>
  <c r="BG1960" i="2"/>
  <c r="BF1960" i="2"/>
  <c r="T1960" i="2"/>
  <c r="R1960" i="2"/>
  <c r="P1960" i="2"/>
  <c r="BI1954" i="2"/>
  <c r="BH1954" i="2"/>
  <c r="BG1954" i="2"/>
  <c r="BF1954" i="2"/>
  <c r="T1954" i="2"/>
  <c r="R1954" i="2"/>
  <c r="P1954" i="2"/>
  <c r="BI1947" i="2"/>
  <c r="BH1947" i="2"/>
  <c r="BG1947" i="2"/>
  <c r="BF1947" i="2"/>
  <c r="T1947" i="2"/>
  <c r="R1947" i="2"/>
  <c r="P1947" i="2"/>
  <c r="BI1940" i="2"/>
  <c r="BH1940" i="2"/>
  <c r="BG1940" i="2"/>
  <c r="BF1940" i="2"/>
  <c r="T1940" i="2"/>
  <c r="R1940" i="2"/>
  <c r="P1940" i="2"/>
  <c r="BI1937" i="2"/>
  <c r="BH1937" i="2"/>
  <c r="BG1937" i="2"/>
  <c r="BF1937" i="2"/>
  <c r="T1937" i="2"/>
  <c r="R1937" i="2"/>
  <c r="P1937" i="2"/>
  <c r="BI1935" i="2"/>
  <c r="BH1935" i="2"/>
  <c r="BG1935" i="2"/>
  <c r="BF1935" i="2"/>
  <c r="T1935" i="2"/>
  <c r="R1935" i="2"/>
  <c r="P1935" i="2"/>
  <c r="BI1917" i="2"/>
  <c r="BH1917" i="2"/>
  <c r="BG1917" i="2"/>
  <c r="BF1917" i="2"/>
  <c r="T1917" i="2"/>
  <c r="R1917" i="2"/>
  <c r="P1917" i="2"/>
  <c r="BI1915" i="2"/>
  <c r="BH1915" i="2"/>
  <c r="BG1915" i="2"/>
  <c r="BF1915" i="2"/>
  <c r="T1915" i="2"/>
  <c r="R1915" i="2"/>
  <c r="P1915" i="2"/>
  <c r="BI1909" i="2"/>
  <c r="BH1909" i="2"/>
  <c r="BG1909" i="2"/>
  <c r="BF1909" i="2"/>
  <c r="T1909" i="2"/>
  <c r="R1909" i="2"/>
  <c r="P1909" i="2"/>
  <c r="BI1907" i="2"/>
  <c r="BH1907" i="2"/>
  <c r="BG1907" i="2"/>
  <c r="BF1907" i="2"/>
  <c r="T1907" i="2"/>
  <c r="R1907" i="2"/>
  <c r="P1907" i="2"/>
  <c r="BI1904" i="2"/>
  <c r="BH1904" i="2"/>
  <c r="BG1904" i="2"/>
  <c r="BF1904" i="2"/>
  <c r="T1904" i="2"/>
  <c r="R1904" i="2"/>
  <c r="P1904" i="2"/>
  <c r="BI1900" i="2"/>
  <c r="BH1900" i="2"/>
  <c r="BG1900" i="2"/>
  <c r="BF1900" i="2"/>
  <c r="T1900" i="2"/>
  <c r="R1900" i="2"/>
  <c r="P1900" i="2"/>
  <c r="BI1896" i="2"/>
  <c r="BH1896" i="2"/>
  <c r="BG1896" i="2"/>
  <c r="BF1896" i="2"/>
  <c r="T1896" i="2"/>
  <c r="R1896" i="2"/>
  <c r="P1896" i="2"/>
  <c r="BI1891" i="2"/>
  <c r="BH1891" i="2"/>
  <c r="BG1891" i="2"/>
  <c r="BF1891" i="2"/>
  <c r="T1891" i="2"/>
  <c r="R1891" i="2"/>
  <c r="P1891" i="2"/>
  <c r="BI1886" i="2"/>
  <c r="BH1886" i="2"/>
  <c r="BG1886" i="2"/>
  <c r="BF1886" i="2"/>
  <c r="T1886" i="2"/>
  <c r="R1886" i="2"/>
  <c r="P1886" i="2"/>
  <c r="BI1884" i="2"/>
  <c r="BH1884" i="2"/>
  <c r="BG1884" i="2"/>
  <c r="BF1884" i="2"/>
  <c r="T1884" i="2"/>
  <c r="R1884" i="2"/>
  <c r="P1884" i="2"/>
  <c r="BI1883" i="2"/>
  <c r="BH1883" i="2"/>
  <c r="BG1883" i="2"/>
  <c r="BF1883" i="2"/>
  <c r="T1883" i="2"/>
  <c r="R1883" i="2"/>
  <c r="P1883" i="2"/>
  <c r="BI1881" i="2"/>
  <c r="BH1881" i="2"/>
  <c r="BG1881" i="2"/>
  <c r="BF1881" i="2"/>
  <c r="T1881" i="2"/>
  <c r="R1881" i="2"/>
  <c r="P1881" i="2"/>
  <c r="BI1880" i="2"/>
  <c r="BH1880" i="2"/>
  <c r="BG1880" i="2"/>
  <c r="BF1880" i="2"/>
  <c r="T1880" i="2"/>
  <c r="R1880" i="2"/>
  <c r="P1880" i="2"/>
  <c r="BI1877" i="2"/>
  <c r="BH1877" i="2"/>
  <c r="BG1877" i="2"/>
  <c r="BF1877" i="2"/>
  <c r="T1877" i="2"/>
  <c r="R1877" i="2"/>
  <c r="P1877" i="2"/>
  <c r="BI1874" i="2"/>
  <c r="BH1874" i="2"/>
  <c r="BG1874" i="2"/>
  <c r="BF1874" i="2"/>
  <c r="T1874" i="2"/>
  <c r="R1874" i="2"/>
  <c r="P1874" i="2"/>
  <c r="BI1871" i="2"/>
  <c r="BH1871" i="2"/>
  <c r="BG1871" i="2"/>
  <c r="BF1871" i="2"/>
  <c r="T1871" i="2"/>
  <c r="R1871" i="2"/>
  <c r="P1871" i="2"/>
  <c r="BI1868" i="2"/>
  <c r="BH1868" i="2"/>
  <c r="BG1868" i="2"/>
  <c r="BF1868" i="2"/>
  <c r="T1868" i="2"/>
  <c r="R1868" i="2"/>
  <c r="P1868" i="2"/>
  <c r="BI1865" i="2"/>
  <c r="BH1865" i="2"/>
  <c r="BG1865" i="2"/>
  <c r="BF1865" i="2"/>
  <c r="T1865" i="2"/>
  <c r="R1865" i="2"/>
  <c r="P1865" i="2"/>
  <c r="BI1863" i="2"/>
  <c r="BH1863" i="2"/>
  <c r="BG1863" i="2"/>
  <c r="BF1863" i="2"/>
  <c r="T1863" i="2"/>
  <c r="R1863" i="2"/>
  <c r="P1863" i="2"/>
  <c r="BI1860" i="2"/>
  <c r="BH1860" i="2"/>
  <c r="BG1860" i="2"/>
  <c r="BF1860" i="2"/>
  <c r="T1860" i="2"/>
  <c r="R1860" i="2"/>
  <c r="P1860" i="2"/>
  <c r="BI1857" i="2"/>
  <c r="BH1857" i="2"/>
  <c r="BG1857" i="2"/>
  <c r="BF1857" i="2"/>
  <c r="T1857" i="2"/>
  <c r="R1857" i="2"/>
  <c r="P1857" i="2"/>
  <c r="BI1854" i="2"/>
  <c r="BH1854" i="2"/>
  <c r="BG1854" i="2"/>
  <c r="BF1854" i="2"/>
  <c r="T1854" i="2"/>
  <c r="R1854" i="2"/>
  <c r="P1854" i="2"/>
  <c r="BI1851" i="2"/>
  <c r="BH1851" i="2"/>
  <c r="BG1851" i="2"/>
  <c r="BF1851" i="2"/>
  <c r="T1851" i="2"/>
  <c r="R1851" i="2"/>
  <c r="P1851" i="2"/>
  <c r="BI1849" i="2"/>
  <c r="BH1849" i="2"/>
  <c r="BG1849" i="2"/>
  <c r="BF1849" i="2"/>
  <c r="T1849" i="2"/>
  <c r="R1849" i="2"/>
  <c r="P1849" i="2"/>
  <c r="BI1846" i="2"/>
  <c r="BH1846" i="2"/>
  <c r="BG1846" i="2"/>
  <c r="BF1846" i="2"/>
  <c r="T1846" i="2"/>
  <c r="R1846" i="2"/>
  <c r="P1846" i="2"/>
  <c r="BI1843" i="2"/>
  <c r="BH1843" i="2"/>
  <c r="BG1843" i="2"/>
  <c r="BF1843" i="2"/>
  <c r="T1843" i="2"/>
  <c r="R1843" i="2"/>
  <c r="P1843" i="2"/>
  <c r="BI1840" i="2"/>
  <c r="BH1840" i="2"/>
  <c r="BG1840" i="2"/>
  <c r="BF1840" i="2"/>
  <c r="T1840" i="2"/>
  <c r="R1840" i="2"/>
  <c r="P1840" i="2"/>
  <c r="BI1838" i="2"/>
  <c r="BH1838" i="2"/>
  <c r="BG1838" i="2"/>
  <c r="BF1838" i="2"/>
  <c r="T1838" i="2"/>
  <c r="R1838" i="2"/>
  <c r="P1838" i="2"/>
  <c r="BI1835" i="2"/>
  <c r="BH1835" i="2"/>
  <c r="BG1835" i="2"/>
  <c r="BF1835" i="2"/>
  <c r="T1835" i="2"/>
  <c r="R1835" i="2"/>
  <c r="P1835" i="2"/>
  <c r="BI1832" i="2"/>
  <c r="BH1832" i="2"/>
  <c r="BG1832" i="2"/>
  <c r="BF1832" i="2"/>
  <c r="T1832" i="2"/>
  <c r="R1832" i="2"/>
  <c r="P1832" i="2"/>
  <c r="BI1829" i="2"/>
  <c r="BH1829" i="2"/>
  <c r="BG1829" i="2"/>
  <c r="BF1829" i="2"/>
  <c r="T1829" i="2"/>
  <c r="R1829" i="2"/>
  <c r="P1829" i="2"/>
  <c r="BI1827" i="2"/>
  <c r="BH1827" i="2"/>
  <c r="BG1827" i="2"/>
  <c r="BF1827" i="2"/>
  <c r="T1827" i="2"/>
  <c r="R1827" i="2"/>
  <c r="P1827" i="2"/>
  <c r="BI1825" i="2"/>
  <c r="BH1825" i="2"/>
  <c r="BG1825" i="2"/>
  <c r="BF1825" i="2"/>
  <c r="T1825" i="2"/>
  <c r="R1825" i="2"/>
  <c r="P1825" i="2"/>
  <c r="BI1824" i="2"/>
  <c r="BH1824" i="2"/>
  <c r="BG1824" i="2"/>
  <c r="BF1824" i="2"/>
  <c r="T1824" i="2"/>
  <c r="R1824" i="2"/>
  <c r="P1824" i="2"/>
  <c r="BI1823" i="2"/>
  <c r="BH1823" i="2"/>
  <c r="BG1823" i="2"/>
  <c r="BF1823" i="2"/>
  <c r="T1823" i="2"/>
  <c r="R1823" i="2"/>
  <c r="P1823" i="2"/>
  <c r="BI1821" i="2"/>
  <c r="BH1821" i="2"/>
  <c r="BG1821" i="2"/>
  <c r="BF1821" i="2"/>
  <c r="T1821" i="2"/>
  <c r="R1821" i="2"/>
  <c r="P1821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5" i="2"/>
  <c r="BH1815" i="2"/>
  <c r="BG1815" i="2"/>
  <c r="BF1815" i="2"/>
  <c r="T1815" i="2"/>
  <c r="R1815" i="2"/>
  <c r="P1815" i="2"/>
  <c r="BI1813" i="2"/>
  <c r="BH1813" i="2"/>
  <c r="BG1813" i="2"/>
  <c r="BF1813" i="2"/>
  <c r="T1813" i="2"/>
  <c r="R1813" i="2"/>
  <c r="P1813" i="2"/>
  <c r="BI1810" i="2"/>
  <c r="BH1810" i="2"/>
  <c r="BG1810" i="2"/>
  <c r="BF1810" i="2"/>
  <c r="T1810" i="2"/>
  <c r="R1810" i="2"/>
  <c r="P1810" i="2"/>
  <c r="BI1808" i="2"/>
  <c r="BH1808" i="2"/>
  <c r="BG1808" i="2"/>
  <c r="BF1808" i="2"/>
  <c r="T1808" i="2"/>
  <c r="R1808" i="2"/>
  <c r="P1808" i="2"/>
  <c r="BI1806" i="2"/>
  <c r="BH1806" i="2"/>
  <c r="BG1806" i="2"/>
  <c r="BF1806" i="2"/>
  <c r="T1806" i="2"/>
  <c r="R1806" i="2"/>
  <c r="P1806" i="2"/>
  <c r="BI1804" i="2"/>
  <c r="BH1804" i="2"/>
  <c r="BG1804" i="2"/>
  <c r="BF1804" i="2"/>
  <c r="T1804" i="2"/>
  <c r="R1804" i="2"/>
  <c r="P1804" i="2"/>
  <c r="BI1802" i="2"/>
  <c r="BH1802" i="2"/>
  <c r="BG1802" i="2"/>
  <c r="BF1802" i="2"/>
  <c r="T1802" i="2"/>
  <c r="R1802" i="2"/>
  <c r="P1802" i="2"/>
  <c r="BI1800" i="2"/>
  <c r="BH1800" i="2"/>
  <c r="BG1800" i="2"/>
  <c r="BF1800" i="2"/>
  <c r="T1800" i="2"/>
  <c r="R1800" i="2"/>
  <c r="P1800" i="2"/>
  <c r="BI1798" i="2"/>
  <c r="BH1798" i="2"/>
  <c r="BG1798" i="2"/>
  <c r="BF1798" i="2"/>
  <c r="T1798" i="2"/>
  <c r="R1798" i="2"/>
  <c r="P1798" i="2"/>
  <c r="BI1797" i="2"/>
  <c r="BH1797" i="2"/>
  <c r="BG1797" i="2"/>
  <c r="BF1797" i="2"/>
  <c r="T1797" i="2"/>
  <c r="R1797" i="2"/>
  <c r="P1797" i="2"/>
  <c r="BI1795" i="2"/>
  <c r="BH1795" i="2"/>
  <c r="BG1795" i="2"/>
  <c r="BF1795" i="2"/>
  <c r="T1795" i="2"/>
  <c r="R1795" i="2"/>
  <c r="P1795" i="2"/>
  <c r="BI1794" i="2"/>
  <c r="BH1794" i="2"/>
  <c r="BG1794" i="2"/>
  <c r="BF1794" i="2"/>
  <c r="T1794" i="2"/>
  <c r="R1794" i="2"/>
  <c r="P1794" i="2"/>
  <c r="BI1791" i="2"/>
  <c r="BH1791" i="2"/>
  <c r="BG1791" i="2"/>
  <c r="BF1791" i="2"/>
  <c r="T1791" i="2"/>
  <c r="R1791" i="2"/>
  <c r="P1791" i="2"/>
  <c r="BI1788" i="2"/>
  <c r="BH1788" i="2"/>
  <c r="BG1788" i="2"/>
  <c r="BF1788" i="2"/>
  <c r="T1788" i="2"/>
  <c r="R1788" i="2"/>
  <c r="P1788" i="2"/>
  <c r="BI1784" i="2"/>
  <c r="BH1784" i="2"/>
  <c r="BG1784" i="2"/>
  <c r="BF1784" i="2"/>
  <c r="T1784" i="2"/>
  <c r="R1784" i="2"/>
  <c r="P1784" i="2"/>
  <c r="BI1782" i="2"/>
  <c r="BH1782" i="2"/>
  <c r="BG1782" i="2"/>
  <c r="BF1782" i="2"/>
  <c r="T1782" i="2"/>
  <c r="R1782" i="2"/>
  <c r="P1782" i="2"/>
  <c r="BI1781" i="2"/>
  <c r="BH1781" i="2"/>
  <c r="BG1781" i="2"/>
  <c r="BF1781" i="2"/>
  <c r="T1781" i="2"/>
  <c r="R1781" i="2"/>
  <c r="P1781" i="2"/>
  <c r="BI1780" i="2"/>
  <c r="BH1780" i="2"/>
  <c r="BG1780" i="2"/>
  <c r="BF1780" i="2"/>
  <c r="T1780" i="2"/>
  <c r="R1780" i="2"/>
  <c r="P1780" i="2"/>
  <c r="BI1778" i="2"/>
  <c r="BH1778" i="2"/>
  <c r="BG1778" i="2"/>
  <c r="BF1778" i="2"/>
  <c r="T1778" i="2"/>
  <c r="R1778" i="2"/>
  <c r="P1778" i="2"/>
  <c r="BI1777" i="2"/>
  <c r="BH1777" i="2"/>
  <c r="BG1777" i="2"/>
  <c r="BF1777" i="2"/>
  <c r="T1777" i="2"/>
  <c r="R1777" i="2"/>
  <c r="P1777" i="2"/>
  <c r="BI1775" i="2"/>
  <c r="BH1775" i="2"/>
  <c r="BG1775" i="2"/>
  <c r="BF1775" i="2"/>
  <c r="T1775" i="2"/>
  <c r="R1775" i="2"/>
  <c r="P1775" i="2"/>
  <c r="BI1773" i="2"/>
  <c r="BH1773" i="2"/>
  <c r="BG1773" i="2"/>
  <c r="BF1773" i="2"/>
  <c r="T1773" i="2"/>
  <c r="R1773" i="2"/>
  <c r="P1773" i="2"/>
  <c r="BI1771" i="2"/>
  <c r="BH1771" i="2"/>
  <c r="BG1771" i="2"/>
  <c r="BF1771" i="2"/>
  <c r="T1771" i="2"/>
  <c r="R1771" i="2"/>
  <c r="P1771" i="2"/>
  <c r="BI1769" i="2"/>
  <c r="BH1769" i="2"/>
  <c r="BG1769" i="2"/>
  <c r="BF1769" i="2"/>
  <c r="T1769" i="2"/>
  <c r="R1769" i="2"/>
  <c r="P1769" i="2"/>
  <c r="BI1768" i="2"/>
  <c r="BH1768" i="2"/>
  <c r="BG1768" i="2"/>
  <c r="BF1768" i="2"/>
  <c r="T1768" i="2"/>
  <c r="R1768" i="2"/>
  <c r="P1768" i="2"/>
  <c r="BI1766" i="2"/>
  <c r="BH1766" i="2"/>
  <c r="BG1766" i="2"/>
  <c r="BF1766" i="2"/>
  <c r="T1766" i="2"/>
  <c r="R1766" i="2"/>
  <c r="P1766" i="2"/>
  <c r="BI1764" i="2"/>
  <c r="BH1764" i="2"/>
  <c r="BG1764" i="2"/>
  <c r="BF1764" i="2"/>
  <c r="T1764" i="2"/>
  <c r="R1764" i="2"/>
  <c r="P1764" i="2"/>
  <c r="BI1762" i="2"/>
  <c r="BH1762" i="2"/>
  <c r="BG1762" i="2"/>
  <c r="BF1762" i="2"/>
  <c r="T1762" i="2"/>
  <c r="R1762" i="2"/>
  <c r="P1762" i="2"/>
  <c r="BI1760" i="2"/>
  <c r="BH1760" i="2"/>
  <c r="BG1760" i="2"/>
  <c r="BF1760" i="2"/>
  <c r="T1760" i="2"/>
  <c r="R1760" i="2"/>
  <c r="P1760" i="2"/>
  <c r="BI1757" i="2"/>
  <c r="BH1757" i="2"/>
  <c r="BG1757" i="2"/>
  <c r="BF1757" i="2"/>
  <c r="T1757" i="2"/>
  <c r="R1757" i="2"/>
  <c r="P1757" i="2"/>
  <c r="BI1756" i="2"/>
  <c r="BH1756" i="2"/>
  <c r="BG1756" i="2"/>
  <c r="BF1756" i="2"/>
  <c r="T1756" i="2"/>
  <c r="R1756" i="2"/>
  <c r="P1756" i="2"/>
  <c r="BI1754" i="2"/>
  <c r="BH1754" i="2"/>
  <c r="BG1754" i="2"/>
  <c r="BF1754" i="2"/>
  <c r="T1754" i="2"/>
  <c r="R1754" i="2"/>
  <c r="P1754" i="2"/>
  <c r="BI1753" i="2"/>
  <c r="BH1753" i="2"/>
  <c r="BG1753" i="2"/>
  <c r="BF1753" i="2"/>
  <c r="T1753" i="2"/>
  <c r="R1753" i="2"/>
  <c r="P1753" i="2"/>
  <c r="BI1751" i="2"/>
  <c r="BH1751" i="2"/>
  <c r="BG1751" i="2"/>
  <c r="BF1751" i="2"/>
  <c r="T1751" i="2"/>
  <c r="R1751" i="2"/>
  <c r="P1751" i="2"/>
  <c r="BI1749" i="2"/>
  <c r="BH1749" i="2"/>
  <c r="BG1749" i="2"/>
  <c r="BF1749" i="2"/>
  <c r="T1749" i="2"/>
  <c r="R1749" i="2"/>
  <c r="P1749" i="2"/>
  <c r="BI1747" i="2"/>
  <c r="BH1747" i="2"/>
  <c r="BG1747" i="2"/>
  <c r="BF1747" i="2"/>
  <c r="T1747" i="2"/>
  <c r="R1747" i="2"/>
  <c r="P1747" i="2"/>
  <c r="BI1743" i="2"/>
  <c r="BH1743" i="2"/>
  <c r="BG1743" i="2"/>
  <c r="BF1743" i="2"/>
  <c r="T1743" i="2"/>
  <c r="R1743" i="2"/>
  <c r="P1743" i="2"/>
  <c r="BI1740" i="2"/>
  <c r="BH1740" i="2"/>
  <c r="BG1740" i="2"/>
  <c r="BF1740" i="2"/>
  <c r="T1740" i="2"/>
  <c r="R1740" i="2"/>
  <c r="P1740" i="2"/>
  <c r="BI1733" i="2"/>
  <c r="BH1733" i="2"/>
  <c r="BG1733" i="2"/>
  <c r="BF1733" i="2"/>
  <c r="T1733" i="2"/>
  <c r="R1733" i="2"/>
  <c r="P1733" i="2"/>
  <c r="BI1730" i="2"/>
  <c r="BH1730" i="2"/>
  <c r="BG1730" i="2"/>
  <c r="BF1730" i="2"/>
  <c r="T1730" i="2"/>
  <c r="R1730" i="2"/>
  <c r="P1730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5" i="2"/>
  <c r="BH1725" i="2"/>
  <c r="BG1725" i="2"/>
  <c r="BF1725" i="2"/>
  <c r="T1725" i="2"/>
  <c r="R1725" i="2"/>
  <c r="P1725" i="2"/>
  <c r="BI1721" i="2"/>
  <c r="BH1721" i="2"/>
  <c r="BG1721" i="2"/>
  <c r="BF1721" i="2"/>
  <c r="T1721" i="2"/>
  <c r="R1721" i="2"/>
  <c r="P1721" i="2"/>
  <c r="BI1720" i="2"/>
  <c r="BH1720" i="2"/>
  <c r="BG1720" i="2"/>
  <c r="BF1720" i="2"/>
  <c r="T1720" i="2"/>
  <c r="R1720" i="2"/>
  <c r="P1720" i="2"/>
  <c r="BI1714" i="2"/>
  <c r="BH1714" i="2"/>
  <c r="BG1714" i="2"/>
  <c r="BF1714" i="2"/>
  <c r="T1714" i="2"/>
  <c r="R1714" i="2"/>
  <c r="P1714" i="2"/>
  <c r="BI1708" i="2"/>
  <c r="BH1708" i="2"/>
  <c r="BG1708" i="2"/>
  <c r="BF1708" i="2"/>
  <c r="T1708" i="2"/>
  <c r="R1708" i="2"/>
  <c r="P1708" i="2"/>
  <c r="BI1707" i="2"/>
  <c r="BH1707" i="2"/>
  <c r="BG1707" i="2"/>
  <c r="BF1707" i="2"/>
  <c r="T1707" i="2"/>
  <c r="R1707" i="2"/>
  <c r="P1707" i="2"/>
  <c r="BI1706" i="2"/>
  <c r="BH1706" i="2"/>
  <c r="BG1706" i="2"/>
  <c r="BF1706" i="2"/>
  <c r="T1706" i="2"/>
  <c r="R1706" i="2"/>
  <c r="P1706" i="2"/>
  <c r="BI1705" i="2"/>
  <c r="BH1705" i="2"/>
  <c r="BG1705" i="2"/>
  <c r="BF1705" i="2"/>
  <c r="T1705" i="2"/>
  <c r="R1705" i="2"/>
  <c r="P1705" i="2"/>
  <c r="BI1699" i="2"/>
  <c r="BH1699" i="2"/>
  <c r="BG1699" i="2"/>
  <c r="BF1699" i="2"/>
  <c r="T1699" i="2"/>
  <c r="R1699" i="2"/>
  <c r="P1699" i="2"/>
  <c r="BI1695" i="2"/>
  <c r="BH1695" i="2"/>
  <c r="BG1695" i="2"/>
  <c r="BF1695" i="2"/>
  <c r="T1695" i="2"/>
  <c r="R1695" i="2"/>
  <c r="P1695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8" i="2"/>
  <c r="BH1688" i="2"/>
  <c r="BG1688" i="2"/>
  <c r="BF1688" i="2"/>
  <c r="T1688" i="2"/>
  <c r="R1688" i="2"/>
  <c r="P1688" i="2"/>
  <c r="BI1685" i="2"/>
  <c r="BH1685" i="2"/>
  <c r="BG1685" i="2"/>
  <c r="BF1685" i="2"/>
  <c r="T1685" i="2"/>
  <c r="R1685" i="2"/>
  <c r="P1685" i="2"/>
  <c r="BI1682" i="2"/>
  <c r="BH1682" i="2"/>
  <c r="BG1682" i="2"/>
  <c r="BF1682" i="2"/>
  <c r="T1682" i="2"/>
  <c r="R1682" i="2"/>
  <c r="P1682" i="2"/>
  <c r="BI1679" i="2"/>
  <c r="BH1679" i="2"/>
  <c r="BG1679" i="2"/>
  <c r="BF1679" i="2"/>
  <c r="T1679" i="2"/>
  <c r="R1679" i="2"/>
  <c r="P1679" i="2"/>
  <c r="BI1676" i="2"/>
  <c r="BH1676" i="2"/>
  <c r="BG1676" i="2"/>
  <c r="BF1676" i="2"/>
  <c r="T1676" i="2"/>
  <c r="R1676" i="2"/>
  <c r="P1676" i="2"/>
  <c r="BI1672" i="2"/>
  <c r="BH1672" i="2"/>
  <c r="BG1672" i="2"/>
  <c r="BF1672" i="2"/>
  <c r="T1672" i="2"/>
  <c r="R1672" i="2"/>
  <c r="P1672" i="2"/>
  <c r="BI1669" i="2"/>
  <c r="BH1669" i="2"/>
  <c r="BG1669" i="2"/>
  <c r="BF1669" i="2"/>
  <c r="T1669" i="2"/>
  <c r="R1669" i="2"/>
  <c r="P1669" i="2"/>
  <c r="BI1668" i="2"/>
  <c r="BH1668" i="2"/>
  <c r="BG1668" i="2"/>
  <c r="BF1668" i="2"/>
  <c r="T1668" i="2"/>
  <c r="R1668" i="2"/>
  <c r="P1668" i="2"/>
  <c r="BI1665" i="2"/>
  <c r="BH1665" i="2"/>
  <c r="BG1665" i="2"/>
  <c r="BF1665" i="2"/>
  <c r="T1665" i="2"/>
  <c r="R1665" i="2"/>
  <c r="P1665" i="2"/>
  <c r="BI1661" i="2"/>
  <c r="BH1661" i="2"/>
  <c r="BG1661" i="2"/>
  <c r="BF1661" i="2"/>
  <c r="T1661" i="2"/>
  <c r="R1661" i="2"/>
  <c r="P1661" i="2"/>
  <c r="BI1657" i="2"/>
  <c r="BH1657" i="2"/>
  <c r="BG1657" i="2"/>
  <c r="BF1657" i="2"/>
  <c r="T1657" i="2"/>
  <c r="R1657" i="2"/>
  <c r="P1657" i="2"/>
  <c r="BI1655" i="2"/>
  <c r="BH1655" i="2"/>
  <c r="BG1655" i="2"/>
  <c r="BF1655" i="2"/>
  <c r="T1655" i="2"/>
  <c r="R1655" i="2"/>
  <c r="P1655" i="2"/>
  <c r="BI1653" i="2"/>
  <c r="BH1653" i="2"/>
  <c r="BG1653" i="2"/>
  <c r="BF1653" i="2"/>
  <c r="T1653" i="2"/>
  <c r="R1653" i="2"/>
  <c r="P1653" i="2"/>
  <c r="BI1652" i="2"/>
  <c r="BH1652" i="2"/>
  <c r="BG1652" i="2"/>
  <c r="BF1652" i="2"/>
  <c r="T1652" i="2"/>
  <c r="R1652" i="2"/>
  <c r="P1652" i="2"/>
  <c r="BI1651" i="2"/>
  <c r="BH1651" i="2"/>
  <c r="BG1651" i="2"/>
  <c r="BF1651" i="2"/>
  <c r="T1651" i="2"/>
  <c r="R1651" i="2"/>
  <c r="P1651" i="2"/>
  <c r="BI1650" i="2"/>
  <c r="BH1650" i="2"/>
  <c r="BG1650" i="2"/>
  <c r="BF1650" i="2"/>
  <c r="T1650" i="2"/>
  <c r="R1650" i="2"/>
  <c r="P1650" i="2"/>
  <c r="BI1649" i="2"/>
  <c r="BH1649" i="2"/>
  <c r="BG1649" i="2"/>
  <c r="BF1649" i="2"/>
  <c r="T1649" i="2"/>
  <c r="R1649" i="2"/>
  <c r="P1649" i="2"/>
  <c r="BI1643" i="2"/>
  <c r="BH1643" i="2"/>
  <c r="BG1643" i="2"/>
  <c r="BF1643" i="2"/>
  <c r="T1643" i="2"/>
  <c r="R1643" i="2"/>
  <c r="P1643" i="2"/>
  <c r="BI1641" i="2"/>
  <c r="BH1641" i="2"/>
  <c r="BG1641" i="2"/>
  <c r="BF1641" i="2"/>
  <c r="T1641" i="2"/>
  <c r="R1641" i="2"/>
  <c r="P1641" i="2"/>
  <c r="BI1640" i="2"/>
  <c r="BH1640" i="2"/>
  <c r="BG1640" i="2"/>
  <c r="BF1640" i="2"/>
  <c r="T1640" i="2"/>
  <c r="R1640" i="2"/>
  <c r="P1640" i="2"/>
  <c r="BI1639" i="2"/>
  <c r="BH1639" i="2"/>
  <c r="BG1639" i="2"/>
  <c r="BF1639" i="2"/>
  <c r="T1639" i="2"/>
  <c r="R1639" i="2"/>
  <c r="P1639" i="2"/>
  <c r="BI1638" i="2"/>
  <c r="BH1638" i="2"/>
  <c r="BG1638" i="2"/>
  <c r="BF1638" i="2"/>
  <c r="T1638" i="2"/>
  <c r="R1638" i="2"/>
  <c r="P1638" i="2"/>
  <c r="BI1636" i="2"/>
  <c r="BH1636" i="2"/>
  <c r="BG1636" i="2"/>
  <c r="BF1636" i="2"/>
  <c r="T1636" i="2"/>
  <c r="R1636" i="2"/>
  <c r="P1636" i="2"/>
  <c r="BI1634" i="2"/>
  <c r="BH1634" i="2"/>
  <c r="BG1634" i="2"/>
  <c r="BF1634" i="2"/>
  <c r="T1634" i="2"/>
  <c r="R1634" i="2"/>
  <c r="P1634" i="2"/>
  <c r="BI1631" i="2"/>
  <c r="BH1631" i="2"/>
  <c r="BG1631" i="2"/>
  <c r="BF1631" i="2"/>
  <c r="T1631" i="2"/>
  <c r="R1631" i="2"/>
  <c r="P1631" i="2"/>
  <c r="BI1630" i="2"/>
  <c r="BH1630" i="2"/>
  <c r="BG1630" i="2"/>
  <c r="BF1630" i="2"/>
  <c r="T1630" i="2"/>
  <c r="R1630" i="2"/>
  <c r="P1630" i="2"/>
  <c r="BI1629" i="2"/>
  <c r="BH1629" i="2"/>
  <c r="BG1629" i="2"/>
  <c r="BF1629" i="2"/>
  <c r="T1629" i="2"/>
  <c r="R1629" i="2"/>
  <c r="P1629" i="2"/>
  <c r="BI1628" i="2"/>
  <c r="BH1628" i="2"/>
  <c r="BG1628" i="2"/>
  <c r="BF1628" i="2"/>
  <c r="T1628" i="2"/>
  <c r="R1628" i="2"/>
  <c r="P1628" i="2"/>
  <c r="BI1627" i="2"/>
  <c r="BH1627" i="2"/>
  <c r="BG1627" i="2"/>
  <c r="BF1627" i="2"/>
  <c r="T1627" i="2"/>
  <c r="R1627" i="2"/>
  <c r="P1627" i="2"/>
  <c r="BI1626" i="2"/>
  <c r="BH1626" i="2"/>
  <c r="BG1626" i="2"/>
  <c r="BF1626" i="2"/>
  <c r="T1626" i="2"/>
  <c r="R1626" i="2"/>
  <c r="P1626" i="2"/>
  <c r="BI1625" i="2"/>
  <c r="BH1625" i="2"/>
  <c r="BG1625" i="2"/>
  <c r="BF1625" i="2"/>
  <c r="T1625" i="2"/>
  <c r="R1625" i="2"/>
  <c r="P1625" i="2"/>
  <c r="BI1624" i="2"/>
  <c r="BH1624" i="2"/>
  <c r="BG1624" i="2"/>
  <c r="BF1624" i="2"/>
  <c r="T1624" i="2"/>
  <c r="R1624" i="2"/>
  <c r="P1624" i="2"/>
  <c r="BI1623" i="2"/>
  <c r="BH1623" i="2"/>
  <c r="BG1623" i="2"/>
  <c r="BF1623" i="2"/>
  <c r="T1623" i="2"/>
  <c r="R1623" i="2"/>
  <c r="P1623" i="2"/>
  <c r="BI1622" i="2"/>
  <c r="BH1622" i="2"/>
  <c r="BG1622" i="2"/>
  <c r="BF1622" i="2"/>
  <c r="T1622" i="2"/>
  <c r="R1622" i="2"/>
  <c r="P1622" i="2"/>
  <c r="BI1621" i="2"/>
  <c r="BH1621" i="2"/>
  <c r="BG1621" i="2"/>
  <c r="BF1621" i="2"/>
  <c r="T1621" i="2"/>
  <c r="R1621" i="2"/>
  <c r="P1621" i="2"/>
  <c r="BI1619" i="2"/>
  <c r="BH1619" i="2"/>
  <c r="BG1619" i="2"/>
  <c r="BF1619" i="2"/>
  <c r="T1619" i="2"/>
  <c r="R1619" i="2"/>
  <c r="P1619" i="2"/>
  <c r="BI1617" i="2"/>
  <c r="BH1617" i="2"/>
  <c r="BG1617" i="2"/>
  <c r="BF1617" i="2"/>
  <c r="T1617" i="2"/>
  <c r="R1617" i="2"/>
  <c r="P1617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11" i="2"/>
  <c r="BH1611" i="2"/>
  <c r="BG1611" i="2"/>
  <c r="BF1611" i="2"/>
  <c r="T1611" i="2"/>
  <c r="R1611" i="2"/>
  <c r="P1611" i="2"/>
  <c r="BI1609" i="2"/>
  <c r="BH1609" i="2"/>
  <c r="BG1609" i="2"/>
  <c r="BF1609" i="2"/>
  <c r="T1609" i="2"/>
  <c r="R1609" i="2"/>
  <c r="P1609" i="2"/>
  <c r="BI1607" i="2"/>
  <c r="BH1607" i="2"/>
  <c r="BG1607" i="2"/>
  <c r="BF1607" i="2"/>
  <c r="T1607" i="2"/>
  <c r="R1607" i="2"/>
  <c r="P1607" i="2"/>
  <c r="BI1605" i="2"/>
  <c r="BH1605" i="2"/>
  <c r="BG1605" i="2"/>
  <c r="BF1605" i="2"/>
  <c r="T1605" i="2"/>
  <c r="R1605" i="2"/>
  <c r="P1605" i="2"/>
  <c r="BI1603" i="2"/>
  <c r="BH1603" i="2"/>
  <c r="BG1603" i="2"/>
  <c r="BF1603" i="2"/>
  <c r="T1603" i="2"/>
  <c r="R1603" i="2"/>
  <c r="P1603" i="2"/>
  <c r="BI1601" i="2"/>
  <c r="BH1601" i="2"/>
  <c r="BG1601" i="2"/>
  <c r="BF1601" i="2"/>
  <c r="T1601" i="2"/>
  <c r="R1601" i="2"/>
  <c r="P1601" i="2"/>
  <c r="BI1600" i="2"/>
  <c r="BH1600" i="2"/>
  <c r="BG1600" i="2"/>
  <c r="BF1600" i="2"/>
  <c r="T1600" i="2"/>
  <c r="R1600" i="2"/>
  <c r="P1600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96" i="2"/>
  <c r="BH1596" i="2"/>
  <c r="BG1596" i="2"/>
  <c r="BF1596" i="2"/>
  <c r="T1596" i="2"/>
  <c r="R1596" i="2"/>
  <c r="P1596" i="2"/>
  <c r="BI1595" i="2"/>
  <c r="BH1595" i="2"/>
  <c r="BG1595" i="2"/>
  <c r="BF1595" i="2"/>
  <c r="T1595" i="2"/>
  <c r="R1595" i="2"/>
  <c r="P1595" i="2"/>
  <c r="BI1594" i="2"/>
  <c r="BH1594" i="2"/>
  <c r="BG1594" i="2"/>
  <c r="BF1594" i="2"/>
  <c r="T1594" i="2"/>
  <c r="R1594" i="2"/>
  <c r="P1594" i="2"/>
  <c r="BI1593" i="2"/>
  <c r="BH1593" i="2"/>
  <c r="BG1593" i="2"/>
  <c r="BF1593" i="2"/>
  <c r="T1593" i="2"/>
  <c r="R1593" i="2"/>
  <c r="P1593" i="2"/>
  <c r="BI1591" i="2"/>
  <c r="BH1591" i="2"/>
  <c r="BG1591" i="2"/>
  <c r="BF1591" i="2"/>
  <c r="T1591" i="2"/>
  <c r="R1591" i="2"/>
  <c r="P1591" i="2"/>
  <c r="BI1590" i="2"/>
  <c r="BH1590" i="2"/>
  <c r="BG1590" i="2"/>
  <c r="BF1590" i="2"/>
  <c r="T1590" i="2"/>
  <c r="R1590" i="2"/>
  <c r="P1590" i="2"/>
  <c r="BI1589" i="2"/>
  <c r="BH1589" i="2"/>
  <c r="BG1589" i="2"/>
  <c r="BF1589" i="2"/>
  <c r="T1589" i="2"/>
  <c r="R1589" i="2"/>
  <c r="P1589" i="2"/>
  <c r="BI1588" i="2"/>
  <c r="BH1588" i="2"/>
  <c r="BG1588" i="2"/>
  <c r="BF1588" i="2"/>
  <c r="T1588" i="2"/>
  <c r="R1588" i="2"/>
  <c r="P1588" i="2"/>
  <c r="BI1587" i="2"/>
  <c r="BH1587" i="2"/>
  <c r="BG1587" i="2"/>
  <c r="BF1587" i="2"/>
  <c r="T1587" i="2"/>
  <c r="R1587" i="2"/>
  <c r="P1587" i="2"/>
  <c r="BI1586" i="2"/>
  <c r="BH1586" i="2"/>
  <c r="BG1586" i="2"/>
  <c r="BF1586" i="2"/>
  <c r="T1586" i="2"/>
  <c r="R1586" i="2"/>
  <c r="P1586" i="2"/>
  <c r="BI1585" i="2"/>
  <c r="BH1585" i="2"/>
  <c r="BG1585" i="2"/>
  <c r="BF1585" i="2"/>
  <c r="T1585" i="2"/>
  <c r="R1585" i="2"/>
  <c r="P1585" i="2"/>
  <c r="BI1584" i="2"/>
  <c r="BH1584" i="2"/>
  <c r="BG1584" i="2"/>
  <c r="BF1584" i="2"/>
  <c r="T1584" i="2"/>
  <c r="R1584" i="2"/>
  <c r="P1584" i="2"/>
  <c r="BI1583" i="2"/>
  <c r="BH1583" i="2"/>
  <c r="BG1583" i="2"/>
  <c r="BF1583" i="2"/>
  <c r="T1583" i="2"/>
  <c r="R1583" i="2"/>
  <c r="P1583" i="2"/>
  <c r="BI1582" i="2"/>
  <c r="BH1582" i="2"/>
  <c r="BG1582" i="2"/>
  <c r="BF1582" i="2"/>
  <c r="T1582" i="2"/>
  <c r="R1582" i="2"/>
  <c r="P1582" i="2"/>
  <c r="BI1581" i="2"/>
  <c r="BH1581" i="2"/>
  <c r="BG1581" i="2"/>
  <c r="BF1581" i="2"/>
  <c r="T1581" i="2"/>
  <c r="R1581" i="2"/>
  <c r="P1581" i="2"/>
  <c r="BI1579" i="2"/>
  <c r="BH1579" i="2"/>
  <c r="BG1579" i="2"/>
  <c r="BF1579" i="2"/>
  <c r="T1579" i="2"/>
  <c r="R1579" i="2"/>
  <c r="P1579" i="2"/>
  <c r="BI1578" i="2"/>
  <c r="BH1578" i="2"/>
  <c r="BG1578" i="2"/>
  <c r="BF1578" i="2"/>
  <c r="T1578" i="2"/>
  <c r="R1578" i="2"/>
  <c r="P1578" i="2"/>
  <c r="BI1577" i="2"/>
  <c r="BH1577" i="2"/>
  <c r="BG1577" i="2"/>
  <c r="BF1577" i="2"/>
  <c r="T1577" i="2"/>
  <c r="R1577" i="2"/>
  <c r="P1577" i="2"/>
  <c r="BI1576" i="2"/>
  <c r="BH1576" i="2"/>
  <c r="BG1576" i="2"/>
  <c r="BF1576" i="2"/>
  <c r="T1576" i="2"/>
  <c r="R1576" i="2"/>
  <c r="P1576" i="2"/>
  <c r="BI1575" i="2"/>
  <c r="BH1575" i="2"/>
  <c r="BG1575" i="2"/>
  <c r="BF1575" i="2"/>
  <c r="T1575" i="2"/>
  <c r="R1575" i="2"/>
  <c r="P1575" i="2"/>
  <c r="BI1574" i="2"/>
  <c r="BH1574" i="2"/>
  <c r="BG1574" i="2"/>
  <c r="BF1574" i="2"/>
  <c r="T1574" i="2"/>
  <c r="R1574" i="2"/>
  <c r="P1574" i="2"/>
  <c r="BI1568" i="2"/>
  <c r="BH1568" i="2"/>
  <c r="BG1568" i="2"/>
  <c r="BF1568" i="2"/>
  <c r="T1568" i="2"/>
  <c r="R1568" i="2"/>
  <c r="P1568" i="2"/>
  <c r="BI1564" i="2"/>
  <c r="BH1564" i="2"/>
  <c r="BG1564" i="2"/>
  <c r="BF1564" i="2"/>
  <c r="T1564" i="2"/>
  <c r="R1564" i="2"/>
  <c r="P1564" i="2"/>
  <c r="BI1561" i="2"/>
  <c r="BH1561" i="2"/>
  <c r="BG1561" i="2"/>
  <c r="BF1561" i="2"/>
  <c r="T1561" i="2"/>
  <c r="R1561" i="2"/>
  <c r="P1561" i="2"/>
  <c r="BI1560" i="2"/>
  <c r="BH1560" i="2"/>
  <c r="BG1560" i="2"/>
  <c r="BF1560" i="2"/>
  <c r="T1560" i="2"/>
  <c r="R1560" i="2"/>
  <c r="P1560" i="2"/>
  <c r="BI1559" i="2"/>
  <c r="BH1559" i="2"/>
  <c r="BG1559" i="2"/>
  <c r="BF1559" i="2"/>
  <c r="T1559" i="2"/>
  <c r="R1559" i="2"/>
  <c r="P1559" i="2"/>
  <c r="BI1558" i="2"/>
  <c r="BH1558" i="2"/>
  <c r="BG1558" i="2"/>
  <c r="BF1558" i="2"/>
  <c r="T1558" i="2"/>
  <c r="R1558" i="2"/>
  <c r="P1558" i="2"/>
  <c r="BI1557" i="2"/>
  <c r="BH1557" i="2"/>
  <c r="BG1557" i="2"/>
  <c r="BF1557" i="2"/>
  <c r="T1557" i="2"/>
  <c r="R1557" i="2"/>
  <c r="P1557" i="2"/>
  <c r="BI1556" i="2"/>
  <c r="BH1556" i="2"/>
  <c r="BG1556" i="2"/>
  <c r="BF1556" i="2"/>
  <c r="T1556" i="2"/>
  <c r="R1556" i="2"/>
  <c r="P1556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52" i="2"/>
  <c r="BH1552" i="2"/>
  <c r="BG1552" i="2"/>
  <c r="BF1552" i="2"/>
  <c r="T1552" i="2"/>
  <c r="R1552" i="2"/>
  <c r="P1552" i="2"/>
  <c r="BI1551" i="2"/>
  <c r="BH1551" i="2"/>
  <c r="BG1551" i="2"/>
  <c r="BF1551" i="2"/>
  <c r="T1551" i="2"/>
  <c r="R1551" i="2"/>
  <c r="P1551" i="2"/>
  <c r="BI1550" i="2"/>
  <c r="BH1550" i="2"/>
  <c r="BG1550" i="2"/>
  <c r="BF1550" i="2"/>
  <c r="T1550" i="2"/>
  <c r="R1550" i="2"/>
  <c r="P1550" i="2"/>
  <c r="BI1549" i="2"/>
  <c r="BH1549" i="2"/>
  <c r="BG1549" i="2"/>
  <c r="BF1549" i="2"/>
  <c r="T1549" i="2"/>
  <c r="R1549" i="2"/>
  <c r="P1549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5" i="2"/>
  <c r="BH1545" i="2"/>
  <c r="BG1545" i="2"/>
  <c r="BF1545" i="2"/>
  <c r="T1545" i="2"/>
  <c r="R1545" i="2"/>
  <c r="P1545" i="2"/>
  <c r="BI1544" i="2"/>
  <c r="BH1544" i="2"/>
  <c r="BG1544" i="2"/>
  <c r="BF1544" i="2"/>
  <c r="T1544" i="2"/>
  <c r="R1544" i="2"/>
  <c r="P1544" i="2"/>
  <c r="BI1543" i="2"/>
  <c r="BH1543" i="2"/>
  <c r="BG1543" i="2"/>
  <c r="BF1543" i="2"/>
  <c r="T1543" i="2"/>
  <c r="R1543" i="2"/>
  <c r="P1543" i="2"/>
  <c r="BI1542" i="2"/>
  <c r="BH1542" i="2"/>
  <c r="BG1542" i="2"/>
  <c r="BF1542" i="2"/>
  <c r="T1542" i="2"/>
  <c r="R1542" i="2"/>
  <c r="P1542" i="2"/>
  <c r="BI1540" i="2"/>
  <c r="BH1540" i="2"/>
  <c r="BG1540" i="2"/>
  <c r="BF1540" i="2"/>
  <c r="T1540" i="2"/>
  <c r="R1540" i="2"/>
  <c r="P1540" i="2"/>
  <c r="BI1539" i="2"/>
  <c r="BH1539" i="2"/>
  <c r="BG1539" i="2"/>
  <c r="BF1539" i="2"/>
  <c r="T1539" i="2"/>
  <c r="R1539" i="2"/>
  <c r="P1539" i="2"/>
  <c r="BI1538" i="2"/>
  <c r="BH1538" i="2"/>
  <c r="BG1538" i="2"/>
  <c r="BF1538" i="2"/>
  <c r="T1538" i="2"/>
  <c r="R1538" i="2"/>
  <c r="P1538" i="2"/>
  <c r="BI1537" i="2"/>
  <c r="BH1537" i="2"/>
  <c r="BG1537" i="2"/>
  <c r="BF1537" i="2"/>
  <c r="T1537" i="2"/>
  <c r="R1537" i="2"/>
  <c r="P1537" i="2"/>
  <c r="BI1535" i="2"/>
  <c r="BH1535" i="2"/>
  <c r="BG1535" i="2"/>
  <c r="BF1535" i="2"/>
  <c r="T1535" i="2"/>
  <c r="R1535" i="2"/>
  <c r="P1535" i="2"/>
  <c r="BI1533" i="2"/>
  <c r="BH1533" i="2"/>
  <c r="BG1533" i="2"/>
  <c r="BF1533" i="2"/>
  <c r="T1533" i="2"/>
  <c r="R1533" i="2"/>
  <c r="P1533" i="2"/>
  <c r="BI1531" i="2"/>
  <c r="BH1531" i="2"/>
  <c r="BG1531" i="2"/>
  <c r="BF1531" i="2"/>
  <c r="T1531" i="2"/>
  <c r="R1531" i="2"/>
  <c r="P1531" i="2"/>
  <c r="BI1529" i="2"/>
  <c r="BH1529" i="2"/>
  <c r="BG1529" i="2"/>
  <c r="BF1529" i="2"/>
  <c r="T1529" i="2"/>
  <c r="R1529" i="2"/>
  <c r="P1529" i="2"/>
  <c r="BI1528" i="2"/>
  <c r="BH1528" i="2"/>
  <c r="BG1528" i="2"/>
  <c r="BF1528" i="2"/>
  <c r="T1528" i="2"/>
  <c r="R1528" i="2"/>
  <c r="P1528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521" i="2"/>
  <c r="BH1521" i="2"/>
  <c r="BG1521" i="2"/>
  <c r="BF1521" i="2"/>
  <c r="T1521" i="2"/>
  <c r="R1521" i="2"/>
  <c r="P1521" i="2"/>
  <c r="BI1509" i="2"/>
  <c r="BH1509" i="2"/>
  <c r="BG1509" i="2"/>
  <c r="BF1509" i="2"/>
  <c r="T1509" i="2"/>
  <c r="R1509" i="2"/>
  <c r="P1509" i="2"/>
  <c r="BI1501" i="2"/>
  <c r="BH1501" i="2"/>
  <c r="BG1501" i="2"/>
  <c r="BF1501" i="2"/>
  <c r="T1501" i="2"/>
  <c r="R1501" i="2"/>
  <c r="P1501" i="2"/>
  <c r="BI1499" i="2"/>
  <c r="BH1499" i="2"/>
  <c r="BG1499" i="2"/>
  <c r="BF1499" i="2"/>
  <c r="T1499" i="2"/>
  <c r="R1499" i="2"/>
  <c r="P1499" i="2"/>
  <c r="BI1494" i="2"/>
  <c r="BH1494" i="2"/>
  <c r="BG1494" i="2"/>
  <c r="BF1494" i="2"/>
  <c r="T1494" i="2"/>
  <c r="R1494" i="2"/>
  <c r="P1494" i="2"/>
  <c r="BI1490" i="2"/>
  <c r="BH1490" i="2"/>
  <c r="BG1490" i="2"/>
  <c r="BF1490" i="2"/>
  <c r="T1490" i="2"/>
  <c r="R1490" i="2"/>
  <c r="P1490" i="2"/>
  <c r="BI1488" i="2"/>
  <c r="BH1488" i="2"/>
  <c r="BG1488" i="2"/>
  <c r="BF1488" i="2"/>
  <c r="T1488" i="2"/>
  <c r="R1488" i="2"/>
  <c r="P1488" i="2"/>
  <c r="BI1483" i="2"/>
  <c r="BH1483" i="2"/>
  <c r="BG1483" i="2"/>
  <c r="BF1483" i="2"/>
  <c r="T1483" i="2"/>
  <c r="R1483" i="2"/>
  <c r="P1483" i="2"/>
  <c r="BI1477" i="2"/>
  <c r="BH1477" i="2"/>
  <c r="BG1477" i="2"/>
  <c r="BF1477" i="2"/>
  <c r="T1477" i="2"/>
  <c r="R1477" i="2"/>
  <c r="P1477" i="2"/>
  <c r="BI1467" i="2"/>
  <c r="BH1467" i="2"/>
  <c r="BG1467" i="2"/>
  <c r="BF1467" i="2"/>
  <c r="T1467" i="2"/>
  <c r="R1467" i="2"/>
  <c r="P1467" i="2"/>
  <c r="BI1465" i="2"/>
  <c r="BH1465" i="2"/>
  <c r="BG1465" i="2"/>
  <c r="BF1465" i="2"/>
  <c r="T1465" i="2"/>
  <c r="R1465" i="2"/>
  <c r="P1465" i="2"/>
  <c r="BI1464" i="2"/>
  <c r="BH1464" i="2"/>
  <c r="BG1464" i="2"/>
  <c r="BF1464" i="2"/>
  <c r="T1464" i="2"/>
  <c r="R1464" i="2"/>
  <c r="P1464" i="2"/>
  <c r="BI1463" i="2"/>
  <c r="BH1463" i="2"/>
  <c r="BG1463" i="2"/>
  <c r="BF1463" i="2"/>
  <c r="T1463" i="2"/>
  <c r="R1463" i="2"/>
  <c r="P1463" i="2"/>
  <c r="BI1462" i="2"/>
  <c r="BH1462" i="2"/>
  <c r="BG1462" i="2"/>
  <c r="BF1462" i="2"/>
  <c r="T1462" i="2"/>
  <c r="R1462" i="2"/>
  <c r="P1462" i="2"/>
  <c r="BI1459" i="2"/>
  <c r="BH1459" i="2"/>
  <c r="BG1459" i="2"/>
  <c r="BF1459" i="2"/>
  <c r="T1459" i="2"/>
  <c r="R1459" i="2"/>
  <c r="P1459" i="2"/>
  <c r="BI1456" i="2"/>
  <c r="BH1456" i="2"/>
  <c r="BG1456" i="2"/>
  <c r="BF1456" i="2"/>
  <c r="T1456" i="2"/>
  <c r="R1456" i="2"/>
  <c r="P1456" i="2"/>
  <c r="BI1455" i="2"/>
  <c r="BH1455" i="2"/>
  <c r="BG1455" i="2"/>
  <c r="BF1455" i="2"/>
  <c r="T1455" i="2"/>
  <c r="R1455" i="2"/>
  <c r="P1455" i="2"/>
  <c r="BI1454" i="2"/>
  <c r="BH1454" i="2"/>
  <c r="BG1454" i="2"/>
  <c r="BF1454" i="2"/>
  <c r="T1454" i="2"/>
  <c r="R1454" i="2"/>
  <c r="P1454" i="2"/>
  <c r="BI1453" i="2"/>
  <c r="BH1453" i="2"/>
  <c r="BG1453" i="2"/>
  <c r="BF1453" i="2"/>
  <c r="T1453" i="2"/>
  <c r="R1453" i="2"/>
  <c r="P1453" i="2"/>
  <c r="BI1452" i="2"/>
  <c r="BH1452" i="2"/>
  <c r="BG1452" i="2"/>
  <c r="BF1452" i="2"/>
  <c r="T1452" i="2"/>
  <c r="R1452" i="2"/>
  <c r="P1452" i="2"/>
  <c r="BI1451" i="2"/>
  <c r="BH1451" i="2"/>
  <c r="BG1451" i="2"/>
  <c r="BF1451" i="2"/>
  <c r="T1451" i="2"/>
  <c r="R1451" i="2"/>
  <c r="P1451" i="2"/>
  <c r="BI1450" i="2"/>
  <c r="BH1450" i="2"/>
  <c r="BG1450" i="2"/>
  <c r="BF1450" i="2"/>
  <c r="T1450" i="2"/>
  <c r="R1450" i="2"/>
  <c r="P1450" i="2"/>
  <c r="BI1449" i="2"/>
  <c r="BH1449" i="2"/>
  <c r="BG1449" i="2"/>
  <c r="BF1449" i="2"/>
  <c r="T1449" i="2"/>
  <c r="R1449" i="2"/>
  <c r="P1449" i="2"/>
  <c r="BI1448" i="2"/>
  <c r="BH1448" i="2"/>
  <c r="BG1448" i="2"/>
  <c r="BF1448" i="2"/>
  <c r="T1448" i="2"/>
  <c r="R1448" i="2"/>
  <c r="P1448" i="2"/>
  <c r="BI1447" i="2"/>
  <c r="BH1447" i="2"/>
  <c r="BG1447" i="2"/>
  <c r="BF1447" i="2"/>
  <c r="T1447" i="2"/>
  <c r="R1447" i="2"/>
  <c r="P1447" i="2"/>
  <c r="BI1446" i="2"/>
  <c r="BH1446" i="2"/>
  <c r="BG1446" i="2"/>
  <c r="BF1446" i="2"/>
  <c r="T1446" i="2"/>
  <c r="R1446" i="2"/>
  <c r="P1446" i="2"/>
  <c r="BI1444" i="2"/>
  <c r="BH1444" i="2"/>
  <c r="BG1444" i="2"/>
  <c r="BF1444" i="2"/>
  <c r="T1444" i="2"/>
  <c r="R1444" i="2"/>
  <c r="P1444" i="2"/>
  <c r="BI1443" i="2"/>
  <c r="BH1443" i="2"/>
  <c r="BG1443" i="2"/>
  <c r="BF1443" i="2"/>
  <c r="T1443" i="2"/>
  <c r="R1443" i="2"/>
  <c r="P1443" i="2"/>
  <c r="BI1442" i="2"/>
  <c r="BH1442" i="2"/>
  <c r="BG1442" i="2"/>
  <c r="BF1442" i="2"/>
  <c r="T1442" i="2"/>
  <c r="R1442" i="2"/>
  <c r="P1442" i="2"/>
  <c r="BI1441" i="2"/>
  <c r="BH1441" i="2"/>
  <c r="BG1441" i="2"/>
  <c r="BF1441" i="2"/>
  <c r="T1441" i="2"/>
  <c r="R1441" i="2"/>
  <c r="P1441" i="2"/>
  <c r="BI1438" i="2"/>
  <c r="BH1438" i="2"/>
  <c r="BG1438" i="2"/>
  <c r="BF1438" i="2"/>
  <c r="T1438" i="2"/>
  <c r="R1438" i="2"/>
  <c r="P1438" i="2"/>
  <c r="BI1435" i="2"/>
  <c r="BH1435" i="2"/>
  <c r="BG1435" i="2"/>
  <c r="BF1435" i="2"/>
  <c r="T1435" i="2"/>
  <c r="R1435" i="2"/>
  <c r="P1435" i="2"/>
  <c r="BI1434" i="2"/>
  <c r="BH1434" i="2"/>
  <c r="BG1434" i="2"/>
  <c r="BF1434" i="2"/>
  <c r="T1434" i="2"/>
  <c r="R1434" i="2"/>
  <c r="P1434" i="2"/>
  <c r="BI1432" i="2"/>
  <c r="BH1432" i="2"/>
  <c r="BG1432" i="2"/>
  <c r="BF1432" i="2"/>
  <c r="T1432" i="2"/>
  <c r="R1432" i="2"/>
  <c r="P1432" i="2"/>
  <c r="BI1429" i="2"/>
  <c r="BH1429" i="2"/>
  <c r="BG1429" i="2"/>
  <c r="BF1429" i="2"/>
  <c r="T1429" i="2"/>
  <c r="R1429" i="2"/>
  <c r="P1429" i="2"/>
  <c r="BI1428" i="2"/>
  <c r="BH1428" i="2"/>
  <c r="BG1428" i="2"/>
  <c r="BF1428" i="2"/>
  <c r="T1428" i="2"/>
  <c r="R1428" i="2"/>
  <c r="P1428" i="2"/>
  <c r="BI1426" i="2"/>
  <c r="BH1426" i="2"/>
  <c r="BG1426" i="2"/>
  <c r="BF1426" i="2"/>
  <c r="T1426" i="2"/>
  <c r="R1426" i="2"/>
  <c r="P1426" i="2"/>
  <c r="BI1424" i="2"/>
  <c r="BH1424" i="2"/>
  <c r="BG1424" i="2"/>
  <c r="BF1424" i="2"/>
  <c r="T1424" i="2"/>
  <c r="R1424" i="2"/>
  <c r="P1424" i="2"/>
  <c r="BI1422" i="2"/>
  <c r="BH1422" i="2"/>
  <c r="BG1422" i="2"/>
  <c r="BF1422" i="2"/>
  <c r="T1422" i="2"/>
  <c r="R1422" i="2"/>
  <c r="P1422" i="2"/>
  <c r="BI1420" i="2"/>
  <c r="BH1420" i="2"/>
  <c r="BG1420" i="2"/>
  <c r="BF1420" i="2"/>
  <c r="T1420" i="2"/>
  <c r="R1420" i="2"/>
  <c r="P1420" i="2"/>
  <c r="BI1418" i="2"/>
  <c r="BH1418" i="2"/>
  <c r="BG1418" i="2"/>
  <c r="BF1418" i="2"/>
  <c r="T1418" i="2"/>
  <c r="R1418" i="2"/>
  <c r="P1418" i="2"/>
  <c r="BI1416" i="2"/>
  <c r="BH1416" i="2"/>
  <c r="BG1416" i="2"/>
  <c r="BF1416" i="2"/>
  <c r="T1416" i="2"/>
  <c r="R1416" i="2"/>
  <c r="P1416" i="2"/>
  <c r="BI1415" i="2"/>
  <c r="BH1415" i="2"/>
  <c r="BG1415" i="2"/>
  <c r="BF1415" i="2"/>
  <c r="T1415" i="2"/>
  <c r="R1415" i="2"/>
  <c r="P1415" i="2"/>
  <c r="BI1414" i="2"/>
  <c r="BH1414" i="2"/>
  <c r="BG1414" i="2"/>
  <c r="BF1414" i="2"/>
  <c r="T1414" i="2"/>
  <c r="R1414" i="2"/>
  <c r="P1414" i="2"/>
  <c r="BI1413" i="2"/>
  <c r="BH1413" i="2"/>
  <c r="BG1413" i="2"/>
  <c r="BF1413" i="2"/>
  <c r="T1413" i="2"/>
  <c r="R1413" i="2"/>
  <c r="P1413" i="2"/>
  <c r="BI1412" i="2"/>
  <c r="BH1412" i="2"/>
  <c r="BG1412" i="2"/>
  <c r="BF1412" i="2"/>
  <c r="T1412" i="2"/>
  <c r="R1412" i="2"/>
  <c r="P1412" i="2"/>
  <c r="BI1411" i="2"/>
  <c r="BH1411" i="2"/>
  <c r="BG1411" i="2"/>
  <c r="BF1411" i="2"/>
  <c r="T1411" i="2"/>
  <c r="R1411" i="2"/>
  <c r="P1411" i="2"/>
  <c r="BI1410" i="2"/>
  <c r="BH1410" i="2"/>
  <c r="BG1410" i="2"/>
  <c r="BF1410" i="2"/>
  <c r="T1410" i="2"/>
  <c r="R1410" i="2"/>
  <c r="P1410" i="2"/>
  <c r="BI1409" i="2"/>
  <c r="BH1409" i="2"/>
  <c r="BG1409" i="2"/>
  <c r="BF1409" i="2"/>
  <c r="T1409" i="2"/>
  <c r="R1409" i="2"/>
  <c r="P1409" i="2"/>
  <c r="BI1408" i="2"/>
  <c r="BH1408" i="2"/>
  <c r="BG1408" i="2"/>
  <c r="BF1408" i="2"/>
  <c r="T1408" i="2"/>
  <c r="R1408" i="2"/>
  <c r="P1408" i="2"/>
  <c r="BI1407" i="2"/>
  <c r="BH1407" i="2"/>
  <c r="BG1407" i="2"/>
  <c r="BF1407" i="2"/>
  <c r="T1407" i="2"/>
  <c r="R1407" i="2"/>
  <c r="P1407" i="2"/>
  <c r="BI1406" i="2"/>
  <c r="BH1406" i="2"/>
  <c r="BG1406" i="2"/>
  <c r="BF1406" i="2"/>
  <c r="T1406" i="2"/>
  <c r="R1406" i="2"/>
  <c r="P1406" i="2"/>
  <c r="BI1404" i="2"/>
  <c r="BH1404" i="2"/>
  <c r="BG1404" i="2"/>
  <c r="BF1404" i="2"/>
  <c r="T1404" i="2"/>
  <c r="R1404" i="2"/>
  <c r="P1404" i="2"/>
  <c r="BI1403" i="2"/>
  <c r="BH1403" i="2"/>
  <c r="BG1403" i="2"/>
  <c r="BF1403" i="2"/>
  <c r="T1403" i="2"/>
  <c r="R1403" i="2"/>
  <c r="P1403" i="2"/>
  <c r="BI1402" i="2"/>
  <c r="BH1402" i="2"/>
  <c r="BG1402" i="2"/>
  <c r="BF1402" i="2"/>
  <c r="T1402" i="2"/>
  <c r="R1402" i="2"/>
  <c r="P1402" i="2"/>
  <c r="BI1401" i="2"/>
  <c r="BH1401" i="2"/>
  <c r="BG1401" i="2"/>
  <c r="BF1401" i="2"/>
  <c r="T1401" i="2"/>
  <c r="R1401" i="2"/>
  <c r="P1401" i="2"/>
  <c r="BI1399" i="2"/>
  <c r="BH1399" i="2"/>
  <c r="BG1399" i="2"/>
  <c r="BF1399" i="2"/>
  <c r="T1399" i="2"/>
  <c r="R1399" i="2"/>
  <c r="P1399" i="2"/>
  <c r="BI1398" i="2"/>
  <c r="BH1398" i="2"/>
  <c r="BG1398" i="2"/>
  <c r="BF1398" i="2"/>
  <c r="T1398" i="2"/>
  <c r="R1398" i="2"/>
  <c r="P1398" i="2"/>
  <c r="BI1397" i="2"/>
  <c r="BH1397" i="2"/>
  <c r="BG1397" i="2"/>
  <c r="BF1397" i="2"/>
  <c r="T1397" i="2"/>
  <c r="R1397" i="2"/>
  <c r="P1397" i="2"/>
  <c r="BI1396" i="2"/>
  <c r="BH1396" i="2"/>
  <c r="BG1396" i="2"/>
  <c r="BF1396" i="2"/>
  <c r="T1396" i="2"/>
  <c r="R1396" i="2"/>
  <c r="P1396" i="2"/>
  <c r="BI1395" i="2"/>
  <c r="BH1395" i="2"/>
  <c r="BG1395" i="2"/>
  <c r="BF1395" i="2"/>
  <c r="T1395" i="2"/>
  <c r="R1395" i="2"/>
  <c r="P1395" i="2"/>
  <c r="BI1394" i="2"/>
  <c r="BH1394" i="2"/>
  <c r="BG1394" i="2"/>
  <c r="BF1394" i="2"/>
  <c r="T1394" i="2"/>
  <c r="R1394" i="2"/>
  <c r="P1394" i="2"/>
  <c r="BI1393" i="2"/>
  <c r="BH1393" i="2"/>
  <c r="BG1393" i="2"/>
  <c r="BF1393" i="2"/>
  <c r="T1393" i="2"/>
  <c r="R1393" i="2"/>
  <c r="P1393" i="2"/>
  <c r="BI1392" i="2"/>
  <c r="BH1392" i="2"/>
  <c r="BG1392" i="2"/>
  <c r="BF1392" i="2"/>
  <c r="T1392" i="2"/>
  <c r="R1392" i="2"/>
  <c r="P1392" i="2"/>
  <c r="BI1391" i="2"/>
  <c r="BH1391" i="2"/>
  <c r="BG1391" i="2"/>
  <c r="BF1391" i="2"/>
  <c r="T1391" i="2"/>
  <c r="R1391" i="2"/>
  <c r="P1391" i="2"/>
  <c r="BI1390" i="2"/>
  <c r="BH1390" i="2"/>
  <c r="BG1390" i="2"/>
  <c r="BF1390" i="2"/>
  <c r="T1390" i="2"/>
  <c r="R1390" i="2"/>
  <c r="P1390" i="2"/>
  <c r="BI1389" i="2"/>
  <c r="BH1389" i="2"/>
  <c r="BG1389" i="2"/>
  <c r="BF1389" i="2"/>
  <c r="T1389" i="2"/>
  <c r="R1389" i="2"/>
  <c r="P1389" i="2"/>
  <c r="BI1388" i="2"/>
  <c r="BH1388" i="2"/>
  <c r="BG1388" i="2"/>
  <c r="BF1388" i="2"/>
  <c r="T1388" i="2"/>
  <c r="R1388" i="2"/>
  <c r="P1388" i="2"/>
  <c r="BI1387" i="2"/>
  <c r="BH1387" i="2"/>
  <c r="BG1387" i="2"/>
  <c r="BF1387" i="2"/>
  <c r="T1387" i="2"/>
  <c r="R1387" i="2"/>
  <c r="P1387" i="2"/>
  <c r="BI1386" i="2"/>
  <c r="BH1386" i="2"/>
  <c r="BG1386" i="2"/>
  <c r="BF1386" i="2"/>
  <c r="T1386" i="2"/>
  <c r="R1386" i="2"/>
  <c r="P1386" i="2"/>
  <c r="BI1385" i="2"/>
  <c r="BH1385" i="2"/>
  <c r="BG1385" i="2"/>
  <c r="BF1385" i="2"/>
  <c r="T1385" i="2"/>
  <c r="R1385" i="2"/>
  <c r="P1385" i="2"/>
  <c r="BI1384" i="2"/>
  <c r="BH1384" i="2"/>
  <c r="BG1384" i="2"/>
  <c r="BF1384" i="2"/>
  <c r="T1384" i="2"/>
  <c r="R1384" i="2"/>
  <c r="P1384" i="2"/>
  <c r="BI1383" i="2"/>
  <c r="BH1383" i="2"/>
  <c r="BG1383" i="2"/>
  <c r="BF1383" i="2"/>
  <c r="T1383" i="2"/>
  <c r="R1383" i="2"/>
  <c r="P1383" i="2"/>
  <c r="BI1382" i="2"/>
  <c r="BH1382" i="2"/>
  <c r="BG1382" i="2"/>
  <c r="BF1382" i="2"/>
  <c r="T1382" i="2"/>
  <c r="R1382" i="2"/>
  <c r="P1382" i="2"/>
  <c r="BI1380" i="2"/>
  <c r="BH1380" i="2"/>
  <c r="BG1380" i="2"/>
  <c r="BF1380" i="2"/>
  <c r="T1380" i="2"/>
  <c r="R1380" i="2"/>
  <c r="P1380" i="2"/>
  <c r="BI1379" i="2"/>
  <c r="BH1379" i="2"/>
  <c r="BG1379" i="2"/>
  <c r="BF1379" i="2"/>
  <c r="T1379" i="2"/>
  <c r="R1379" i="2"/>
  <c r="P1379" i="2"/>
  <c r="BI1376" i="2"/>
  <c r="BH1376" i="2"/>
  <c r="BG1376" i="2"/>
  <c r="BF1376" i="2"/>
  <c r="T1376" i="2"/>
  <c r="R1376" i="2"/>
  <c r="P1376" i="2"/>
  <c r="BI1375" i="2"/>
  <c r="BH1375" i="2"/>
  <c r="BG1375" i="2"/>
  <c r="BF1375" i="2"/>
  <c r="T1375" i="2"/>
  <c r="R1375" i="2"/>
  <c r="P1375" i="2"/>
  <c r="BI1374" i="2"/>
  <c r="BH1374" i="2"/>
  <c r="BG1374" i="2"/>
  <c r="BF1374" i="2"/>
  <c r="T1374" i="2"/>
  <c r="R1374" i="2"/>
  <c r="P1374" i="2"/>
  <c r="BI1370" i="2"/>
  <c r="BH1370" i="2"/>
  <c r="BG1370" i="2"/>
  <c r="BF1370" i="2"/>
  <c r="T1370" i="2"/>
  <c r="R1370" i="2"/>
  <c r="P1370" i="2"/>
  <c r="BI1369" i="2"/>
  <c r="BH1369" i="2"/>
  <c r="BG1369" i="2"/>
  <c r="BF1369" i="2"/>
  <c r="T1369" i="2"/>
  <c r="R1369" i="2"/>
  <c r="P1369" i="2"/>
  <c r="BI1368" i="2"/>
  <c r="BH1368" i="2"/>
  <c r="BG1368" i="2"/>
  <c r="BF1368" i="2"/>
  <c r="T1368" i="2"/>
  <c r="R1368" i="2"/>
  <c r="P1368" i="2"/>
  <c r="BI1367" i="2"/>
  <c r="BH1367" i="2"/>
  <c r="BG1367" i="2"/>
  <c r="BF1367" i="2"/>
  <c r="T1367" i="2"/>
  <c r="R1367" i="2"/>
  <c r="P1367" i="2"/>
  <c r="BI1365" i="2"/>
  <c r="BH1365" i="2"/>
  <c r="BG1365" i="2"/>
  <c r="BF1365" i="2"/>
  <c r="T1365" i="2"/>
  <c r="R1365" i="2"/>
  <c r="P1365" i="2"/>
  <c r="BI1364" i="2"/>
  <c r="BH1364" i="2"/>
  <c r="BG1364" i="2"/>
  <c r="BF1364" i="2"/>
  <c r="T1364" i="2"/>
  <c r="R1364" i="2"/>
  <c r="P1364" i="2"/>
  <c r="BI1363" i="2"/>
  <c r="BH1363" i="2"/>
  <c r="BG1363" i="2"/>
  <c r="BF1363" i="2"/>
  <c r="T1363" i="2"/>
  <c r="R1363" i="2"/>
  <c r="P1363" i="2"/>
  <c r="BI1362" i="2"/>
  <c r="BH1362" i="2"/>
  <c r="BG1362" i="2"/>
  <c r="BF1362" i="2"/>
  <c r="T1362" i="2"/>
  <c r="R1362" i="2"/>
  <c r="P1362" i="2"/>
  <c r="BI1361" i="2"/>
  <c r="BH1361" i="2"/>
  <c r="BG1361" i="2"/>
  <c r="BF1361" i="2"/>
  <c r="T1361" i="2"/>
  <c r="R1361" i="2"/>
  <c r="P1361" i="2"/>
  <c r="BI1360" i="2"/>
  <c r="BH1360" i="2"/>
  <c r="BG1360" i="2"/>
  <c r="BF1360" i="2"/>
  <c r="T1360" i="2"/>
  <c r="R1360" i="2"/>
  <c r="P1360" i="2"/>
  <c r="BI1359" i="2"/>
  <c r="BH1359" i="2"/>
  <c r="BG1359" i="2"/>
  <c r="BF1359" i="2"/>
  <c r="T1359" i="2"/>
  <c r="R1359" i="2"/>
  <c r="P1359" i="2"/>
  <c r="BI1358" i="2"/>
  <c r="BH1358" i="2"/>
  <c r="BG1358" i="2"/>
  <c r="BF1358" i="2"/>
  <c r="T1358" i="2"/>
  <c r="R1358" i="2"/>
  <c r="P1358" i="2"/>
  <c r="BI1357" i="2"/>
  <c r="BH1357" i="2"/>
  <c r="BG1357" i="2"/>
  <c r="BF1357" i="2"/>
  <c r="T1357" i="2"/>
  <c r="R1357" i="2"/>
  <c r="P1357" i="2"/>
  <c r="BI1356" i="2"/>
  <c r="BH1356" i="2"/>
  <c r="BG1356" i="2"/>
  <c r="BF1356" i="2"/>
  <c r="T1356" i="2"/>
  <c r="R1356" i="2"/>
  <c r="P1356" i="2"/>
  <c r="BI1355" i="2"/>
  <c r="BH1355" i="2"/>
  <c r="BG1355" i="2"/>
  <c r="BF1355" i="2"/>
  <c r="T1355" i="2"/>
  <c r="R1355" i="2"/>
  <c r="P1355" i="2"/>
  <c r="BI1354" i="2"/>
  <c r="BH1354" i="2"/>
  <c r="BG1354" i="2"/>
  <c r="BF1354" i="2"/>
  <c r="T1354" i="2"/>
  <c r="R1354" i="2"/>
  <c r="P1354" i="2"/>
  <c r="BI1353" i="2"/>
  <c r="BH1353" i="2"/>
  <c r="BG1353" i="2"/>
  <c r="BF1353" i="2"/>
  <c r="T1353" i="2"/>
  <c r="R1353" i="2"/>
  <c r="P1353" i="2"/>
  <c r="BI1352" i="2"/>
  <c r="BH1352" i="2"/>
  <c r="BG1352" i="2"/>
  <c r="BF1352" i="2"/>
  <c r="T1352" i="2"/>
  <c r="R1352" i="2"/>
  <c r="P1352" i="2"/>
  <c r="BI1351" i="2"/>
  <c r="BH1351" i="2"/>
  <c r="BG1351" i="2"/>
  <c r="BF1351" i="2"/>
  <c r="T1351" i="2"/>
  <c r="R1351" i="2"/>
  <c r="P1351" i="2"/>
  <c r="BI1350" i="2"/>
  <c r="BH1350" i="2"/>
  <c r="BG1350" i="2"/>
  <c r="BF1350" i="2"/>
  <c r="T1350" i="2"/>
  <c r="R1350" i="2"/>
  <c r="P1350" i="2"/>
  <c r="BI1349" i="2"/>
  <c r="BH1349" i="2"/>
  <c r="BG1349" i="2"/>
  <c r="BF1349" i="2"/>
  <c r="T1349" i="2"/>
  <c r="R1349" i="2"/>
  <c r="P1349" i="2"/>
  <c r="BI1348" i="2"/>
  <c r="BH1348" i="2"/>
  <c r="BG1348" i="2"/>
  <c r="BF1348" i="2"/>
  <c r="T1348" i="2"/>
  <c r="R1348" i="2"/>
  <c r="P1348" i="2"/>
  <c r="BI1347" i="2"/>
  <c r="BH1347" i="2"/>
  <c r="BG1347" i="2"/>
  <c r="BF1347" i="2"/>
  <c r="T1347" i="2"/>
  <c r="R1347" i="2"/>
  <c r="P1347" i="2"/>
  <c r="BI1346" i="2"/>
  <c r="BH1346" i="2"/>
  <c r="BG1346" i="2"/>
  <c r="BF1346" i="2"/>
  <c r="T1346" i="2"/>
  <c r="R1346" i="2"/>
  <c r="P1346" i="2"/>
  <c r="BI1345" i="2"/>
  <c r="BH1345" i="2"/>
  <c r="BG1345" i="2"/>
  <c r="BF1345" i="2"/>
  <c r="T1345" i="2"/>
  <c r="R1345" i="2"/>
  <c r="P1345" i="2"/>
  <c r="BI1344" i="2"/>
  <c r="BH1344" i="2"/>
  <c r="BG1344" i="2"/>
  <c r="BF1344" i="2"/>
  <c r="T1344" i="2"/>
  <c r="R1344" i="2"/>
  <c r="P1344" i="2"/>
  <c r="BI1343" i="2"/>
  <c r="BH1343" i="2"/>
  <c r="BG1343" i="2"/>
  <c r="BF1343" i="2"/>
  <c r="T1343" i="2"/>
  <c r="R1343" i="2"/>
  <c r="P1343" i="2"/>
  <c r="BI1342" i="2"/>
  <c r="BH1342" i="2"/>
  <c r="BG1342" i="2"/>
  <c r="BF1342" i="2"/>
  <c r="T1342" i="2"/>
  <c r="R1342" i="2"/>
  <c r="P1342" i="2"/>
  <c r="BI1341" i="2"/>
  <c r="BH1341" i="2"/>
  <c r="BG1341" i="2"/>
  <c r="BF1341" i="2"/>
  <c r="T1341" i="2"/>
  <c r="R1341" i="2"/>
  <c r="P1341" i="2"/>
  <c r="BI1340" i="2"/>
  <c r="BH1340" i="2"/>
  <c r="BG1340" i="2"/>
  <c r="BF1340" i="2"/>
  <c r="T1340" i="2"/>
  <c r="R1340" i="2"/>
  <c r="P1340" i="2"/>
  <c r="BI1339" i="2"/>
  <c r="BH1339" i="2"/>
  <c r="BG1339" i="2"/>
  <c r="BF1339" i="2"/>
  <c r="T1339" i="2"/>
  <c r="R1339" i="2"/>
  <c r="P1339" i="2"/>
  <c r="BI1338" i="2"/>
  <c r="BH1338" i="2"/>
  <c r="BG1338" i="2"/>
  <c r="BF1338" i="2"/>
  <c r="T1338" i="2"/>
  <c r="R1338" i="2"/>
  <c r="P1338" i="2"/>
  <c r="BI1337" i="2"/>
  <c r="BH1337" i="2"/>
  <c r="BG1337" i="2"/>
  <c r="BF1337" i="2"/>
  <c r="T1337" i="2"/>
  <c r="R1337" i="2"/>
  <c r="P1337" i="2"/>
  <c r="BI1336" i="2"/>
  <c r="BH1336" i="2"/>
  <c r="BG1336" i="2"/>
  <c r="BF1336" i="2"/>
  <c r="T1336" i="2"/>
  <c r="R1336" i="2"/>
  <c r="P1336" i="2"/>
  <c r="BI1335" i="2"/>
  <c r="BH1335" i="2"/>
  <c r="BG1335" i="2"/>
  <c r="BF1335" i="2"/>
  <c r="T1335" i="2"/>
  <c r="R1335" i="2"/>
  <c r="P1335" i="2"/>
  <c r="BI1334" i="2"/>
  <c r="BH1334" i="2"/>
  <c r="BG1334" i="2"/>
  <c r="BF1334" i="2"/>
  <c r="T1334" i="2"/>
  <c r="R1334" i="2"/>
  <c r="P1334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1" i="2"/>
  <c r="BH1331" i="2"/>
  <c r="BG1331" i="2"/>
  <c r="BF1331" i="2"/>
  <c r="T1331" i="2"/>
  <c r="R1331" i="2"/>
  <c r="P1331" i="2"/>
  <c r="BI1330" i="2"/>
  <c r="BH1330" i="2"/>
  <c r="BG1330" i="2"/>
  <c r="BF1330" i="2"/>
  <c r="T1330" i="2"/>
  <c r="R1330" i="2"/>
  <c r="P1330" i="2"/>
  <c r="BI1329" i="2"/>
  <c r="BH1329" i="2"/>
  <c r="BG1329" i="2"/>
  <c r="BF1329" i="2"/>
  <c r="T1329" i="2"/>
  <c r="R1329" i="2"/>
  <c r="P1329" i="2"/>
  <c r="BI1328" i="2"/>
  <c r="BH1328" i="2"/>
  <c r="BG1328" i="2"/>
  <c r="BF1328" i="2"/>
  <c r="T1328" i="2"/>
  <c r="R1328" i="2"/>
  <c r="P1328" i="2"/>
  <c r="BI1327" i="2"/>
  <c r="BH1327" i="2"/>
  <c r="BG1327" i="2"/>
  <c r="BF1327" i="2"/>
  <c r="T1327" i="2"/>
  <c r="R1327" i="2"/>
  <c r="P1327" i="2"/>
  <c r="BI1326" i="2"/>
  <c r="BH1326" i="2"/>
  <c r="BG1326" i="2"/>
  <c r="BF1326" i="2"/>
  <c r="T1326" i="2"/>
  <c r="R1326" i="2"/>
  <c r="P1326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2" i="2"/>
  <c r="BH1322" i="2"/>
  <c r="BG1322" i="2"/>
  <c r="BF1322" i="2"/>
  <c r="T1322" i="2"/>
  <c r="R1322" i="2"/>
  <c r="P1322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8" i="2"/>
  <c r="BH1318" i="2"/>
  <c r="BG1318" i="2"/>
  <c r="BF1318" i="2"/>
  <c r="T1318" i="2"/>
  <c r="R1318" i="2"/>
  <c r="P1318" i="2"/>
  <c r="BI1317" i="2"/>
  <c r="BH1317" i="2"/>
  <c r="BG1317" i="2"/>
  <c r="BF1317" i="2"/>
  <c r="T1317" i="2"/>
  <c r="R1317" i="2"/>
  <c r="P1317" i="2"/>
  <c r="BI1316" i="2"/>
  <c r="BH1316" i="2"/>
  <c r="BG1316" i="2"/>
  <c r="BF1316" i="2"/>
  <c r="T1316" i="2"/>
  <c r="R1316" i="2"/>
  <c r="P1316" i="2"/>
  <c r="BI1315" i="2"/>
  <c r="BH1315" i="2"/>
  <c r="BG1315" i="2"/>
  <c r="BF1315" i="2"/>
  <c r="T1315" i="2"/>
  <c r="R1315" i="2"/>
  <c r="P1315" i="2"/>
  <c r="BI1314" i="2"/>
  <c r="BH1314" i="2"/>
  <c r="BG1314" i="2"/>
  <c r="BF1314" i="2"/>
  <c r="T1314" i="2"/>
  <c r="R1314" i="2"/>
  <c r="P1314" i="2"/>
  <c r="BI1313" i="2"/>
  <c r="BH1313" i="2"/>
  <c r="BG1313" i="2"/>
  <c r="BF1313" i="2"/>
  <c r="T1313" i="2"/>
  <c r="R1313" i="2"/>
  <c r="P1313" i="2"/>
  <c r="BI1312" i="2"/>
  <c r="BH1312" i="2"/>
  <c r="BG1312" i="2"/>
  <c r="BF1312" i="2"/>
  <c r="T1312" i="2"/>
  <c r="R1312" i="2"/>
  <c r="P1312" i="2"/>
  <c r="BI1311" i="2"/>
  <c r="BH1311" i="2"/>
  <c r="BG1311" i="2"/>
  <c r="BF1311" i="2"/>
  <c r="T1311" i="2"/>
  <c r="R1311" i="2"/>
  <c r="P1311" i="2"/>
  <c r="BI1310" i="2"/>
  <c r="BH1310" i="2"/>
  <c r="BG1310" i="2"/>
  <c r="BF1310" i="2"/>
  <c r="T1310" i="2"/>
  <c r="R1310" i="2"/>
  <c r="P1310" i="2"/>
  <c r="BI1309" i="2"/>
  <c r="BH1309" i="2"/>
  <c r="BG1309" i="2"/>
  <c r="BF1309" i="2"/>
  <c r="T1309" i="2"/>
  <c r="R1309" i="2"/>
  <c r="P1309" i="2"/>
  <c r="BI1307" i="2"/>
  <c r="BH1307" i="2"/>
  <c r="BG1307" i="2"/>
  <c r="BF1307" i="2"/>
  <c r="T1307" i="2"/>
  <c r="R1307" i="2"/>
  <c r="P1307" i="2"/>
  <c r="BI1306" i="2"/>
  <c r="BH1306" i="2"/>
  <c r="BG1306" i="2"/>
  <c r="BF1306" i="2"/>
  <c r="T1306" i="2"/>
  <c r="R1306" i="2"/>
  <c r="P1306" i="2"/>
  <c r="BI1305" i="2"/>
  <c r="BH1305" i="2"/>
  <c r="BG1305" i="2"/>
  <c r="BF1305" i="2"/>
  <c r="T1305" i="2"/>
  <c r="R1305" i="2"/>
  <c r="P1305" i="2"/>
  <c r="BI1304" i="2"/>
  <c r="BH1304" i="2"/>
  <c r="BG1304" i="2"/>
  <c r="BF1304" i="2"/>
  <c r="T1304" i="2"/>
  <c r="R1304" i="2"/>
  <c r="P1304" i="2"/>
  <c r="BI1302" i="2"/>
  <c r="BH1302" i="2"/>
  <c r="BG1302" i="2"/>
  <c r="BF1302" i="2"/>
  <c r="T1302" i="2"/>
  <c r="R1302" i="2"/>
  <c r="P1302" i="2"/>
  <c r="BI1301" i="2"/>
  <c r="BH1301" i="2"/>
  <c r="BG1301" i="2"/>
  <c r="BF1301" i="2"/>
  <c r="T1301" i="2"/>
  <c r="R1301" i="2"/>
  <c r="P1301" i="2"/>
  <c r="BI1299" i="2"/>
  <c r="BH1299" i="2"/>
  <c r="BG1299" i="2"/>
  <c r="BF1299" i="2"/>
  <c r="T1299" i="2"/>
  <c r="R1299" i="2"/>
  <c r="P1299" i="2"/>
  <c r="BI1298" i="2"/>
  <c r="BH1298" i="2"/>
  <c r="BG1298" i="2"/>
  <c r="BF1298" i="2"/>
  <c r="T1298" i="2"/>
  <c r="R1298" i="2"/>
  <c r="P1298" i="2"/>
  <c r="BI1296" i="2"/>
  <c r="BH1296" i="2"/>
  <c r="BG1296" i="2"/>
  <c r="BF1296" i="2"/>
  <c r="T1296" i="2"/>
  <c r="R1296" i="2"/>
  <c r="P1296" i="2"/>
  <c r="BI1295" i="2"/>
  <c r="BH1295" i="2"/>
  <c r="BG1295" i="2"/>
  <c r="BF1295" i="2"/>
  <c r="T1295" i="2"/>
  <c r="R1295" i="2"/>
  <c r="P1295" i="2"/>
  <c r="BI1293" i="2"/>
  <c r="BH1293" i="2"/>
  <c r="BG1293" i="2"/>
  <c r="BF1293" i="2"/>
  <c r="T1293" i="2"/>
  <c r="R1293" i="2"/>
  <c r="P1293" i="2"/>
  <c r="BI1292" i="2"/>
  <c r="BH1292" i="2"/>
  <c r="BG1292" i="2"/>
  <c r="BF1292" i="2"/>
  <c r="T1292" i="2"/>
  <c r="R1292" i="2"/>
  <c r="P1292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7" i="2"/>
  <c r="BH1287" i="2"/>
  <c r="BG1287" i="2"/>
  <c r="BF1287" i="2"/>
  <c r="T1287" i="2"/>
  <c r="R1287" i="2"/>
  <c r="P1287" i="2"/>
  <c r="BI1285" i="2"/>
  <c r="BH1285" i="2"/>
  <c r="BG1285" i="2"/>
  <c r="BF1285" i="2"/>
  <c r="T1285" i="2"/>
  <c r="R1285" i="2"/>
  <c r="P1285" i="2"/>
  <c r="BI1284" i="2"/>
  <c r="BH1284" i="2"/>
  <c r="BG1284" i="2"/>
  <c r="BF1284" i="2"/>
  <c r="T1284" i="2"/>
  <c r="R1284" i="2"/>
  <c r="P1284" i="2"/>
  <c r="BI1283" i="2"/>
  <c r="BH1283" i="2"/>
  <c r="BG1283" i="2"/>
  <c r="BF1283" i="2"/>
  <c r="T1283" i="2"/>
  <c r="R1283" i="2"/>
  <c r="P1283" i="2"/>
  <c r="BI1282" i="2"/>
  <c r="BH1282" i="2"/>
  <c r="BG1282" i="2"/>
  <c r="BF1282" i="2"/>
  <c r="T1282" i="2"/>
  <c r="R1282" i="2"/>
  <c r="P1282" i="2"/>
  <c r="BI1281" i="2"/>
  <c r="BH1281" i="2"/>
  <c r="BG1281" i="2"/>
  <c r="BF1281" i="2"/>
  <c r="T1281" i="2"/>
  <c r="R1281" i="2"/>
  <c r="P1281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77" i="2"/>
  <c r="BH1277" i="2"/>
  <c r="BG1277" i="2"/>
  <c r="BF1277" i="2"/>
  <c r="T1277" i="2"/>
  <c r="R1277" i="2"/>
  <c r="P1277" i="2"/>
  <c r="BI1275" i="2"/>
  <c r="BH1275" i="2"/>
  <c r="BG1275" i="2"/>
  <c r="BF1275" i="2"/>
  <c r="T1275" i="2"/>
  <c r="R1275" i="2"/>
  <c r="P1275" i="2"/>
  <c r="BI1274" i="2"/>
  <c r="BH1274" i="2"/>
  <c r="BG1274" i="2"/>
  <c r="BF1274" i="2"/>
  <c r="T1274" i="2"/>
  <c r="R1274" i="2"/>
  <c r="P1274" i="2"/>
  <c r="BI1270" i="2"/>
  <c r="BH1270" i="2"/>
  <c r="BG1270" i="2"/>
  <c r="BF1270" i="2"/>
  <c r="T1270" i="2"/>
  <c r="R1270" i="2"/>
  <c r="P1270" i="2"/>
  <c r="BI1266" i="2"/>
  <c r="BH1266" i="2"/>
  <c r="BG1266" i="2"/>
  <c r="BF1266" i="2"/>
  <c r="T1266" i="2"/>
  <c r="R1266" i="2"/>
  <c r="P1266" i="2"/>
  <c r="BI1265" i="2"/>
  <c r="BH1265" i="2"/>
  <c r="BG1265" i="2"/>
  <c r="BF1265" i="2"/>
  <c r="T1265" i="2"/>
  <c r="R1265" i="2"/>
  <c r="P1265" i="2"/>
  <c r="BI1262" i="2"/>
  <c r="BH1262" i="2"/>
  <c r="BG1262" i="2"/>
  <c r="BF1262" i="2"/>
  <c r="T1262" i="2"/>
  <c r="R1262" i="2"/>
  <c r="P1262" i="2"/>
  <c r="BI1259" i="2"/>
  <c r="BH1259" i="2"/>
  <c r="BG1259" i="2"/>
  <c r="BF1259" i="2"/>
  <c r="T1259" i="2"/>
  <c r="R1259" i="2"/>
  <c r="P1259" i="2"/>
  <c r="BI1253" i="2"/>
  <c r="BH1253" i="2"/>
  <c r="BG1253" i="2"/>
  <c r="BF1253" i="2"/>
  <c r="T1253" i="2"/>
  <c r="R1253" i="2"/>
  <c r="P1253" i="2"/>
  <c r="BI1252" i="2"/>
  <c r="BH1252" i="2"/>
  <c r="BG1252" i="2"/>
  <c r="BF1252" i="2"/>
  <c r="T1252" i="2"/>
  <c r="R1252" i="2"/>
  <c r="P1252" i="2"/>
  <c r="BI1250" i="2"/>
  <c r="BH1250" i="2"/>
  <c r="BG1250" i="2"/>
  <c r="BF1250" i="2"/>
  <c r="T1250" i="2"/>
  <c r="R1250" i="2"/>
  <c r="P1250" i="2"/>
  <c r="BI1249" i="2"/>
  <c r="BH1249" i="2"/>
  <c r="BG1249" i="2"/>
  <c r="BF1249" i="2"/>
  <c r="T1249" i="2"/>
  <c r="R1249" i="2"/>
  <c r="P1249" i="2"/>
  <c r="BI1248" i="2"/>
  <c r="BH1248" i="2"/>
  <c r="BG1248" i="2"/>
  <c r="BF1248" i="2"/>
  <c r="T1248" i="2"/>
  <c r="R1248" i="2"/>
  <c r="P1248" i="2"/>
  <c r="BI1247" i="2"/>
  <c r="BH1247" i="2"/>
  <c r="BG1247" i="2"/>
  <c r="BF1247" i="2"/>
  <c r="T1247" i="2"/>
  <c r="R1247" i="2"/>
  <c r="P1247" i="2"/>
  <c r="BI1246" i="2"/>
  <c r="BH1246" i="2"/>
  <c r="BG1246" i="2"/>
  <c r="BF1246" i="2"/>
  <c r="T1246" i="2"/>
  <c r="R1246" i="2"/>
  <c r="P1246" i="2"/>
  <c r="BI1245" i="2"/>
  <c r="BH1245" i="2"/>
  <c r="BG1245" i="2"/>
  <c r="BF1245" i="2"/>
  <c r="T1245" i="2"/>
  <c r="R1245" i="2"/>
  <c r="P1245" i="2"/>
  <c r="BI1244" i="2"/>
  <c r="BH1244" i="2"/>
  <c r="BG1244" i="2"/>
  <c r="BF1244" i="2"/>
  <c r="T1244" i="2"/>
  <c r="R1244" i="2"/>
  <c r="P1244" i="2"/>
  <c r="BI1243" i="2"/>
  <c r="BH1243" i="2"/>
  <c r="BG1243" i="2"/>
  <c r="BF1243" i="2"/>
  <c r="T1243" i="2"/>
  <c r="R1243" i="2"/>
  <c r="P1243" i="2"/>
  <c r="BI1242" i="2"/>
  <c r="BH1242" i="2"/>
  <c r="BG1242" i="2"/>
  <c r="BF1242" i="2"/>
  <c r="T1242" i="2"/>
  <c r="R1242" i="2"/>
  <c r="P1242" i="2"/>
  <c r="BI1241" i="2"/>
  <c r="BH1241" i="2"/>
  <c r="BG1241" i="2"/>
  <c r="BF1241" i="2"/>
  <c r="T1241" i="2"/>
  <c r="R1241" i="2"/>
  <c r="P1241" i="2"/>
  <c r="BI1240" i="2"/>
  <c r="BH1240" i="2"/>
  <c r="BG1240" i="2"/>
  <c r="BF1240" i="2"/>
  <c r="T1240" i="2"/>
  <c r="R1240" i="2"/>
  <c r="P1240" i="2"/>
  <c r="BI1238" i="2"/>
  <c r="BH1238" i="2"/>
  <c r="BG1238" i="2"/>
  <c r="BF1238" i="2"/>
  <c r="T1238" i="2"/>
  <c r="R1238" i="2"/>
  <c r="P1238" i="2"/>
  <c r="BI1237" i="2"/>
  <c r="BH1237" i="2"/>
  <c r="BG1237" i="2"/>
  <c r="BF1237" i="2"/>
  <c r="T1237" i="2"/>
  <c r="R1237" i="2"/>
  <c r="P1237" i="2"/>
  <c r="BI1235" i="2"/>
  <c r="BH1235" i="2"/>
  <c r="BG1235" i="2"/>
  <c r="BF1235" i="2"/>
  <c r="T1235" i="2"/>
  <c r="R1235" i="2"/>
  <c r="P1235" i="2"/>
  <c r="BI1233" i="2"/>
  <c r="BH1233" i="2"/>
  <c r="BG1233" i="2"/>
  <c r="BF1233" i="2"/>
  <c r="T1233" i="2"/>
  <c r="R1233" i="2"/>
  <c r="P1233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27" i="2"/>
  <c r="BH1227" i="2"/>
  <c r="BG1227" i="2"/>
  <c r="BF1227" i="2"/>
  <c r="T1227" i="2"/>
  <c r="R1227" i="2"/>
  <c r="P1227" i="2"/>
  <c r="BI1225" i="2"/>
  <c r="BH1225" i="2"/>
  <c r="BG1225" i="2"/>
  <c r="BF1225" i="2"/>
  <c r="T1225" i="2"/>
  <c r="R1225" i="2"/>
  <c r="P1225" i="2"/>
  <c r="BI1223" i="2"/>
  <c r="BH1223" i="2"/>
  <c r="BG1223" i="2"/>
  <c r="BF1223" i="2"/>
  <c r="T1223" i="2"/>
  <c r="R1223" i="2"/>
  <c r="P1223" i="2"/>
  <c r="BI1221" i="2"/>
  <c r="BH1221" i="2"/>
  <c r="BG1221" i="2"/>
  <c r="BF1221" i="2"/>
  <c r="T1221" i="2"/>
  <c r="R1221" i="2"/>
  <c r="P1221" i="2"/>
  <c r="BI1220" i="2"/>
  <c r="BH1220" i="2"/>
  <c r="BG1220" i="2"/>
  <c r="BF1220" i="2"/>
  <c r="T1220" i="2"/>
  <c r="R1220" i="2"/>
  <c r="P1220" i="2"/>
  <c r="BI1218" i="2"/>
  <c r="BH1218" i="2"/>
  <c r="BG1218" i="2"/>
  <c r="BF1218" i="2"/>
  <c r="T1218" i="2"/>
  <c r="R1218" i="2"/>
  <c r="P1218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4" i="2"/>
  <c r="BH1214" i="2"/>
  <c r="BG1214" i="2"/>
  <c r="BF1214" i="2"/>
  <c r="T1214" i="2"/>
  <c r="R1214" i="2"/>
  <c r="P1214" i="2"/>
  <c r="BI1213" i="2"/>
  <c r="BH1213" i="2"/>
  <c r="BG1213" i="2"/>
  <c r="BF1213" i="2"/>
  <c r="T1213" i="2"/>
  <c r="R1213" i="2"/>
  <c r="P1213" i="2"/>
  <c r="BI1212" i="2"/>
  <c r="BH1212" i="2"/>
  <c r="BG1212" i="2"/>
  <c r="BF1212" i="2"/>
  <c r="T1212" i="2"/>
  <c r="R1212" i="2"/>
  <c r="P1212" i="2"/>
  <c r="BI1211" i="2"/>
  <c r="BH1211" i="2"/>
  <c r="BG1211" i="2"/>
  <c r="BF1211" i="2"/>
  <c r="T1211" i="2"/>
  <c r="R1211" i="2"/>
  <c r="P1211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7" i="2"/>
  <c r="BH1207" i="2"/>
  <c r="BG1207" i="2"/>
  <c r="BF1207" i="2"/>
  <c r="T1207" i="2"/>
  <c r="R1207" i="2"/>
  <c r="P1207" i="2"/>
  <c r="BI1206" i="2"/>
  <c r="BH1206" i="2"/>
  <c r="BG1206" i="2"/>
  <c r="BF1206" i="2"/>
  <c r="T1206" i="2"/>
  <c r="R1206" i="2"/>
  <c r="P1206" i="2"/>
  <c r="BI1205" i="2"/>
  <c r="BH1205" i="2"/>
  <c r="BG1205" i="2"/>
  <c r="BF1205" i="2"/>
  <c r="T1205" i="2"/>
  <c r="R1205" i="2"/>
  <c r="P1205" i="2"/>
  <c r="BI1204" i="2"/>
  <c r="BH1204" i="2"/>
  <c r="BG1204" i="2"/>
  <c r="BF1204" i="2"/>
  <c r="T1204" i="2"/>
  <c r="R1204" i="2"/>
  <c r="P1204" i="2"/>
  <c r="BI1203" i="2"/>
  <c r="BH1203" i="2"/>
  <c r="BG1203" i="2"/>
  <c r="BF1203" i="2"/>
  <c r="T1203" i="2"/>
  <c r="R1203" i="2"/>
  <c r="P1203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8" i="2"/>
  <c r="BH1188" i="2"/>
  <c r="BG1188" i="2"/>
  <c r="BF1188" i="2"/>
  <c r="T1188" i="2"/>
  <c r="R1188" i="2"/>
  <c r="P1188" i="2"/>
  <c r="BI1186" i="2"/>
  <c r="BH1186" i="2"/>
  <c r="BG1186" i="2"/>
  <c r="BF1186" i="2"/>
  <c r="T1186" i="2"/>
  <c r="R1186" i="2"/>
  <c r="P1186" i="2"/>
  <c r="BI1184" i="2"/>
  <c r="BH1184" i="2"/>
  <c r="BG1184" i="2"/>
  <c r="BF1184" i="2"/>
  <c r="T1184" i="2"/>
  <c r="R1184" i="2"/>
  <c r="P1184" i="2"/>
  <c r="BI1182" i="2"/>
  <c r="BH1182" i="2"/>
  <c r="BG1182" i="2"/>
  <c r="BF1182" i="2"/>
  <c r="T1182" i="2"/>
  <c r="R1182" i="2"/>
  <c r="P1182" i="2"/>
  <c r="BI1180" i="2"/>
  <c r="BH1180" i="2"/>
  <c r="BG1180" i="2"/>
  <c r="BF1180" i="2"/>
  <c r="T1180" i="2"/>
  <c r="R1180" i="2"/>
  <c r="P1180" i="2"/>
  <c r="BI1178" i="2"/>
  <c r="BH1178" i="2"/>
  <c r="BG1178" i="2"/>
  <c r="BF1178" i="2"/>
  <c r="T1178" i="2"/>
  <c r="R1178" i="2"/>
  <c r="P1178" i="2"/>
  <c r="BI1176" i="2"/>
  <c r="BH1176" i="2"/>
  <c r="BG1176" i="2"/>
  <c r="BF1176" i="2"/>
  <c r="T1176" i="2"/>
  <c r="R1176" i="2"/>
  <c r="P1176" i="2"/>
  <c r="BI1174" i="2"/>
  <c r="BH1174" i="2"/>
  <c r="BG1174" i="2"/>
  <c r="BF1174" i="2"/>
  <c r="T1174" i="2"/>
  <c r="R1174" i="2"/>
  <c r="P1174" i="2"/>
  <c r="BI1172" i="2"/>
  <c r="BH1172" i="2"/>
  <c r="BG1172" i="2"/>
  <c r="BF1172" i="2"/>
  <c r="T1172" i="2"/>
  <c r="R1172" i="2"/>
  <c r="P1172" i="2"/>
  <c r="BI1170" i="2"/>
  <c r="BH1170" i="2"/>
  <c r="BG1170" i="2"/>
  <c r="BF1170" i="2"/>
  <c r="T1170" i="2"/>
  <c r="R1170" i="2"/>
  <c r="P1170" i="2"/>
  <c r="BI1168" i="2"/>
  <c r="BH1168" i="2"/>
  <c r="BG1168" i="2"/>
  <c r="BF1168" i="2"/>
  <c r="T1168" i="2"/>
  <c r="R1168" i="2"/>
  <c r="P1168" i="2"/>
  <c r="BI1166" i="2"/>
  <c r="BH1166" i="2"/>
  <c r="BG1166" i="2"/>
  <c r="BF1166" i="2"/>
  <c r="T1166" i="2"/>
  <c r="R1166" i="2"/>
  <c r="P1166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60" i="2"/>
  <c r="BH1160" i="2"/>
  <c r="BG1160" i="2"/>
  <c r="BF1160" i="2"/>
  <c r="T1160" i="2"/>
  <c r="R1160" i="2"/>
  <c r="P1160" i="2"/>
  <c r="BI1158" i="2"/>
  <c r="BH1158" i="2"/>
  <c r="BG1158" i="2"/>
  <c r="BF1158" i="2"/>
  <c r="T1158" i="2"/>
  <c r="R1158" i="2"/>
  <c r="P1158" i="2"/>
  <c r="BI1156" i="2"/>
  <c r="BH1156" i="2"/>
  <c r="BG1156" i="2"/>
  <c r="BF1156" i="2"/>
  <c r="T1156" i="2"/>
  <c r="R1156" i="2"/>
  <c r="P1156" i="2"/>
  <c r="BI1154" i="2"/>
  <c r="BH1154" i="2"/>
  <c r="BG1154" i="2"/>
  <c r="BF1154" i="2"/>
  <c r="T1154" i="2"/>
  <c r="R1154" i="2"/>
  <c r="P1154" i="2"/>
  <c r="BI1152" i="2"/>
  <c r="BH1152" i="2"/>
  <c r="BG1152" i="2"/>
  <c r="BF1152" i="2"/>
  <c r="T1152" i="2"/>
  <c r="R1152" i="2"/>
  <c r="P1152" i="2"/>
  <c r="BI1150" i="2"/>
  <c r="BH1150" i="2"/>
  <c r="BG1150" i="2"/>
  <c r="BF1150" i="2"/>
  <c r="T1150" i="2"/>
  <c r="R1150" i="2"/>
  <c r="P1150" i="2"/>
  <c r="BI1148" i="2"/>
  <c r="BH1148" i="2"/>
  <c r="BG1148" i="2"/>
  <c r="BF1148" i="2"/>
  <c r="T1148" i="2"/>
  <c r="R1148" i="2"/>
  <c r="P1148" i="2"/>
  <c r="BI1146" i="2"/>
  <c r="BH1146" i="2"/>
  <c r="BG1146" i="2"/>
  <c r="BF1146" i="2"/>
  <c r="T1146" i="2"/>
  <c r="R1146" i="2"/>
  <c r="P1146" i="2"/>
  <c r="BI1144" i="2"/>
  <c r="BH1144" i="2"/>
  <c r="BG1144" i="2"/>
  <c r="BF1144" i="2"/>
  <c r="T1144" i="2"/>
  <c r="R1144" i="2"/>
  <c r="P1144" i="2"/>
  <c r="BI1142" i="2"/>
  <c r="BH1142" i="2"/>
  <c r="BG1142" i="2"/>
  <c r="BF1142" i="2"/>
  <c r="T1142" i="2"/>
  <c r="R1142" i="2"/>
  <c r="P1142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7" i="2"/>
  <c r="BH1137" i="2"/>
  <c r="BG1137" i="2"/>
  <c r="BF1137" i="2"/>
  <c r="T1137" i="2"/>
  <c r="R1137" i="2"/>
  <c r="P1137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27" i="2"/>
  <c r="BH1127" i="2"/>
  <c r="BG1127" i="2"/>
  <c r="BF1127" i="2"/>
  <c r="T1127" i="2"/>
  <c r="R1127" i="2"/>
  <c r="P1127" i="2"/>
  <c r="BI1125" i="2"/>
  <c r="BH1125" i="2"/>
  <c r="BG1125" i="2"/>
  <c r="BF1125" i="2"/>
  <c r="T1125" i="2"/>
  <c r="R1125" i="2"/>
  <c r="P1125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8" i="2"/>
  <c r="BH1108" i="2"/>
  <c r="BG1108" i="2"/>
  <c r="BF1108" i="2"/>
  <c r="T1108" i="2"/>
  <c r="R1108" i="2"/>
  <c r="P1108" i="2"/>
  <c r="BI1106" i="2"/>
  <c r="BH1106" i="2"/>
  <c r="BG1106" i="2"/>
  <c r="BF1106" i="2"/>
  <c r="T1106" i="2"/>
  <c r="R1106" i="2"/>
  <c r="P1106" i="2"/>
  <c r="BI1104" i="2"/>
  <c r="BH1104" i="2"/>
  <c r="BG1104" i="2"/>
  <c r="BF1104" i="2"/>
  <c r="T1104" i="2"/>
  <c r="R1104" i="2"/>
  <c r="P1104" i="2"/>
  <c r="BI1102" i="2"/>
  <c r="BH1102" i="2"/>
  <c r="BG1102" i="2"/>
  <c r="BF1102" i="2"/>
  <c r="T1102" i="2"/>
  <c r="R1102" i="2"/>
  <c r="P1102" i="2"/>
  <c r="BI1100" i="2"/>
  <c r="BH1100" i="2"/>
  <c r="BG1100" i="2"/>
  <c r="BF1100" i="2"/>
  <c r="T1100" i="2"/>
  <c r="R1100" i="2"/>
  <c r="P1100" i="2"/>
  <c r="BI1098" i="2"/>
  <c r="BH1098" i="2"/>
  <c r="BG1098" i="2"/>
  <c r="BF1098" i="2"/>
  <c r="T1098" i="2"/>
  <c r="R1098" i="2"/>
  <c r="P1098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3" i="2"/>
  <c r="BH1093" i="2"/>
  <c r="BG1093" i="2"/>
  <c r="BF1093" i="2"/>
  <c r="T1093" i="2"/>
  <c r="R1093" i="2"/>
  <c r="P1093" i="2"/>
  <c r="BI1091" i="2"/>
  <c r="BH1091" i="2"/>
  <c r="BG1091" i="2"/>
  <c r="BF1091" i="2"/>
  <c r="T1091" i="2"/>
  <c r="R1091" i="2"/>
  <c r="P1091" i="2"/>
  <c r="BI1089" i="2"/>
  <c r="BH1089" i="2"/>
  <c r="BG1089" i="2"/>
  <c r="BF1089" i="2"/>
  <c r="T1089" i="2"/>
  <c r="R1089" i="2"/>
  <c r="P1089" i="2"/>
  <c r="BI1087" i="2"/>
  <c r="BH1087" i="2"/>
  <c r="BG1087" i="2"/>
  <c r="BF1087" i="2"/>
  <c r="T1087" i="2"/>
  <c r="R1087" i="2"/>
  <c r="P1087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72" i="2"/>
  <c r="BH1072" i="2"/>
  <c r="BG1072" i="2"/>
  <c r="BF1072" i="2"/>
  <c r="T1072" i="2"/>
  <c r="R1072" i="2"/>
  <c r="P1072" i="2"/>
  <c r="BI1070" i="2"/>
  <c r="BH1070" i="2"/>
  <c r="BG1070" i="2"/>
  <c r="BF1070" i="2"/>
  <c r="T1070" i="2"/>
  <c r="R1070" i="2"/>
  <c r="P1070" i="2"/>
  <c r="BI1068" i="2"/>
  <c r="BH1068" i="2"/>
  <c r="BG1068" i="2"/>
  <c r="BF1068" i="2"/>
  <c r="T1068" i="2"/>
  <c r="R1068" i="2"/>
  <c r="P1068" i="2"/>
  <c r="BI1066" i="2"/>
  <c r="BH1066" i="2"/>
  <c r="BG1066" i="2"/>
  <c r="BF1066" i="2"/>
  <c r="T1066" i="2"/>
  <c r="R1066" i="2"/>
  <c r="P1066" i="2"/>
  <c r="BI1064" i="2"/>
  <c r="BH1064" i="2"/>
  <c r="BG1064" i="2"/>
  <c r="BF1064" i="2"/>
  <c r="T1064" i="2"/>
  <c r="R1064" i="2"/>
  <c r="P1064" i="2"/>
  <c r="BI1062" i="2"/>
  <c r="BH1062" i="2"/>
  <c r="BG1062" i="2"/>
  <c r="BF1062" i="2"/>
  <c r="T1062" i="2"/>
  <c r="R1062" i="2"/>
  <c r="P1062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9" i="2"/>
  <c r="BH1049" i="2"/>
  <c r="BG1049" i="2"/>
  <c r="BF1049" i="2"/>
  <c r="T1049" i="2"/>
  <c r="R1049" i="2"/>
  <c r="P1049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33" i="2"/>
  <c r="BH1033" i="2"/>
  <c r="BG1033" i="2"/>
  <c r="BF1033" i="2"/>
  <c r="T1033" i="2"/>
  <c r="R1033" i="2"/>
  <c r="P1033" i="2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8" i="2"/>
  <c r="BH1028" i="2"/>
  <c r="BG1028" i="2"/>
  <c r="BF1028" i="2"/>
  <c r="T1028" i="2"/>
  <c r="R1028" i="2"/>
  <c r="P1028" i="2"/>
  <c r="BI1026" i="2"/>
  <c r="BH1026" i="2"/>
  <c r="BG1026" i="2"/>
  <c r="BF1026" i="2"/>
  <c r="T1026" i="2"/>
  <c r="R1026" i="2"/>
  <c r="P1026" i="2"/>
  <c r="BI1024" i="2"/>
  <c r="BH1024" i="2"/>
  <c r="BG1024" i="2"/>
  <c r="BF1024" i="2"/>
  <c r="T1024" i="2"/>
  <c r="R1024" i="2"/>
  <c r="P1024" i="2"/>
  <c r="BI1022" i="2"/>
  <c r="BH1022" i="2"/>
  <c r="BG1022" i="2"/>
  <c r="BF1022" i="2"/>
  <c r="T1022" i="2"/>
  <c r="R1022" i="2"/>
  <c r="P1022" i="2"/>
  <c r="BI1020" i="2"/>
  <c r="BH1020" i="2"/>
  <c r="BG1020" i="2"/>
  <c r="BF1020" i="2"/>
  <c r="T1020" i="2"/>
  <c r="R1020" i="2"/>
  <c r="P1020" i="2"/>
  <c r="BI1018" i="2"/>
  <c r="BH1018" i="2"/>
  <c r="BG1018" i="2"/>
  <c r="BF1018" i="2"/>
  <c r="T1018" i="2"/>
  <c r="R1018" i="2"/>
  <c r="P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10" i="2"/>
  <c r="BH1010" i="2"/>
  <c r="BG1010" i="2"/>
  <c r="BF1010" i="2"/>
  <c r="T1010" i="2"/>
  <c r="R1010" i="2"/>
  <c r="P1010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4" i="2"/>
  <c r="BH1004" i="2"/>
  <c r="BG1004" i="2"/>
  <c r="BF1004" i="2"/>
  <c r="T1004" i="2"/>
  <c r="R1004" i="2"/>
  <c r="P1004" i="2"/>
  <c r="BI1002" i="2"/>
  <c r="BH1002" i="2"/>
  <c r="BG1002" i="2"/>
  <c r="BF1002" i="2"/>
  <c r="T1002" i="2"/>
  <c r="R1002" i="2"/>
  <c r="P1002" i="2"/>
  <c r="BI1000" i="2"/>
  <c r="BH1000" i="2"/>
  <c r="BG1000" i="2"/>
  <c r="BF1000" i="2"/>
  <c r="T1000" i="2"/>
  <c r="R1000" i="2"/>
  <c r="P1000" i="2"/>
  <c r="BI998" i="2"/>
  <c r="BH998" i="2"/>
  <c r="BG998" i="2"/>
  <c r="BF998" i="2"/>
  <c r="T998" i="2"/>
  <c r="R998" i="2"/>
  <c r="P998" i="2"/>
  <c r="BI996" i="2"/>
  <c r="BH996" i="2"/>
  <c r="BG996" i="2"/>
  <c r="BF996" i="2"/>
  <c r="T996" i="2"/>
  <c r="R996" i="2"/>
  <c r="P996" i="2"/>
  <c r="BI994" i="2"/>
  <c r="BH994" i="2"/>
  <c r="BG994" i="2"/>
  <c r="BF994" i="2"/>
  <c r="T994" i="2"/>
  <c r="R994" i="2"/>
  <c r="P994" i="2"/>
  <c r="BI992" i="2"/>
  <c r="BH992" i="2"/>
  <c r="BG992" i="2"/>
  <c r="BF992" i="2"/>
  <c r="T992" i="2"/>
  <c r="R992" i="2"/>
  <c r="P992" i="2"/>
  <c r="BI990" i="2"/>
  <c r="BH990" i="2"/>
  <c r="BG990" i="2"/>
  <c r="BF990" i="2"/>
  <c r="T990" i="2"/>
  <c r="R990" i="2"/>
  <c r="P990" i="2"/>
  <c r="BI988" i="2"/>
  <c r="BH988" i="2"/>
  <c r="BG988" i="2"/>
  <c r="BF988" i="2"/>
  <c r="T988" i="2"/>
  <c r="R988" i="2"/>
  <c r="P988" i="2"/>
  <c r="BI986" i="2"/>
  <c r="BH986" i="2"/>
  <c r="BG986" i="2"/>
  <c r="BF986" i="2"/>
  <c r="T986" i="2"/>
  <c r="R986" i="2"/>
  <c r="P986" i="2"/>
  <c r="BI984" i="2"/>
  <c r="BH984" i="2"/>
  <c r="BG984" i="2"/>
  <c r="BF984" i="2"/>
  <c r="T984" i="2"/>
  <c r="R984" i="2"/>
  <c r="P984" i="2"/>
  <c r="BI982" i="2"/>
  <c r="BH982" i="2"/>
  <c r="BG982" i="2"/>
  <c r="BF982" i="2"/>
  <c r="T982" i="2"/>
  <c r="R982" i="2"/>
  <c r="P982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8" i="2"/>
  <c r="BH978" i="2"/>
  <c r="BG978" i="2"/>
  <c r="BF978" i="2"/>
  <c r="T978" i="2"/>
  <c r="R978" i="2"/>
  <c r="P978" i="2"/>
  <c r="BI977" i="2"/>
  <c r="BH977" i="2"/>
  <c r="BG977" i="2"/>
  <c r="BF977" i="2"/>
  <c r="T977" i="2"/>
  <c r="R977" i="2"/>
  <c r="P977" i="2"/>
  <c r="BI976" i="2"/>
  <c r="BH976" i="2"/>
  <c r="BG976" i="2"/>
  <c r="BF976" i="2"/>
  <c r="T976" i="2"/>
  <c r="R976" i="2"/>
  <c r="P976" i="2"/>
  <c r="BI974" i="2"/>
  <c r="BH974" i="2"/>
  <c r="BG974" i="2"/>
  <c r="BF974" i="2"/>
  <c r="T974" i="2"/>
  <c r="R974" i="2"/>
  <c r="P974" i="2"/>
  <c r="BI971" i="2"/>
  <c r="BH971" i="2"/>
  <c r="BG971" i="2"/>
  <c r="BF971" i="2"/>
  <c r="T971" i="2"/>
  <c r="R971" i="2"/>
  <c r="P971" i="2"/>
  <c r="BI970" i="2"/>
  <c r="BH970" i="2"/>
  <c r="BG970" i="2"/>
  <c r="BF970" i="2"/>
  <c r="T970" i="2"/>
  <c r="R970" i="2"/>
  <c r="P970" i="2"/>
  <c r="BI969" i="2"/>
  <c r="BH969" i="2"/>
  <c r="BG969" i="2"/>
  <c r="BF969" i="2"/>
  <c r="T969" i="2"/>
  <c r="R969" i="2"/>
  <c r="P969" i="2"/>
  <c r="BI967" i="2"/>
  <c r="BH967" i="2"/>
  <c r="BG967" i="2"/>
  <c r="BF967" i="2"/>
  <c r="T967" i="2"/>
  <c r="R967" i="2"/>
  <c r="P967" i="2"/>
  <c r="BI966" i="2"/>
  <c r="BH966" i="2"/>
  <c r="BG966" i="2"/>
  <c r="BF966" i="2"/>
  <c r="T966" i="2"/>
  <c r="R966" i="2"/>
  <c r="P966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60" i="2"/>
  <c r="BH960" i="2"/>
  <c r="BG960" i="2"/>
  <c r="BF960" i="2"/>
  <c r="T960" i="2"/>
  <c r="R960" i="2"/>
  <c r="P960" i="2"/>
  <c r="BI959" i="2"/>
  <c r="BH959" i="2"/>
  <c r="BG959" i="2"/>
  <c r="BF959" i="2"/>
  <c r="T959" i="2"/>
  <c r="R959" i="2"/>
  <c r="P959" i="2"/>
  <c r="BI957" i="2"/>
  <c r="BH957" i="2"/>
  <c r="BG957" i="2"/>
  <c r="BF957" i="2"/>
  <c r="T957" i="2"/>
  <c r="R957" i="2"/>
  <c r="P957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3" i="2"/>
  <c r="BH943" i="2"/>
  <c r="BG943" i="2"/>
  <c r="BF943" i="2"/>
  <c r="T943" i="2"/>
  <c r="R943" i="2"/>
  <c r="P943" i="2"/>
  <c r="BI942" i="2"/>
  <c r="BH942" i="2"/>
  <c r="BG942" i="2"/>
  <c r="BF942" i="2"/>
  <c r="T942" i="2"/>
  <c r="R942" i="2"/>
  <c r="P942" i="2"/>
  <c r="BI940" i="2"/>
  <c r="BH940" i="2"/>
  <c r="BG940" i="2"/>
  <c r="BF940" i="2"/>
  <c r="T940" i="2"/>
  <c r="R940" i="2"/>
  <c r="P940" i="2"/>
  <c r="BI934" i="2"/>
  <c r="BH934" i="2"/>
  <c r="BG934" i="2"/>
  <c r="BF934" i="2"/>
  <c r="T934" i="2"/>
  <c r="R934" i="2"/>
  <c r="P934" i="2"/>
  <c r="BI932" i="2"/>
  <c r="BH932" i="2"/>
  <c r="BG932" i="2"/>
  <c r="BF932" i="2"/>
  <c r="T932" i="2"/>
  <c r="R932" i="2"/>
  <c r="P932" i="2"/>
  <c r="BI926" i="2"/>
  <c r="BH926" i="2"/>
  <c r="BG926" i="2"/>
  <c r="BF926" i="2"/>
  <c r="T926" i="2"/>
  <c r="R926" i="2"/>
  <c r="P926" i="2"/>
  <c r="BI925" i="2"/>
  <c r="BH925" i="2"/>
  <c r="BG925" i="2"/>
  <c r="BF925" i="2"/>
  <c r="T925" i="2"/>
  <c r="R925" i="2"/>
  <c r="P925" i="2"/>
  <c r="BI921" i="2"/>
  <c r="BH921" i="2"/>
  <c r="BG921" i="2"/>
  <c r="BF921" i="2"/>
  <c r="T921" i="2"/>
  <c r="R921" i="2"/>
  <c r="P921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7" i="2"/>
  <c r="BH907" i="2"/>
  <c r="BG907" i="2"/>
  <c r="BF907" i="2"/>
  <c r="T907" i="2"/>
  <c r="R907" i="2"/>
  <c r="P907" i="2"/>
  <c r="BI906" i="2"/>
  <c r="BH906" i="2"/>
  <c r="BG906" i="2"/>
  <c r="BF906" i="2"/>
  <c r="T906" i="2"/>
  <c r="R906" i="2"/>
  <c r="P906" i="2"/>
  <c r="BI904" i="2"/>
  <c r="BH904" i="2"/>
  <c r="BG904" i="2"/>
  <c r="BF904" i="2"/>
  <c r="T904" i="2"/>
  <c r="R904" i="2"/>
  <c r="P904" i="2"/>
  <c r="BI902" i="2"/>
  <c r="BH902" i="2"/>
  <c r="BG902" i="2"/>
  <c r="BF902" i="2"/>
  <c r="T902" i="2"/>
  <c r="R902" i="2"/>
  <c r="P902" i="2"/>
  <c r="BI900" i="2"/>
  <c r="BH900" i="2"/>
  <c r="BG900" i="2"/>
  <c r="BF900" i="2"/>
  <c r="T900" i="2"/>
  <c r="R900" i="2"/>
  <c r="P900" i="2"/>
  <c r="BI898" i="2"/>
  <c r="BH898" i="2"/>
  <c r="BG898" i="2"/>
  <c r="BF898" i="2"/>
  <c r="T898" i="2"/>
  <c r="R898" i="2"/>
  <c r="P898" i="2"/>
  <c r="BI897" i="2"/>
  <c r="BH897" i="2"/>
  <c r="BG897" i="2"/>
  <c r="BF897" i="2"/>
  <c r="T897" i="2"/>
  <c r="R897" i="2"/>
  <c r="P897" i="2"/>
  <c r="BI895" i="2"/>
  <c r="BH895" i="2"/>
  <c r="BG895" i="2"/>
  <c r="BF895" i="2"/>
  <c r="T895" i="2"/>
  <c r="R895" i="2"/>
  <c r="P895" i="2"/>
  <c r="BI894" i="2"/>
  <c r="BH894" i="2"/>
  <c r="BG894" i="2"/>
  <c r="BF894" i="2"/>
  <c r="T894" i="2"/>
  <c r="R894" i="2"/>
  <c r="P894" i="2"/>
  <c r="BI893" i="2"/>
  <c r="BH893" i="2"/>
  <c r="BG893" i="2"/>
  <c r="BF893" i="2"/>
  <c r="T893" i="2"/>
  <c r="R893" i="2"/>
  <c r="P893" i="2"/>
  <c r="BI892" i="2"/>
  <c r="BH892" i="2"/>
  <c r="BG892" i="2"/>
  <c r="BF892" i="2"/>
  <c r="T892" i="2"/>
  <c r="R892" i="2"/>
  <c r="P892" i="2"/>
  <c r="BI891" i="2"/>
  <c r="BH891" i="2"/>
  <c r="BG891" i="2"/>
  <c r="BF891" i="2"/>
  <c r="T891" i="2"/>
  <c r="R891" i="2"/>
  <c r="P891" i="2"/>
  <c r="BI889" i="2"/>
  <c r="BH889" i="2"/>
  <c r="BG889" i="2"/>
  <c r="BF889" i="2"/>
  <c r="T889" i="2"/>
  <c r="R889" i="2"/>
  <c r="P889" i="2"/>
  <c r="BI888" i="2"/>
  <c r="BH888" i="2"/>
  <c r="BG888" i="2"/>
  <c r="BF888" i="2"/>
  <c r="T888" i="2"/>
  <c r="R888" i="2"/>
  <c r="P888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72" i="2"/>
  <c r="BH872" i="2"/>
  <c r="BG872" i="2"/>
  <c r="BF872" i="2"/>
  <c r="T872" i="2"/>
  <c r="R872" i="2"/>
  <c r="P872" i="2"/>
  <c r="BI866" i="2"/>
  <c r="BH866" i="2"/>
  <c r="BG866" i="2"/>
  <c r="BF866" i="2"/>
  <c r="T866" i="2"/>
  <c r="R866" i="2"/>
  <c r="P866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3" i="2"/>
  <c r="BH853" i="2"/>
  <c r="BG853" i="2"/>
  <c r="BF853" i="2"/>
  <c r="T853" i="2"/>
  <c r="R853" i="2"/>
  <c r="P853" i="2"/>
  <c r="BI852" i="2"/>
  <c r="BH852" i="2"/>
  <c r="BG852" i="2"/>
  <c r="BF852" i="2"/>
  <c r="T852" i="2"/>
  <c r="R852" i="2"/>
  <c r="P852" i="2"/>
  <c r="BI850" i="2"/>
  <c r="BH850" i="2"/>
  <c r="BG850" i="2"/>
  <c r="BF850" i="2"/>
  <c r="T850" i="2"/>
  <c r="R850" i="2"/>
  <c r="P850" i="2"/>
  <c r="BI849" i="2"/>
  <c r="BH849" i="2"/>
  <c r="BG849" i="2"/>
  <c r="BF849" i="2"/>
  <c r="T849" i="2"/>
  <c r="R849" i="2"/>
  <c r="P849" i="2"/>
  <c r="BI848" i="2"/>
  <c r="BH848" i="2"/>
  <c r="BG848" i="2"/>
  <c r="BF848" i="2"/>
  <c r="T848" i="2"/>
  <c r="R848" i="2"/>
  <c r="P848" i="2"/>
  <c r="BI847" i="2"/>
  <c r="BH847" i="2"/>
  <c r="BG847" i="2"/>
  <c r="BF847" i="2"/>
  <c r="T847" i="2"/>
  <c r="R847" i="2"/>
  <c r="P847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43" i="2"/>
  <c r="BH843" i="2"/>
  <c r="BG843" i="2"/>
  <c r="BF843" i="2"/>
  <c r="T843" i="2"/>
  <c r="R843" i="2"/>
  <c r="P843" i="2"/>
  <c r="BI842" i="2"/>
  <c r="BH842" i="2"/>
  <c r="BG842" i="2"/>
  <c r="BF842" i="2"/>
  <c r="T842" i="2"/>
  <c r="R842" i="2"/>
  <c r="P842" i="2"/>
  <c r="BI840" i="2"/>
  <c r="BH840" i="2"/>
  <c r="BG840" i="2"/>
  <c r="BF840" i="2"/>
  <c r="T840" i="2"/>
  <c r="R840" i="2"/>
  <c r="P840" i="2"/>
  <c r="BI838" i="2"/>
  <c r="BH838" i="2"/>
  <c r="BG838" i="2"/>
  <c r="BF838" i="2"/>
  <c r="T838" i="2"/>
  <c r="R838" i="2"/>
  <c r="P838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30" i="2"/>
  <c r="BH830" i="2"/>
  <c r="BG830" i="2"/>
  <c r="BF830" i="2"/>
  <c r="T830" i="2"/>
  <c r="R830" i="2"/>
  <c r="P830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799" i="2"/>
  <c r="BH799" i="2"/>
  <c r="BG799" i="2"/>
  <c r="BF799" i="2"/>
  <c r="T799" i="2"/>
  <c r="R799" i="2"/>
  <c r="P799" i="2"/>
  <c r="BI797" i="2"/>
  <c r="BH797" i="2"/>
  <c r="BG797" i="2"/>
  <c r="BF797" i="2"/>
  <c r="T797" i="2"/>
  <c r="R797" i="2"/>
  <c r="P797" i="2"/>
  <c r="BI795" i="2"/>
  <c r="BH795" i="2"/>
  <c r="BG795" i="2"/>
  <c r="BF795" i="2"/>
  <c r="T795" i="2"/>
  <c r="R795" i="2"/>
  <c r="P795" i="2"/>
  <c r="BI793" i="2"/>
  <c r="BH793" i="2"/>
  <c r="BG793" i="2"/>
  <c r="BF793" i="2"/>
  <c r="T793" i="2"/>
  <c r="R793" i="2"/>
  <c r="P793" i="2"/>
  <c r="BI791" i="2"/>
  <c r="BH791" i="2"/>
  <c r="BG791" i="2"/>
  <c r="BF791" i="2"/>
  <c r="T791" i="2"/>
  <c r="R791" i="2"/>
  <c r="P791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6" i="2"/>
  <c r="BH776" i="2"/>
  <c r="BG776" i="2"/>
  <c r="BF776" i="2"/>
  <c r="T776" i="2"/>
  <c r="R776" i="2"/>
  <c r="P776" i="2"/>
  <c r="BI771" i="2"/>
  <c r="BH771" i="2"/>
  <c r="BG771" i="2"/>
  <c r="BF771" i="2"/>
  <c r="T771" i="2"/>
  <c r="R771" i="2"/>
  <c r="P771" i="2"/>
  <c r="BI766" i="2"/>
  <c r="BH766" i="2"/>
  <c r="BG766" i="2"/>
  <c r="BF766" i="2"/>
  <c r="T766" i="2"/>
  <c r="R766" i="2"/>
  <c r="P766" i="2"/>
  <c r="BI761" i="2"/>
  <c r="BH761" i="2"/>
  <c r="BG761" i="2"/>
  <c r="BF761" i="2"/>
  <c r="T761" i="2"/>
  <c r="R761" i="2"/>
  <c r="P761" i="2"/>
  <c r="BI752" i="2"/>
  <c r="BH752" i="2"/>
  <c r="BG752" i="2"/>
  <c r="BF752" i="2"/>
  <c r="T752" i="2"/>
  <c r="R752" i="2"/>
  <c r="P752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5" i="2"/>
  <c r="BH685" i="2"/>
  <c r="BG685" i="2"/>
  <c r="BF685" i="2"/>
  <c r="T685" i="2"/>
  <c r="R685" i="2"/>
  <c r="P685" i="2"/>
  <c r="BI680" i="2"/>
  <c r="BH680" i="2"/>
  <c r="BG680" i="2"/>
  <c r="BF680" i="2"/>
  <c r="T680" i="2"/>
  <c r="R680" i="2"/>
  <c r="P680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56" i="2"/>
  <c r="BH656" i="2"/>
  <c r="BG656" i="2"/>
  <c r="BF656" i="2"/>
  <c r="T656" i="2"/>
  <c r="R656" i="2"/>
  <c r="P656" i="2"/>
  <c r="BI651" i="2"/>
  <c r="BH651" i="2"/>
  <c r="BG651" i="2"/>
  <c r="BF651" i="2"/>
  <c r="T651" i="2"/>
  <c r="R651" i="2"/>
  <c r="P651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76" i="2"/>
  <c r="BH576" i="2"/>
  <c r="BG576" i="2"/>
  <c r="BF576" i="2"/>
  <c r="T576" i="2"/>
  <c r="R576" i="2"/>
  <c r="P576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5" i="2"/>
  <c r="BH475" i="2"/>
  <c r="BG475" i="2"/>
  <c r="BF475" i="2"/>
  <c r="T475" i="2"/>
  <c r="R475" i="2"/>
  <c r="P475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3" i="2"/>
  <c r="BH383" i="2"/>
  <c r="BG383" i="2"/>
  <c r="BF383" i="2"/>
  <c r="T383" i="2"/>
  <c r="R383" i="2"/>
  <c r="P383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295" i="2"/>
  <c r="BH295" i="2"/>
  <c r="BG295" i="2"/>
  <c r="BF295" i="2"/>
  <c r="T295" i="2"/>
  <c r="R295" i="2"/>
  <c r="P295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49" i="2"/>
  <c r="BH249" i="2"/>
  <c r="BG249" i="2"/>
  <c r="BF249" i="2"/>
  <c r="T249" i="2"/>
  <c r="R249" i="2"/>
  <c r="P249" i="2"/>
  <c r="BI241" i="2"/>
  <c r="BH241" i="2"/>
  <c r="BG241" i="2"/>
  <c r="BF241" i="2"/>
  <c r="T241" i="2"/>
  <c r="R241" i="2"/>
  <c r="P241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J159" i="2"/>
  <c r="J158" i="2"/>
  <c r="F158" i="2"/>
  <c r="F156" i="2"/>
  <c r="E154" i="2"/>
  <c r="J92" i="2"/>
  <c r="J91" i="2"/>
  <c r="F91" i="2"/>
  <c r="F89" i="2"/>
  <c r="E87" i="2"/>
  <c r="J18" i="2"/>
  <c r="E18" i="2"/>
  <c r="F159" i="2" s="1"/>
  <c r="J17" i="2"/>
  <c r="J12" i="2"/>
  <c r="J156" i="2" s="1"/>
  <c r="E7" i="2"/>
  <c r="E85" i="2" s="1"/>
  <c r="L90" i="1"/>
  <c r="AM90" i="1"/>
  <c r="AM89" i="1"/>
  <c r="L89" i="1"/>
  <c r="AM87" i="1"/>
  <c r="L87" i="1"/>
  <c r="L85" i="1"/>
  <c r="L84" i="1"/>
  <c r="BK2475" i="2"/>
  <c r="J2470" i="2"/>
  <c r="J2461" i="2"/>
  <c r="J2451" i="2"/>
  <c r="BK2445" i="2"/>
  <c r="J2418" i="2"/>
  <c r="BK2100" i="2"/>
  <c r="BK2058" i="2"/>
  <c r="BK1868" i="2"/>
  <c r="BK1827" i="2"/>
  <c r="BK1773" i="2"/>
  <c r="BK1720" i="2"/>
  <c r="BK1651" i="2"/>
  <c r="BK1611" i="2"/>
  <c r="BK1548" i="2"/>
  <c r="J1420" i="2"/>
  <c r="BK1380" i="2"/>
  <c r="J1338" i="2"/>
  <c r="J1287" i="2"/>
  <c r="BK1243" i="2"/>
  <c r="BK1166" i="2"/>
  <c r="J1127" i="2"/>
  <c r="BK1062" i="2"/>
  <c r="J996" i="2"/>
  <c r="J946" i="2"/>
  <c r="BK893" i="2"/>
  <c r="BK849" i="2"/>
  <c r="BK829" i="2"/>
  <c r="J815" i="2"/>
  <c r="BK761" i="2"/>
  <c r="J710" i="2"/>
  <c r="BK672" i="2"/>
  <c r="BK548" i="2"/>
  <c r="BK383" i="2"/>
  <c r="BK308" i="2"/>
  <c r="BK210" i="2"/>
  <c r="BK1743" i="2"/>
  <c r="BK1668" i="2"/>
  <c r="J1626" i="2"/>
  <c r="J1586" i="2"/>
  <c r="J1528" i="2"/>
  <c r="BK1455" i="2"/>
  <c r="BK1403" i="2"/>
  <c r="BK1363" i="2"/>
  <c r="J1343" i="2"/>
  <c r="BK1316" i="2"/>
  <c r="J1240" i="2"/>
  <c r="BK1194" i="2"/>
  <c r="J1146" i="2"/>
  <c r="J1125" i="2"/>
  <c r="BK1083" i="2"/>
  <c r="BK1037" i="2"/>
  <c r="J1000" i="2"/>
  <c r="BK965" i="2"/>
  <c r="J940" i="2"/>
  <c r="J827" i="2"/>
  <c r="BK732" i="2"/>
  <c r="J701" i="2"/>
  <c r="J603" i="2"/>
  <c r="J496" i="2"/>
  <c r="J368" i="2"/>
  <c r="J2041" i="2"/>
  <c r="BK1863" i="2"/>
  <c r="BK1824" i="2"/>
  <c r="J1601" i="2"/>
  <c r="BK1582" i="2"/>
  <c r="J1546" i="2"/>
  <c r="J1477" i="2"/>
  <c r="BK1420" i="2"/>
  <c r="BK1388" i="2"/>
  <c r="J1354" i="2"/>
  <c r="J1329" i="2"/>
  <c r="J1285" i="2"/>
  <c r="J1227" i="2"/>
  <c r="BK1192" i="2"/>
  <c r="BK1125" i="2"/>
  <c r="J1047" i="2"/>
  <c r="J1006" i="2"/>
  <c r="BK932" i="2"/>
  <c r="J893" i="2"/>
  <c r="J840" i="2"/>
  <c r="J780" i="2"/>
  <c r="J674" i="2"/>
  <c r="J630" i="2"/>
  <c r="J542" i="2"/>
  <c r="J398" i="2"/>
  <c r="BK315" i="2"/>
  <c r="BK1972" i="2"/>
  <c r="J1874" i="2"/>
  <c r="J1810" i="2"/>
  <c r="J1730" i="2"/>
  <c r="BK1641" i="2"/>
  <c r="J1623" i="2"/>
  <c r="BK1574" i="2"/>
  <c r="BK1527" i="2"/>
  <c r="J1446" i="2"/>
  <c r="BK1384" i="2"/>
  <c r="BK1355" i="2"/>
  <c r="BK1333" i="2"/>
  <c r="BK1287" i="2"/>
  <c r="BK1227" i="2"/>
  <c r="BK1196" i="2"/>
  <c r="J1093" i="2"/>
  <c r="BK1043" i="2"/>
  <c r="BK969" i="2"/>
  <c r="J892" i="2"/>
  <c r="BK815" i="2"/>
  <c r="BK783" i="2"/>
  <c r="BK724" i="2"/>
  <c r="J680" i="2"/>
  <c r="BK588" i="2"/>
  <c r="BK330" i="2"/>
  <c r="BK202" i="2"/>
  <c r="BK2408" i="2"/>
  <c r="J2155" i="2"/>
  <c r="J2052" i="2"/>
  <c r="J1966" i="2"/>
  <c r="J1883" i="2"/>
  <c r="BK1838" i="2"/>
  <c r="BK1782" i="2"/>
  <c r="BK1730" i="2"/>
  <c r="BK1655" i="2"/>
  <c r="BK1607" i="2"/>
  <c r="J1574" i="2"/>
  <c r="BK1537" i="2"/>
  <c r="BK1459" i="2"/>
  <c r="BK1399" i="2"/>
  <c r="BK1369" i="2"/>
  <c r="J1345" i="2"/>
  <c r="BK1306" i="2"/>
  <c r="BK1281" i="2"/>
  <c r="BK1207" i="2"/>
  <c r="J1150" i="2"/>
  <c r="J1087" i="2"/>
  <c r="BK1045" i="2"/>
  <c r="J994" i="2"/>
  <c r="BK956" i="2"/>
  <c r="BK892" i="2"/>
  <c r="J813" i="2"/>
  <c r="BK730" i="2"/>
  <c r="J624" i="2"/>
  <c r="BK567" i="2"/>
  <c r="J353" i="2"/>
  <c r="BK204" i="2"/>
  <c r="J2534" i="2"/>
  <c r="J2525" i="2"/>
  <c r="J2516" i="2"/>
  <c r="J2507" i="2"/>
  <c r="BK2503" i="2"/>
  <c r="BK2492" i="2"/>
  <c r="J2197" i="2"/>
  <c r="J2104" i="2"/>
  <c r="BK1963" i="2"/>
  <c r="J1871" i="2"/>
  <c r="J1784" i="2"/>
  <c r="BK1725" i="2"/>
  <c r="BK1639" i="2"/>
  <c r="BK1613" i="2"/>
  <c r="J1583" i="2"/>
  <c r="J1553" i="2"/>
  <c r="BK1424" i="2"/>
  <c r="BK1414" i="2"/>
  <c r="J1347" i="2"/>
  <c r="J1321" i="2"/>
  <c r="BK1290" i="2"/>
  <c r="BK1242" i="2"/>
  <c r="J1200" i="2"/>
  <c r="BK1117" i="2"/>
  <c r="BK1012" i="2"/>
  <c r="BK948" i="2"/>
  <c r="BK902" i="2"/>
  <c r="BK848" i="2"/>
  <c r="J819" i="2"/>
  <c r="BK771" i="2"/>
  <c r="BK705" i="2"/>
  <c r="J545" i="2"/>
  <c r="BK398" i="2"/>
  <c r="BK295" i="2"/>
  <c r="BK1884" i="2"/>
  <c r="J1798" i="2"/>
  <c r="BK1753" i="2"/>
  <c r="BK1627" i="2"/>
  <c r="BK1579" i="2"/>
  <c r="J1490" i="2"/>
  <c r="J1450" i="2"/>
  <c r="BK1413" i="2"/>
  <c r="J1380" i="2"/>
  <c r="J1336" i="2"/>
  <c r="J1311" i="2"/>
  <c r="BK1278" i="2"/>
  <c r="J1242" i="2"/>
  <c r="BK1200" i="2"/>
  <c r="BK1131" i="2"/>
  <c r="BK1110" i="2"/>
  <c r="J1077" i="2"/>
  <c r="BK1010" i="2"/>
  <c r="J971" i="2"/>
  <c r="BK909" i="2"/>
  <c r="J719" i="2"/>
  <c r="BK618" i="2"/>
  <c r="BK554" i="2"/>
  <c r="J442" i="2"/>
  <c r="BK334" i="2"/>
  <c r="J228" i="2"/>
  <c r="BK2249" i="2"/>
  <c r="J2046" i="2"/>
  <c r="BK2044" i="2"/>
  <c r="J2035" i="2"/>
  <c r="BK2027" i="2"/>
  <c r="J1940" i="2"/>
  <c r="J1935" i="2"/>
  <c r="BK1907" i="2"/>
  <c r="BK1886" i="2"/>
  <c r="J1849" i="2"/>
  <c r="J1838" i="2"/>
  <c r="BK1823" i="2"/>
  <c r="J1821" i="2"/>
  <c r="J1813" i="2"/>
  <c r="J1800" i="2"/>
  <c r="J1788" i="2"/>
  <c r="BK1771" i="2"/>
  <c r="BK1728" i="2"/>
  <c r="BK1707" i="2"/>
  <c r="J1682" i="2"/>
  <c r="J1641" i="2"/>
  <c r="J1607" i="2"/>
  <c r="BK1589" i="2"/>
  <c r="BK1576" i="2"/>
  <c r="BK1542" i="2"/>
  <c r="BK1494" i="2"/>
  <c r="BK1449" i="2"/>
  <c r="J1415" i="2"/>
  <c r="BK1386" i="2"/>
  <c r="BK1343" i="2"/>
  <c r="BK1307" i="2"/>
  <c r="BK1285" i="2"/>
  <c r="J1238" i="2"/>
  <c r="BK1184" i="2"/>
  <c r="J1119" i="2"/>
  <c r="J1043" i="2"/>
  <c r="J914" i="2"/>
  <c r="BK823" i="2"/>
  <c r="J727" i="2"/>
  <c r="J551" i="2"/>
  <c r="BK459" i="2"/>
  <c r="J315" i="2"/>
  <c r="BK208" i="2"/>
  <c r="J807" i="2"/>
  <c r="J715" i="2"/>
  <c r="J677" i="2"/>
  <c r="J606" i="2"/>
  <c r="J475" i="2"/>
  <c r="J343" i="2"/>
  <c r="J200" i="2"/>
  <c r="J1726" i="2"/>
  <c r="J1672" i="2"/>
  <c r="BK1636" i="2"/>
  <c r="BK1578" i="2"/>
  <c r="BK1499" i="2"/>
  <c r="BK1452" i="2"/>
  <c r="BK1392" i="2"/>
  <c r="BK1350" i="2"/>
  <c r="J1326" i="2"/>
  <c r="BK1248" i="2"/>
  <c r="J1214" i="2"/>
  <c r="J1168" i="2"/>
  <c r="J1098" i="2"/>
  <c r="BK1072" i="2"/>
  <c r="J1028" i="2"/>
  <c r="J979" i="2"/>
  <c r="J954" i="2"/>
  <c r="BK860" i="2"/>
  <c r="J789" i="2"/>
  <c r="J713" i="2"/>
  <c r="BK626" i="2"/>
  <c r="J528" i="2"/>
  <c r="BK393" i="2"/>
  <c r="BK216" i="2"/>
  <c r="J1868" i="2"/>
  <c r="BK1817" i="2"/>
  <c r="J1590" i="2"/>
  <c r="J1558" i="2"/>
  <c r="J1535" i="2"/>
  <c r="BK1443" i="2"/>
  <c r="J1396" i="2"/>
  <c r="J1365" i="2"/>
  <c r="J1324" i="2"/>
  <c r="J1277" i="2"/>
  <c r="J1216" i="2"/>
  <c r="BK1160" i="2"/>
  <c r="J1100" i="2"/>
  <c r="BK1032" i="2"/>
  <c r="BK967" i="2"/>
  <c r="J895" i="2"/>
  <c r="J825" i="2"/>
  <c r="BK731" i="2"/>
  <c r="BK685" i="2"/>
  <c r="BK616" i="2"/>
  <c r="J483" i="2"/>
  <c r="J362" i="2"/>
  <c r="J213" i="2"/>
  <c r="BK1904" i="2"/>
  <c r="J1829" i="2"/>
  <c r="J1775" i="2"/>
  <c r="BK1708" i="2"/>
  <c r="BK1631" i="2"/>
  <c r="J1591" i="2"/>
  <c r="J1540" i="2"/>
  <c r="BK1462" i="2"/>
  <c r="BK1415" i="2"/>
  <c r="J1379" i="2"/>
  <c r="J1340" i="2"/>
  <c r="J1310" i="2"/>
  <c r="J1233" i="2"/>
  <c r="BK1215" i="2"/>
  <c r="J1131" i="2"/>
  <c r="BK1058" i="2"/>
  <c r="BK981" i="2"/>
  <c r="BK904" i="2"/>
  <c r="J712" i="2"/>
  <c r="J656" i="2"/>
  <c r="BK611" i="2"/>
  <c r="BK368" i="2"/>
  <c r="BK170" i="2"/>
  <c r="BK2366" i="2"/>
  <c r="J2113" i="2"/>
  <c r="J2069" i="2"/>
  <c r="J1972" i="2"/>
  <c r="J1863" i="2"/>
  <c r="BK1780" i="2"/>
  <c r="BK1726" i="2"/>
  <c r="BK1679" i="2"/>
  <c r="J1622" i="2"/>
  <c r="J1579" i="2"/>
  <c r="BK1509" i="2"/>
  <c r="J1438" i="2"/>
  <c r="J1392" i="2"/>
  <c r="J1358" i="2"/>
  <c r="BK1324" i="2"/>
  <c r="J1298" i="2"/>
  <c r="BK1252" i="2"/>
  <c r="J1194" i="2"/>
  <c r="J1114" i="2"/>
  <c r="J1072" i="2"/>
  <c r="BK986" i="2"/>
  <c r="J948" i="2"/>
  <c r="J860" i="2"/>
  <c r="J791" i="2"/>
  <c r="BK644" i="2"/>
  <c r="BK598" i="2"/>
  <c r="J485" i="2"/>
  <c r="J230" i="2"/>
  <c r="AS94" i="1"/>
  <c r="BK2530" i="2"/>
  <c r="J2522" i="2"/>
  <c r="J2514" i="2"/>
  <c r="J2503" i="2"/>
  <c r="J2496" i="2"/>
  <c r="BK2364" i="2"/>
  <c r="J2102" i="2"/>
  <c r="BK2025" i="2"/>
  <c r="J1880" i="2"/>
  <c r="J1802" i="2"/>
  <c r="J1757" i="2"/>
  <c r="BK1691" i="2"/>
  <c r="J1627" i="2"/>
  <c r="BK1586" i="2"/>
  <c r="BK1546" i="2"/>
  <c r="BK1422" i="2"/>
  <c r="J1406" i="2"/>
  <c r="J1399" i="2"/>
  <c r="BK1336" i="2"/>
  <c r="J1316" i="2"/>
  <c r="BK1259" i="2"/>
  <c r="J1210" i="2"/>
  <c r="J1170" i="2"/>
  <c r="BK1108" i="2"/>
  <c r="J986" i="2"/>
  <c r="J916" i="2"/>
  <c r="J846" i="2"/>
  <c r="J801" i="2"/>
  <c r="BK725" i="2"/>
  <c r="J611" i="2"/>
  <c r="J383" i="2"/>
  <c r="J241" i="2"/>
  <c r="BK1851" i="2"/>
  <c r="BK1760" i="2"/>
  <c r="J1728" i="2"/>
  <c r="J1609" i="2"/>
  <c r="J1560" i="2"/>
  <c r="J1521" i="2"/>
  <c r="BK1448" i="2"/>
  <c r="J1393" i="2"/>
  <c r="BK1365" i="2"/>
  <c r="BK1325" i="2"/>
  <c r="BK1284" i="2"/>
  <c r="J1243" i="2"/>
  <c r="BK1206" i="2"/>
  <c r="BK1176" i="2"/>
  <c r="J1135" i="2"/>
  <c r="J1041" i="2"/>
  <c r="J998" i="2"/>
  <c r="BK918" i="2"/>
  <c r="BK846" i="2"/>
  <c r="J783" i="2"/>
  <c r="BK646" i="2"/>
  <c r="BK584" i="2"/>
  <c r="BK475" i="2"/>
  <c r="BK362" i="2"/>
  <c r="J256" i="2"/>
  <c r="J219" i="2"/>
  <c r="BK2071" i="2"/>
  <c r="J1549" i="2"/>
  <c r="J1454" i="2"/>
  <c r="J1418" i="2"/>
  <c r="BK1389" i="2"/>
  <c r="BK1362" i="2"/>
  <c r="BK1312" i="2"/>
  <c r="J1274" i="2"/>
  <c r="J1218" i="2"/>
  <c r="J1172" i="2"/>
  <c r="BK1056" i="2"/>
  <c r="J966" i="2"/>
  <c r="BK888" i="2"/>
  <c r="J821" i="2"/>
  <c r="J621" i="2"/>
  <c r="J562" i="2"/>
  <c r="BK442" i="2"/>
  <c r="J262" i="2"/>
  <c r="BK2477" i="2"/>
  <c r="BK2470" i="2"/>
  <c r="BK2459" i="2"/>
  <c r="BK2452" i="2"/>
  <c r="J2448" i="2"/>
  <c r="BK2427" i="2"/>
  <c r="BK2355" i="2"/>
  <c r="BK2077" i="2"/>
  <c r="BK1940" i="2"/>
  <c r="BK1877" i="2"/>
  <c r="BK1832" i="2"/>
  <c r="BK1802" i="2"/>
  <c r="BK1768" i="2"/>
  <c r="J1669" i="2"/>
  <c r="BK1619" i="2"/>
  <c r="J1578" i="2"/>
  <c r="BK1444" i="2"/>
  <c r="J1409" i="2"/>
  <c r="BK1370" i="2"/>
  <c r="J1332" i="2"/>
  <c r="BK1293" i="2"/>
  <c r="J1241" i="2"/>
  <c r="BK1178" i="2"/>
  <c r="J1075" i="2"/>
  <c r="J1002" i="2"/>
  <c r="J918" i="2"/>
  <c r="J882" i="2"/>
  <c r="J838" i="2"/>
  <c r="BK825" i="2"/>
  <c r="J745" i="2"/>
  <c r="J707" i="2"/>
  <c r="J646" i="2"/>
  <c r="J487" i="2"/>
  <c r="BK403" i="2"/>
  <c r="BK228" i="2"/>
  <c r="BK1757" i="2"/>
  <c r="J1685" i="2"/>
  <c r="J1650" i="2"/>
  <c r="BK1603" i="2"/>
  <c r="J1559" i="2"/>
  <c r="J1525" i="2"/>
  <c r="BK1407" i="2"/>
  <c r="BK1359" i="2"/>
  <c r="J1225" i="2"/>
  <c r="BK1174" i="2"/>
  <c r="BK1133" i="2"/>
  <c r="BK1087" i="2"/>
  <c r="J1032" i="2"/>
  <c r="J992" i="2"/>
  <c r="J960" i="2"/>
  <c r="BK906" i="2"/>
  <c r="J843" i="2"/>
  <c r="BK714" i="2"/>
  <c r="BK693" i="2"/>
  <c r="BK596" i="2"/>
  <c r="BK527" i="2"/>
  <c r="J348" i="2"/>
  <c r="BK200" i="2"/>
  <c r="J1907" i="2"/>
  <c r="J1619" i="2"/>
  <c r="BK1588" i="2"/>
  <c r="J1561" i="2"/>
  <c r="BK1525" i="2"/>
  <c r="J1455" i="2"/>
  <c r="J1407" i="2"/>
  <c r="J1361" i="2"/>
  <c r="J1331" i="2"/>
  <c r="J1306" i="2"/>
  <c r="BK1270" i="2"/>
  <c r="BK1210" i="2"/>
  <c r="J1121" i="2"/>
  <c r="J1033" i="2"/>
  <c r="BK952" i="2"/>
  <c r="BK882" i="2"/>
  <c r="BK836" i="2"/>
  <c r="BK719" i="2"/>
  <c r="J640" i="2"/>
  <c r="J531" i="2"/>
  <c r="BK339" i="2"/>
  <c r="BK206" i="2"/>
  <c r="J1947" i="2"/>
  <c r="BK1860" i="2"/>
  <c r="BK1791" i="2"/>
  <c r="J1754" i="2"/>
  <c r="BK1652" i="2"/>
  <c r="J1577" i="2"/>
  <c r="J1543" i="2"/>
  <c r="BK1467" i="2"/>
  <c r="J1442" i="2"/>
  <c r="BK1398" i="2"/>
  <c r="BK1351" i="2"/>
  <c r="BK1321" i="2"/>
  <c r="BK1274" i="2"/>
  <c r="J1223" i="2"/>
  <c r="BK1188" i="2"/>
  <c r="J1117" i="2"/>
  <c r="BK1066" i="2"/>
  <c r="BK988" i="2"/>
  <c r="BK926" i="2"/>
  <c r="J850" i="2"/>
  <c r="BK797" i="2"/>
  <c r="J725" i="2"/>
  <c r="BK699" i="2"/>
  <c r="BK640" i="2"/>
  <c r="J601" i="2"/>
  <c r="J414" i="2"/>
  <c r="J216" i="2"/>
  <c r="J2484" i="2"/>
  <c r="J2291" i="2"/>
  <c r="BK2031" i="2"/>
  <c r="BK1947" i="2"/>
  <c r="J1865" i="2"/>
  <c r="BK1800" i="2"/>
  <c r="J1749" i="2"/>
  <c r="J1676" i="2"/>
  <c r="BK1615" i="2"/>
  <c r="BK1584" i="2"/>
  <c r="J1548" i="2"/>
  <c r="J1494" i="2"/>
  <c r="J1412" i="2"/>
  <c r="BK1387" i="2"/>
  <c r="J1362" i="2"/>
  <c r="J1322" i="2"/>
  <c r="J1288" i="2"/>
  <c r="J1237" i="2"/>
  <c r="BK1158" i="2"/>
  <c r="BK1100" i="2"/>
  <c r="BK1051" i="2"/>
  <c r="J1008" i="2"/>
  <c r="J961" i="2"/>
  <c r="BK898" i="2"/>
  <c r="J830" i="2"/>
  <c r="BK789" i="2"/>
  <c r="BK701" i="2"/>
  <c r="BK601" i="2"/>
  <c r="J489" i="2"/>
  <c r="J326" i="2"/>
  <c r="J170" i="2"/>
  <c r="BK2532" i="2"/>
  <c r="BK2522" i="2"/>
  <c r="J2511" i="2"/>
  <c r="J2498" i="2"/>
  <c r="J2490" i="2"/>
  <c r="J2111" i="2"/>
  <c r="J2044" i="2"/>
  <c r="J1877" i="2"/>
  <c r="BK1798" i="2"/>
  <c r="BK1740" i="2"/>
  <c r="J1652" i="2"/>
  <c r="BK1630" i="2"/>
  <c r="BK1594" i="2"/>
  <c r="J1441" i="2"/>
  <c r="BK1416" i="2"/>
  <c r="J1404" i="2"/>
  <c r="J1376" i="2"/>
  <c r="BK1335" i="2"/>
  <c r="J1314" i="2"/>
  <c r="BK1235" i="2"/>
  <c r="BK1148" i="2"/>
  <c r="J1064" i="2"/>
  <c r="BK1049" i="2"/>
  <c r="BK970" i="2"/>
  <c r="BK907" i="2"/>
  <c r="BK840" i="2"/>
  <c r="J805" i="2"/>
  <c r="J639" i="2"/>
  <c r="J596" i="2"/>
  <c r="BK326" i="2"/>
  <c r="BK226" i="2"/>
  <c r="BK1857" i="2"/>
  <c r="BK1769" i="2"/>
  <c r="J1699" i="2"/>
  <c r="J1624" i="2"/>
  <c r="J1584" i="2"/>
  <c r="J1542" i="2"/>
  <c r="J1467" i="2"/>
  <c r="BK1395" i="2"/>
  <c r="BK1347" i="2"/>
  <c r="BK1330" i="2"/>
  <c r="J1305" i="2"/>
  <c r="J1265" i="2"/>
  <c r="BK1233" i="2"/>
  <c r="J1180" i="2"/>
  <c r="J1095" i="2"/>
  <c r="J1058" i="2"/>
  <c r="J1020" i="2"/>
  <c r="BK979" i="2"/>
  <c r="BK946" i="2"/>
  <c r="BK854" i="2"/>
  <c r="BK793" i="2"/>
  <c r="J730" i="2"/>
  <c r="BK690" i="2"/>
  <c r="J642" i="2"/>
  <c r="BK569" i="2"/>
  <c r="BK529" i="2"/>
  <c r="J393" i="2"/>
  <c r="BK2324" i="2"/>
  <c r="J2110" i="2"/>
  <c r="J1773" i="2"/>
  <c r="J1679" i="2"/>
  <c r="BK1665" i="2"/>
  <c r="BK1625" i="2"/>
  <c r="J1595" i="2"/>
  <c r="J1581" i="2"/>
  <c r="BK1561" i="2"/>
  <c r="BK1529" i="2"/>
  <c r="J1462" i="2"/>
  <c r="BK1429" i="2"/>
  <c r="J1403" i="2"/>
  <c r="J1369" i="2"/>
  <c r="BK1314" i="2"/>
  <c r="J1290" i="2"/>
  <c r="J1253" i="2"/>
  <c r="J1176" i="2"/>
  <c r="J1138" i="2"/>
  <c r="J1049" i="2"/>
  <c r="BK959" i="2"/>
  <c r="J848" i="2"/>
  <c r="J732" i="2"/>
  <c r="BK606" i="2"/>
  <c r="J445" i="2"/>
  <c r="J311" i="2"/>
  <c r="J2479" i="2"/>
  <c r="BK2461" i="2"/>
  <c r="J2457" i="2"/>
  <c r="J2446" i="2"/>
  <c r="BK2418" i="2"/>
  <c r="BK2104" i="2"/>
  <c r="J2071" i="2"/>
  <c r="J1937" i="2"/>
  <c r="BK1874" i="2"/>
  <c r="J1823" i="2"/>
  <c r="BK1788" i="2"/>
  <c r="J1762" i="2"/>
  <c r="J1691" i="2"/>
  <c r="BK1638" i="2"/>
  <c r="BK1600" i="2"/>
  <c r="BK1544" i="2"/>
  <c r="J1426" i="2"/>
  <c r="J1384" i="2"/>
  <c r="BK1342" i="2"/>
  <c r="J1319" i="2"/>
  <c r="J1281" i="2"/>
  <c r="J1207" i="2"/>
  <c r="J1164" i="2"/>
  <c r="BK1116" i="2"/>
  <c r="BK1041" i="2"/>
  <c r="BK994" i="2"/>
  <c r="BK856" i="2"/>
  <c r="J834" i="2"/>
  <c r="J787" i="2"/>
  <c r="BK717" i="2"/>
  <c r="J690" i="2"/>
  <c r="J637" i="2"/>
  <c r="BK485" i="2"/>
  <c r="BK353" i="2"/>
  <c r="BK219" i="2"/>
  <c r="BK1766" i="2"/>
  <c r="J1695" i="2"/>
  <c r="J1665" i="2"/>
  <c r="BK1622" i="2"/>
  <c r="J1593" i="2"/>
  <c r="BK1545" i="2"/>
  <c r="J1463" i="2"/>
  <c r="J1410" i="2"/>
  <c r="BK1391" i="2"/>
  <c r="J1353" i="2"/>
  <c r="J1337" i="2"/>
  <c r="J1278" i="2"/>
  <c r="BK1216" i="2"/>
  <c r="BK1190" i="2"/>
  <c r="J1137" i="2"/>
  <c r="BK1093" i="2"/>
  <c r="J1051" i="2"/>
  <c r="BK1008" i="2"/>
  <c r="BK971" i="2"/>
  <c r="J942" i="2"/>
  <c r="J854" i="2"/>
  <c r="J747" i="2"/>
  <c r="J651" i="2"/>
  <c r="BK551" i="2"/>
  <c r="BK494" i="2"/>
  <c r="J339" i="2"/>
  <c r="BK2035" i="2"/>
  <c r="BK1846" i="2"/>
  <c r="J1808" i="2"/>
  <c r="BK1585" i="2"/>
  <c r="J1551" i="2"/>
  <c r="J1529" i="2"/>
  <c r="BK1456" i="2"/>
  <c r="J1414" i="2"/>
  <c r="BK1367" i="2"/>
  <c r="BK1334" i="2"/>
  <c r="BK1305" i="2"/>
  <c r="BK1246" i="2"/>
  <c r="BK419" i="2"/>
  <c r="J305" i="2"/>
  <c r="J212" i="2"/>
  <c r="BK1954" i="2"/>
  <c r="BK1865" i="2"/>
  <c r="BK1797" i="2"/>
  <c r="J1771" i="2"/>
  <c r="J1688" i="2"/>
  <c r="J1625" i="2"/>
  <c r="BK1557" i="2"/>
  <c r="BK1538" i="2"/>
  <c r="BK1454" i="2"/>
  <c r="BK1438" i="2"/>
  <c r="J1382" i="2"/>
  <c r="BK1346" i="2"/>
  <c r="BK1326" i="2"/>
  <c r="BK1253" i="2"/>
  <c r="J1212" i="2"/>
  <c r="BK1135" i="2"/>
  <c r="BK1054" i="2"/>
  <c r="J974" i="2"/>
  <c r="J902" i="2"/>
  <c r="J823" i="2"/>
  <c r="J793" i="2"/>
  <c r="J716" i="2"/>
  <c r="BK675" i="2"/>
  <c r="BK621" i="2"/>
  <c r="J469" i="2"/>
  <c r="J222" i="2"/>
  <c r="BK2484" i="2"/>
  <c r="J2364" i="2"/>
  <c r="BK2090" i="2"/>
  <c r="J2024" i="2"/>
  <c r="J1909" i="2"/>
  <c r="J1846" i="2"/>
  <c r="BK1794" i="2"/>
  <c r="J1768" i="2"/>
  <c r="BK1705" i="2"/>
  <c r="BK1629" i="2"/>
  <c r="J1568" i="2"/>
  <c r="J1538" i="2"/>
  <c r="J1483" i="2"/>
  <c r="BK1428" i="2"/>
  <c r="J1385" i="2"/>
  <c r="BK1357" i="2"/>
  <c r="BK1310" i="2"/>
  <c r="BK1265" i="2"/>
  <c r="BK1229" i="2"/>
  <c r="BK1186" i="2"/>
  <c r="J1110" i="2"/>
  <c r="BK1068" i="2"/>
  <c r="J1012" i="2"/>
  <c r="BK966" i="2"/>
  <c r="J909" i="2"/>
  <c r="BK807" i="2"/>
  <c r="J785" i="2"/>
  <c r="J720" i="2"/>
  <c r="J616" i="2"/>
  <c r="BK545" i="2"/>
  <c r="J370" i="2"/>
  <c r="J193" i="2"/>
  <c r="BK2536" i="2"/>
  <c r="J2527" i="2"/>
  <c r="J2518" i="2"/>
  <c r="J2509" i="2"/>
  <c r="BK2498" i="2"/>
  <c r="J2494" i="2"/>
  <c r="J2324" i="2"/>
  <c r="BK2052" i="2"/>
  <c r="J1886" i="2"/>
  <c r="BK1825" i="2"/>
  <c r="BK1762" i="2"/>
  <c r="BK1669" i="2"/>
  <c r="BK1364" i="2"/>
  <c r="J1317" i="2"/>
  <c r="J1262" i="2"/>
  <c r="BK1213" i="2"/>
  <c r="J1133" i="2"/>
  <c r="J1102" i="2"/>
  <c r="BK990" i="2"/>
  <c r="J932" i="2"/>
  <c r="J866" i="2"/>
  <c r="J829" i="2"/>
  <c r="J752" i="2"/>
  <c r="BK628" i="2"/>
  <c r="BK498" i="2"/>
  <c r="J308" i="2"/>
  <c r="BK1883" i="2"/>
  <c r="BK1806" i="2"/>
  <c r="BK1747" i="2"/>
  <c r="J1638" i="2"/>
  <c r="J1556" i="2"/>
  <c r="BK1531" i="2"/>
  <c r="J1449" i="2"/>
  <c r="BK1406" i="2"/>
  <c r="BK1375" i="2"/>
  <c r="BK1318" i="2"/>
  <c r="J1304" i="2"/>
  <c r="J1247" i="2"/>
  <c r="BK1211" i="2"/>
  <c r="J1182" i="2"/>
  <c r="BK1152" i="2"/>
  <c r="BK1074" i="2"/>
  <c r="BK1022" i="2"/>
  <c r="BK978" i="2"/>
  <c r="J952" i="2"/>
  <c r="J849" i="2"/>
  <c r="J817" i="2"/>
  <c r="BK710" i="2"/>
  <c r="BK680" i="2"/>
  <c r="J623" i="2"/>
  <c r="J576" i="2"/>
  <c r="J498" i="2"/>
  <c r="BK358" i="2"/>
  <c r="BK2293" i="2"/>
  <c r="BK2106" i="2"/>
  <c r="J2058" i="2"/>
  <c r="BK2041" i="2"/>
  <c r="BK1980" i="2"/>
  <c r="BK1937" i="2"/>
  <c r="BK1915" i="2"/>
  <c r="BK1896" i="2"/>
  <c r="J1854" i="2"/>
  <c r="J1840" i="2"/>
  <c r="J1825" i="2"/>
  <c r="BK1818" i="2"/>
  <c r="J1806" i="2"/>
  <c r="J1795" i="2"/>
  <c r="BK1778" i="2"/>
  <c r="J1747" i="2"/>
  <c r="J1714" i="2"/>
  <c r="BK1706" i="2"/>
  <c r="BK1672" i="2"/>
  <c r="BK1650" i="2"/>
  <c r="J1621" i="2"/>
  <c r="BK1591" i="2"/>
  <c r="BK1575" i="2"/>
  <c r="BK1540" i="2"/>
  <c r="BK1488" i="2"/>
  <c r="BK1434" i="2"/>
  <c r="J1411" i="2"/>
  <c r="BK1383" i="2"/>
  <c r="BK1345" i="2"/>
  <c r="BK1299" i="2"/>
  <c r="J1249" i="2"/>
  <c r="BK1205" i="2"/>
  <c r="BK1102" i="2"/>
  <c r="BK974" i="2"/>
  <c r="BK852" i="2"/>
  <c r="BK795" i="2"/>
  <c r="BK720" i="2"/>
  <c r="BK576" i="2"/>
  <c r="BK481" i="2"/>
  <c r="J334" i="2"/>
  <c r="J165" i="2"/>
  <c r="J2477" i="2"/>
  <c r="J2464" i="2"/>
  <c r="J2459" i="2"/>
  <c r="BK2449" i="2"/>
  <c r="J2445" i="2"/>
  <c r="BK2410" i="2"/>
  <c r="BK2291" i="2"/>
  <c r="J2031" i="2"/>
  <c r="J1917" i="2"/>
  <c r="J1851" i="2"/>
  <c r="BK1813" i="2"/>
  <c r="J1791" i="2"/>
  <c r="BK1628" i="2"/>
  <c r="J1587" i="2"/>
  <c r="BK1447" i="2"/>
  <c r="J1387" i="2"/>
  <c r="BK1356" i="2"/>
  <c r="BK1320" i="2"/>
  <c r="J1246" i="2"/>
  <c r="J1196" i="2"/>
  <c r="J1154" i="2"/>
  <c r="BK1112" i="2"/>
  <c r="BK1053" i="2"/>
  <c r="BK1018" i="2"/>
  <c r="BK942" i="2"/>
  <c r="BK878" i="2"/>
  <c r="BK845" i="2"/>
  <c r="BK819" i="2"/>
  <c r="J784" i="2"/>
  <c r="BK716" i="2"/>
  <c r="J693" i="2"/>
  <c r="BK656" i="2"/>
  <c r="J598" i="2"/>
  <c r="BK466" i="2"/>
  <c r="BK317" i="2"/>
  <c r="BK213" i="2"/>
  <c r="BK1754" i="2"/>
  <c r="BK1682" i="2"/>
  <c r="BK1621" i="2"/>
  <c r="J1589" i="2"/>
  <c r="BK1543" i="2"/>
  <c r="J1459" i="2"/>
  <c r="J1408" i="2"/>
  <c r="BK1382" i="2"/>
  <c r="J1349" i="2"/>
  <c r="J1302" i="2"/>
  <c r="J1245" i="2"/>
  <c r="J1204" i="2"/>
  <c r="BK1140" i="2"/>
  <c r="J1123" i="2"/>
  <c r="BK1064" i="2"/>
  <c r="BK1002" i="2"/>
  <c r="J959" i="2"/>
  <c r="J872" i="2"/>
  <c r="J803" i="2"/>
  <c r="J703" i="2"/>
  <c r="J559" i="2"/>
  <c r="BK492" i="2"/>
  <c r="J330" i="2"/>
  <c r="BK2024" i="2"/>
  <c r="BK1840" i="2"/>
  <c r="J1605" i="2"/>
  <c r="J1576" i="2"/>
  <c r="BK1539" i="2"/>
  <c r="BK1464" i="2"/>
  <c r="BK1426" i="2"/>
  <c r="BK1376" i="2"/>
  <c r="J1335" i="2"/>
  <c r="BK1311" i="2"/>
  <c r="BK1275" i="2"/>
  <c r="J1220" i="2"/>
  <c r="J1184" i="2"/>
  <c r="BK1098" i="2"/>
  <c r="J1026" i="2"/>
  <c r="J978" i="2"/>
  <c r="J921" i="2"/>
  <c r="BK850" i="2"/>
  <c r="BK817" i="2"/>
  <c r="BK727" i="2"/>
  <c r="J672" i="2"/>
  <c r="J567" i="2"/>
  <c r="J408" i="2"/>
  <c r="J322" i="2"/>
  <c r="J226" i="2"/>
  <c r="BK182" i="2"/>
  <c r="J1896" i="2"/>
  <c r="BK1849" i="2"/>
  <c r="J1780" i="2"/>
  <c r="J1743" i="2"/>
  <c r="J1649" i="2"/>
  <c r="J1575" i="2"/>
  <c r="J1533" i="2"/>
  <c r="J1452" i="2"/>
  <c r="BK1418" i="2"/>
  <c r="BK1361" i="2"/>
  <c r="BK1348" i="2"/>
  <c r="J1315" i="2"/>
  <c r="J1252" i="2"/>
  <c r="BK1212" i="2"/>
  <c r="BK1138" i="2"/>
  <c r="J1070" i="2"/>
  <c r="BK996" i="2"/>
  <c r="J956" i="2"/>
  <c r="BK897" i="2"/>
  <c r="BK821" i="2"/>
  <c r="BK741" i="2"/>
  <c r="BK715" i="2"/>
  <c r="J665" i="2"/>
  <c r="BK630" i="2"/>
  <c r="BK528" i="2"/>
  <c r="BK322" i="2"/>
  <c r="BK2488" i="2"/>
  <c r="BK2479" i="2"/>
  <c r="J2293" i="2"/>
  <c r="BK2079" i="2"/>
  <c r="BK1978" i="2"/>
  <c r="BK1891" i="2"/>
  <c r="BK1804" i="2"/>
  <c r="J1769" i="2"/>
  <c r="J1721" i="2"/>
  <c r="J1651" i="2"/>
  <c r="J1613" i="2"/>
  <c r="BK1551" i="2"/>
  <c r="BK1446" i="2"/>
  <c r="BK1409" i="2"/>
  <c r="J1391" i="2"/>
  <c r="J1367" i="2"/>
  <c r="J1341" i="2"/>
  <c r="BK1304" i="2"/>
  <c r="BK1247" i="2"/>
  <c r="J1205" i="2"/>
  <c r="BK1156" i="2"/>
  <c r="BK1095" i="2"/>
  <c r="J1053" i="2"/>
  <c r="J1022" i="2"/>
  <c r="J965" i="2"/>
  <c r="J891" i="2"/>
  <c r="BK801" i="2"/>
  <c r="J736" i="2"/>
  <c r="J628" i="2"/>
  <c r="J554" i="2"/>
  <c r="J403" i="2"/>
  <c r="J206" i="2"/>
  <c r="BK2534" i="2"/>
  <c r="J2530" i="2"/>
  <c r="J2520" i="2"/>
  <c r="BK2509" i="2"/>
  <c r="J2500" i="2"/>
  <c r="BK2494" i="2"/>
  <c r="J2366" i="2"/>
  <c r="J2106" i="2"/>
  <c r="J2079" i="2"/>
  <c r="J1954" i="2"/>
  <c r="J1860" i="2"/>
  <c r="J1753" i="2"/>
  <c r="J1653" i="2"/>
  <c r="J1636" i="2"/>
  <c r="BK1599" i="2"/>
  <c r="BK1360" i="2"/>
  <c r="BK1323" i="2"/>
  <c r="BK1295" i="2"/>
  <c r="BK1220" i="2"/>
  <c r="J1174" i="2"/>
  <c r="J1112" i="2"/>
  <c r="BK1016" i="2"/>
  <c r="BK961" i="2"/>
  <c r="J897" i="2"/>
  <c r="BK834" i="2"/>
  <c r="BK784" i="2"/>
  <c r="J538" i="2"/>
  <c r="BK370" i="2"/>
  <c r="BK230" i="2"/>
  <c r="BK165" i="2"/>
  <c r="J1815" i="2"/>
  <c r="J1756" i="2"/>
  <c r="J1657" i="2"/>
  <c r="BK1577" i="2"/>
  <c r="BK1533" i="2"/>
  <c r="J1432" i="2"/>
  <c r="J1389" i="2"/>
  <c r="J1342" i="2"/>
  <c r="J1312" i="2"/>
  <c r="BK1277" i="2"/>
  <c r="BK1241" i="2"/>
  <c r="J1203" i="2"/>
  <c r="J1158" i="2"/>
  <c r="BK1119" i="2"/>
  <c r="BK1089" i="2"/>
  <c r="BK1047" i="2"/>
  <c r="J1016" i="2"/>
  <c r="BK960" i="2"/>
  <c r="BK891" i="2"/>
  <c r="BK813" i="2"/>
  <c r="J776" i="2"/>
  <c r="BK703" i="2"/>
  <c r="BK677" i="2"/>
  <c r="BK613" i="2"/>
  <c r="BK562" i="2"/>
  <c r="BK305" i="2"/>
  <c r="BK222" i="2"/>
  <c r="J2239" i="2"/>
  <c r="BK2069" i="2"/>
  <c r="BK1559" i="2"/>
  <c r="J1451" i="2"/>
  <c r="BK1408" i="2"/>
  <c r="J1374" i="2"/>
  <c r="BK1302" i="2"/>
  <c r="J1275" i="2"/>
  <c r="J1213" i="2"/>
  <c r="J1144" i="2"/>
  <c r="J1081" i="2"/>
  <c r="BK1004" i="2"/>
  <c r="J934" i="2"/>
  <c r="J833" i="2"/>
  <c r="J741" i="2"/>
  <c r="BK608" i="2"/>
  <c r="J527" i="2"/>
  <c r="J355" i="2"/>
  <c r="BK256" i="2"/>
  <c r="J2475" i="2"/>
  <c r="J2468" i="2"/>
  <c r="J2454" i="2"/>
  <c r="BK2446" i="2"/>
  <c r="J2427" i="2"/>
  <c r="J2408" i="2"/>
  <c r="J2081" i="2"/>
  <c r="J1963" i="2"/>
  <c r="J1881" i="2"/>
  <c r="BK1843" i="2"/>
  <c r="BK1810" i="2"/>
  <c r="J1777" i="2"/>
  <c r="BK1733" i="2"/>
  <c r="J1661" i="2"/>
  <c r="BK1626" i="2"/>
  <c r="J1582" i="2"/>
  <c r="J1447" i="2"/>
  <c r="BK1394" i="2"/>
  <c r="BK1368" i="2"/>
  <c r="J1325" i="2"/>
  <c r="BK1280" i="2"/>
  <c r="BK1231" i="2"/>
  <c r="J1188" i="2"/>
  <c r="BK1142" i="2"/>
  <c r="BK1070" i="2"/>
  <c r="J1030" i="2"/>
  <c r="BK982" i="2"/>
  <c r="J906" i="2"/>
  <c r="BK853" i="2"/>
  <c r="BK833" i="2"/>
  <c r="BK791" i="2"/>
  <c r="BK722" i="2"/>
  <c r="J691" i="2"/>
  <c r="BK632" i="2"/>
  <c r="BK483" i="2"/>
  <c r="BK351" i="2"/>
  <c r="J2488" i="2"/>
  <c r="J1708" i="2"/>
  <c r="J1639" i="2"/>
  <c r="BK1609" i="2"/>
  <c r="BK1583" i="2"/>
  <c r="J1539" i="2"/>
  <c r="BK1450" i="2"/>
  <c r="J1402" i="2"/>
  <c r="J1370" i="2"/>
  <c r="J1348" i="2"/>
  <c r="BK1327" i="2"/>
  <c r="J1250" i="2"/>
  <c r="J1215" i="2"/>
  <c r="BK1170" i="2"/>
  <c r="J1129" i="2"/>
  <c r="BK1096" i="2"/>
  <c r="BK1033" i="2"/>
  <c r="BK1014" i="2"/>
  <c r="J977" i="2"/>
  <c r="J926" i="2"/>
  <c r="BK830" i="2"/>
  <c r="J721" i="2"/>
  <c r="BK712" i="2"/>
  <c r="J613" i="2"/>
  <c r="BK531" i="2"/>
  <c r="J439" i="2"/>
  <c r="BK224" i="2"/>
  <c r="BK1960" i="2"/>
  <c r="BK1829" i="2"/>
  <c r="J1617" i="2"/>
  <c r="BK1568" i="2"/>
  <c r="J1501" i="2"/>
  <c r="BK1442" i="2"/>
  <c r="J1394" i="2"/>
  <c r="J1339" i="2"/>
  <c r="J1301" i="2"/>
  <c r="J1259" i="2"/>
  <c r="BK1208" i="2"/>
  <c r="BK1144" i="2"/>
  <c r="BK1091" i="2"/>
  <c r="J1018" i="2"/>
  <c r="BK934" i="2"/>
  <c r="J911" i="2"/>
  <c r="BK866" i="2"/>
  <c r="J809" i="2"/>
  <c r="J697" i="2"/>
  <c r="BK623" i="2"/>
  <c r="J535" i="2"/>
  <c r="BK376" i="2"/>
  <c r="J224" i="2"/>
  <c r="BK1881" i="2"/>
  <c r="BK1821" i="2"/>
  <c r="BK1714" i="2"/>
  <c r="BK1661" i="2"/>
  <c r="J1615" i="2"/>
  <c r="J1552" i="2"/>
  <c r="BK1465" i="2"/>
  <c r="BK1404" i="2"/>
  <c r="J1359" i="2"/>
  <c r="J1334" i="2"/>
  <c r="J1295" i="2"/>
  <c r="BK1217" i="2"/>
  <c r="J1166" i="2"/>
  <c r="J1106" i="2"/>
  <c r="BK1026" i="2"/>
  <c r="J907" i="2"/>
  <c r="J853" i="2"/>
  <c r="BK799" i="2"/>
  <c r="J705" i="2"/>
  <c r="BK639" i="2"/>
  <c r="J558" i="2"/>
  <c r="J358" i="2"/>
  <c r="J210" i="2"/>
  <c r="BK2482" i="2"/>
  <c r="J2355" i="2"/>
  <c r="J2077" i="2"/>
  <c r="J1980" i="2"/>
  <c r="J1900" i="2"/>
  <c r="J1824" i="2"/>
  <c r="J1778" i="2"/>
  <c r="J1740" i="2"/>
  <c r="BK1649" i="2"/>
  <c r="BK1595" i="2"/>
  <c r="BK1553" i="2"/>
  <c r="BK1528" i="2"/>
  <c r="BK1432" i="2"/>
  <c r="BK1393" i="2"/>
  <c r="J1368" i="2"/>
  <c r="BK1329" i="2"/>
  <c r="J1307" i="2"/>
  <c r="BK1262" i="2"/>
  <c r="BK1203" i="2"/>
  <c r="J1116" i="2"/>
  <c r="J1074" i="2"/>
  <c r="J1024" i="2"/>
  <c r="BK976" i="2"/>
  <c r="J904" i="2"/>
  <c r="BK843" i="2"/>
  <c r="J731" i="2"/>
  <c r="BK637" i="2"/>
  <c r="J584" i="2"/>
  <c r="BK463" i="2"/>
  <c r="BK311" i="2"/>
  <c r="BK2538" i="2"/>
  <c r="J2532" i="2"/>
  <c r="BK2518" i="2"/>
  <c r="BK2511" i="2"/>
  <c r="BK2500" i="2"/>
  <c r="BK2490" i="2"/>
  <c r="BK2110" i="2"/>
  <c r="J2100" i="2"/>
  <c r="BK1917" i="2"/>
  <c r="J1843" i="2"/>
  <c r="J1782" i="2"/>
  <c r="J1706" i="2"/>
  <c r="BK1643" i="2"/>
  <c r="J1600" i="2"/>
  <c r="BK1564" i="2"/>
  <c r="BK1435" i="2"/>
  <c r="BK1385" i="2"/>
  <c r="J1356" i="2"/>
  <c r="J1327" i="2"/>
  <c r="J1266" i="2"/>
  <c r="J1217" i="2"/>
  <c r="BK1182" i="2"/>
  <c r="J1089" i="2"/>
  <c r="J1054" i="2"/>
  <c r="J1004" i="2"/>
  <c r="BK940" i="2"/>
  <c r="BK889" i="2"/>
  <c r="J733" i="2"/>
  <c r="J634" i="2"/>
  <c r="BK603" i="2"/>
  <c r="BK489" i="2"/>
  <c r="J317" i="2"/>
  <c r="BK193" i="2"/>
  <c r="J1766" i="2"/>
  <c r="J1733" i="2"/>
  <c r="J1689" i="2"/>
  <c r="BK1623" i="2"/>
  <c r="BK1596" i="2"/>
  <c r="BK1555" i="2"/>
  <c r="BK1483" i="2"/>
  <c r="BK1411" i="2"/>
  <c r="J1363" i="2"/>
  <c r="BK1344" i="2"/>
  <c r="BK1313" i="2"/>
  <c r="BK1283" i="2"/>
  <c r="BK1218" i="2"/>
  <c r="BK1164" i="2"/>
  <c r="BK1137" i="2"/>
  <c r="BK1106" i="2"/>
  <c r="J1056" i="2"/>
  <c r="J982" i="2"/>
  <c r="BK874" i="2"/>
  <c r="J836" i="2"/>
  <c r="BK752" i="2"/>
  <c r="J695" i="2"/>
  <c r="BK651" i="2"/>
  <c r="BK535" i="2"/>
  <c r="BK414" i="2"/>
  <c r="BK262" i="2"/>
  <c r="BK2197" i="2"/>
  <c r="J1544" i="2"/>
  <c r="J1435" i="2"/>
  <c r="J1397" i="2"/>
  <c r="BK1352" i="2"/>
  <c r="BK1328" i="2"/>
  <c r="J1296" i="2"/>
  <c r="BK1266" i="2"/>
  <c r="BK1214" i="2"/>
  <c r="BK1162" i="2"/>
  <c r="J1062" i="2"/>
  <c r="J984" i="2"/>
  <c r="J894" i="2"/>
  <c r="BK780" i="2"/>
  <c r="J618" i="2"/>
  <c r="J492" i="2"/>
  <c r="BK343" i="2"/>
  <c r="BK212" i="2"/>
  <c r="J2472" i="2"/>
  <c r="BK2468" i="2"/>
  <c r="BK2454" i="2"/>
  <c r="J2449" i="2"/>
  <c r="J2435" i="2"/>
  <c r="BK2102" i="2"/>
  <c r="BK1966" i="2"/>
  <c r="J1891" i="2"/>
  <c r="J1835" i="2"/>
  <c r="J1797" i="2"/>
  <c r="BK1756" i="2"/>
  <c r="J1705" i="2"/>
  <c r="J1643" i="2"/>
  <c r="J1597" i="2"/>
  <c r="BK1535" i="2"/>
  <c r="J1424" i="2"/>
  <c r="J1364" i="2"/>
  <c r="BK1298" i="2"/>
  <c r="BK1245" i="2"/>
  <c r="BK1198" i="2"/>
  <c r="BK1168" i="2"/>
  <c r="J1091" i="2"/>
  <c r="J1045" i="2"/>
  <c r="BK992" i="2"/>
  <c r="J889" i="2"/>
  <c r="BK847" i="2"/>
  <c r="BK827" i="2"/>
  <c r="BK766" i="2"/>
  <c r="J714" i="2"/>
  <c r="J675" i="2"/>
  <c r="J529" i="2"/>
  <c r="J360" i="2"/>
  <c r="BK189" i="2"/>
  <c r="J1707" i="2"/>
  <c r="J1640" i="2"/>
  <c r="BK1617" i="2"/>
  <c r="BK1552" i="2"/>
  <c r="J1465" i="2"/>
  <c r="J1413" i="2"/>
  <c r="BK1396" i="2"/>
  <c r="BK1354" i="2"/>
  <c r="BK1331" i="2"/>
  <c r="J1270" i="2"/>
  <c r="J1231" i="2"/>
  <c r="J1186" i="2"/>
  <c r="J1142" i="2"/>
  <c r="J1104" i="2"/>
  <c r="BK1075" i="2"/>
  <c r="BK1006" i="2"/>
  <c r="J969" i="2"/>
  <c r="BK914" i="2"/>
  <c r="J852" i="2"/>
  <c r="J718" i="2"/>
  <c r="BK695" i="2"/>
  <c r="J548" i="2"/>
  <c r="BK408" i="2"/>
  <c r="J295" i="2"/>
  <c r="J1978" i="2"/>
  <c r="BK1835" i="2"/>
  <c r="J1611" i="2"/>
  <c r="BK1587" i="2"/>
  <c r="BK1560" i="2"/>
  <c r="BK1490" i="2"/>
  <c r="BK1451" i="2"/>
  <c r="J1386" i="2"/>
  <c r="J1344" i="2"/>
  <c r="J1313" i="2"/>
  <c r="J1282" i="2"/>
  <c r="BK1225" i="2"/>
  <c r="J1190" i="2"/>
  <c r="J1140" i="2"/>
  <c r="BK1039" i="2"/>
  <c r="J976" i="2"/>
  <c r="J845" i="2"/>
  <c r="J811" i="2"/>
  <c r="BK718" i="2"/>
  <c r="J663" i="2"/>
  <c r="J608" i="2"/>
  <c r="J466" i="2"/>
  <c r="BK348" i="2"/>
  <c r="J202" i="2"/>
  <c r="J1884" i="2"/>
  <c r="BK1784" i="2"/>
  <c r="J1760" i="2"/>
  <c r="BK1676" i="2"/>
  <c r="J1629" i="2"/>
  <c r="BK1593" i="2"/>
  <c r="J1545" i="2"/>
  <c r="J1509" i="2"/>
  <c r="J1444" i="2"/>
  <c r="BK1401" i="2"/>
  <c r="J1352" i="2"/>
  <c r="BK1332" i="2"/>
  <c r="J1292" i="2"/>
  <c r="J1229" i="2"/>
  <c r="BK1204" i="2"/>
  <c r="J1152" i="2"/>
  <c r="J1085" i="2"/>
  <c r="BK1020" i="2"/>
  <c r="J878" i="2"/>
  <c r="BK805" i="2"/>
  <c r="BK733" i="2"/>
  <c r="BK707" i="2"/>
  <c r="J644" i="2"/>
  <c r="J593" i="2"/>
  <c r="J455" i="2"/>
  <c r="J249" i="2"/>
  <c r="J2486" i="2"/>
  <c r="J2452" i="2"/>
  <c r="BK2239" i="2"/>
  <c r="J2027" i="2"/>
  <c r="BK1935" i="2"/>
  <c r="BK1880" i="2"/>
  <c r="J1818" i="2"/>
  <c r="BK1775" i="2"/>
  <c r="J1720" i="2"/>
  <c r="J1631" i="2"/>
  <c r="J1594" i="2"/>
  <c r="J1564" i="2"/>
  <c r="J1531" i="2"/>
  <c r="BK1463" i="2"/>
  <c r="BK1397" i="2"/>
  <c r="J1390" i="2"/>
  <c r="J1351" i="2"/>
  <c r="J1318" i="2"/>
  <c r="J1284" i="2"/>
  <c r="J1211" i="2"/>
  <c r="BK1127" i="2"/>
  <c r="J1060" i="2"/>
  <c r="BK998" i="2"/>
  <c r="J957" i="2"/>
  <c r="BK921" i="2"/>
  <c r="J856" i="2"/>
  <c r="BK747" i="2"/>
  <c r="J632" i="2"/>
  <c r="BK559" i="2"/>
  <c r="BK445" i="2"/>
  <c r="J220" i="2"/>
  <c r="J2538" i="2"/>
  <c r="BK2525" i="2"/>
  <c r="BK2516" i="2"/>
  <c r="BK2507" i="2"/>
  <c r="J2505" i="2"/>
  <c r="J2492" i="2"/>
  <c r="BK2155" i="2"/>
  <c r="BK2046" i="2"/>
  <c r="J1915" i="2"/>
  <c r="BK1808" i="2"/>
  <c r="BK1777" i="2"/>
  <c r="BK1695" i="2"/>
  <c r="BK1390" i="2"/>
  <c r="BK1358" i="2"/>
  <c r="J1328" i="2"/>
  <c r="BK1301" i="2"/>
  <c r="BK1244" i="2"/>
  <c r="J1178" i="2"/>
  <c r="BK1085" i="2"/>
  <c r="BK1035" i="2"/>
  <c r="BK977" i="2"/>
  <c r="BK925" i="2"/>
  <c r="BK895" i="2"/>
  <c r="BK838" i="2"/>
  <c r="J795" i="2"/>
  <c r="J626" i="2"/>
  <c r="BK558" i="2"/>
  <c r="BK314" i="2"/>
  <c r="BK220" i="2"/>
  <c r="BK1871" i="2"/>
  <c r="BK1781" i="2"/>
  <c r="BK1721" i="2"/>
  <c r="BK1685" i="2"/>
  <c r="J1634" i="2"/>
  <c r="J1599" i="2"/>
  <c r="J1537" i="2"/>
  <c r="BK1477" i="2"/>
  <c r="J1429" i="2"/>
  <c r="BK1374" i="2"/>
  <c r="J1346" i="2"/>
  <c r="J1320" i="2"/>
  <c r="BK1292" i="2"/>
  <c r="J1248" i="2"/>
  <c r="BK1238" i="2"/>
  <c r="J1156" i="2"/>
  <c r="BK1129" i="2"/>
  <c r="J1096" i="2"/>
  <c r="J1066" i="2"/>
  <c r="BK1028" i="2"/>
  <c r="BK957" i="2"/>
  <c r="J847" i="2"/>
  <c r="BK811" i="2"/>
  <c r="BK745" i="2"/>
  <c r="BK697" i="2"/>
  <c r="BK663" i="2"/>
  <c r="BK538" i="2"/>
  <c r="J419" i="2"/>
  <c r="BK355" i="2"/>
  <c r="BK232" i="2"/>
  <c r="J208" i="2"/>
  <c r="BK1556" i="2"/>
  <c r="J1456" i="2"/>
  <c r="J1428" i="2"/>
  <c r="J1401" i="2"/>
  <c r="J1355" i="2"/>
  <c r="J1333" i="2"/>
  <c r="BK1282" i="2"/>
  <c r="J1208" i="2"/>
  <c r="BK1104" i="2"/>
  <c r="J1014" i="2"/>
  <c r="J925" i="2"/>
  <c r="J761" i="2"/>
  <c r="BK586" i="2"/>
  <c r="J463" i="2"/>
  <c r="J321" i="2"/>
  <c r="BK2472" i="2"/>
  <c r="BK2464" i="2"/>
  <c r="BK2457" i="2"/>
  <c r="BK2448" i="2"/>
  <c r="BK2435" i="2"/>
  <c r="J2410" i="2"/>
  <c r="J2090" i="2"/>
  <c r="J2025" i="2"/>
  <c r="BK1909" i="2"/>
  <c r="J1857" i="2"/>
  <c r="J1817" i="2"/>
  <c r="BK1795" i="2"/>
  <c r="J1725" i="2"/>
  <c r="BK1657" i="2"/>
  <c r="BK1624" i="2"/>
  <c r="BK1581" i="2"/>
  <c r="BK1441" i="2"/>
  <c r="BK1402" i="2"/>
  <c r="BK1379" i="2"/>
  <c r="J1330" i="2"/>
  <c r="BK1288" i="2"/>
  <c r="J1235" i="2"/>
  <c r="J1192" i="2"/>
  <c r="BK1150" i="2"/>
  <c r="BK1081" i="2"/>
  <c r="J1037" i="2"/>
  <c r="BK984" i="2"/>
  <c r="BK911" i="2"/>
  <c r="BK872" i="2"/>
  <c r="BK842" i="2"/>
  <c r="BK803" i="2"/>
  <c r="BK736" i="2"/>
  <c r="J699" i="2"/>
  <c r="BK642" i="2"/>
  <c r="J586" i="2"/>
  <c r="J459" i="2"/>
  <c r="BK241" i="2"/>
  <c r="BK2486" i="2"/>
  <c r="BK1688" i="2"/>
  <c r="BK1653" i="2"/>
  <c r="BK1597" i="2"/>
  <c r="BK1549" i="2"/>
  <c r="J1464" i="2"/>
  <c r="J1422" i="2"/>
  <c r="J1398" i="2"/>
  <c r="J1360" i="2"/>
  <c r="BK1340" i="2"/>
  <c r="BK1317" i="2"/>
  <c r="BK1249" i="2"/>
  <c r="J1198" i="2"/>
  <c r="J1162" i="2"/>
  <c r="J1108" i="2"/>
  <c r="BK1077" i="2"/>
  <c r="BK1030" i="2"/>
  <c r="J988" i="2"/>
  <c r="J943" i="2"/>
  <c r="J874" i="2"/>
  <c r="BK809" i="2"/>
  <c r="J717" i="2"/>
  <c r="BK665" i="2"/>
  <c r="BK542" i="2"/>
  <c r="BK469" i="2"/>
  <c r="J314" i="2"/>
  <c r="J1804" i="2"/>
  <c r="J1588" i="2"/>
  <c r="J1550" i="2"/>
  <c r="J1488" i="2"/>
  <c r="J1434" i="2"/>
  <c r="J1383" i="2"/>
  <c r="BK1337" i="2"/>
  <c r="J1309" i="2"/>
  <c r="J1280" i="2"/>
  <c r="BK1221" i="2"/>
  <c r="BK1154" i="2"/>
  <c r="J1068" i="2"/>
  <c r="J1010" i="2"/>
  <c r="BK954" i="2"/>
  <c r="BK894" i="2"/>
  <c r="BK785" i="2"/>
  <c r="BK691" i="2"/>
  <c r="J588" i="2"/>
  <c r="J481" i="2"/>
  <c r="BK360" i="2"/>
  <c r="J232" i="2"/>
  <c r="BK1900" i="2"/>
  <c r="J1827" i="2"/>
  <c r="J1781" i="2"/>
  <c r="J1751" i="2"/>
  <c r="J1630" i="2"/>
  <c r="J1603" i="2"/>
  <c r="BK1521" i="2"/>
  <c r="J1448" i="2"/>
  <c r="BK1412" i="2"/>
  <c r="J1357" i="2"/>
  <c r="BK1339" i="2"/>
  <c r="BK1309" i="2"/>
  <c r="BK1237" i="2"/>
  <c r="BK1180" i="2"/>
  <c r="BK1121" i="2"/>
  <c r="BK1060" i="2"/>
  <c r="J970" i="2"/>
  <c r="J900" i="2"/>
  <c r="BK835" i="2"/>
  <c r="J771" i="2"/>
  <c r="BK713" i="2"/>
  <c r="BK674" i="2"/>
  <c r="BK624" i="2"/>
  <c r="BK487" i="2"/>
  <c r="BK321" i="2"/>
  <c r="J2482" i="2"/>
  <c r="J2249" i="2"/>
  <c r="BK2081" i="2"/>
  <c r="J1960" i="2"/>
  <c r="BK1854" i="2"/>
  <c r="BK1815" i="2"/>
  <c r="BK1764" i="2"/>
  <c r="BK1689" i="2"/>
  <c r="J1628" i="2"/>
  <c r="BK1590" i="2"/>
  <c r="J1555" i="2"/>
  <c r="J1499" i="2"/>
  <c r="J1443" i="2"/>
  <c r="J1395" i="2"/>
  <c r="J1375" i="2"/>
  <c r="BK1349" i="2"/>
  <c r="BK1315" i="2"/>
  <c r="BK1296" i="2"/>
  <c r="BK1223" i="2"/>
  <c r="BK1146" i="2"/>
  <c r="BK1079" i="2"/>
  <c r="J1039" i="2"/>
  <c r="J990" i="2"/>
  <c r="BK943" i="2"/>
  <c r="J888" i="2"/>
  <c r="J797" i="2"/>
  <c r="J766" i="2"/>
  <c r="J722" i="2"/>
  <c r="BK593" i="2"/>
  <c r="BK496" i="2"/>
  <c r="J351" i="2"/>
  <c r="J189" i="2"/>
  <c r="J2536" i="2"/>
  <c r="BK2527" i="2"/>
  <c r="BK2520" i="2"/>
  <c r="BK2514" i="2"/>
  <c r="BK2505" i="2"/>
  <c r="BK2496" i="2"/>
  <c r="BK2451" i="2"/>
  <c r="BK2113" i="2"/>
  <c r="J2062" i="2"/>
  <c r="J1904" i="2"/>
  <c r="J1794" i="2"/>
  <c r="BK1749" i="2"/>
  <c r="J1655" i="2"/>
  <c r="BK1634" i="2"/>
  <c r="J1596" i="2"/>
  <c r="BK1558" i="2"/>
  <c r="BK1341" i="2"/>
  <c r="BK1319" i="2"/>
  <c r="J1299" i="2"/>
  <c r="BK1250" i="2"/>
  <c r="J1206" i="2"/>
  <c r="BK1114" i="2"/>
  <c r="BK1024" i="2"/>
  <c r="J967" i="2"/>
  <c r="J898" i="2"/>
  <c r="J835" i="2"/>
  <c r="BK776" i="2"/>
  <c r="J724" i="2"/>
  <c r="J569" i="2"/>
  <c r="J376" i="2"/>
  <c r="BK249" i="2"/>
  <c r="J182" i="2"/>
  <c r="J1832" i="2"/>
  <c r="J1764" i="2"/>
  <c r="J1668" i="2"/>
  <c r="BK1601" i="2"/>
  <c r="J1557" i="2"/>
  <c r="BK1501" i="2"/>
  <c r="BK1453" i="2"/>
  <c r="J1416" i="2"/>
  <c r="BK1353" i="2"/>
  <c r="BK1338" i="2"/>
  <c r="J1323" i="2"/>
  <c r="J1293" i="2"/>
  <c r="J1244" i="2"/>
  <c r="J1221" i="2"/>
  <c r="BK1172" i="2"/>
  <c r="J1148" i="2"/>
  <c r="BK1123" i="2"/>
  <c r="J1083" i="2"/>
  <c r="J1035" i="2"/>
  <c r="J981" i="2"/>
  <c r="BK900" i="2"/>
  <c r="J842" i="2"/>
  <c r="J799" i="2"/>
  <c r="BK721" i="2"/>
  <c r="J685" i="2"/>
  <c r="BK455" i="2"/>
  <c r="J204" i="2"/>
  <c r="BK2111" i="2"/>
  <c r="BK2062" i="2"/>
  <c r="BK1751" i="2"/>
  <c r="BK1699" i="2"/>
  <c r="BK1640" i="2"/>
  <c r="BK1605" i="2"/>
  <c r="J1585" i="2"/>
  <c r="BK1550" i="2"/>
  <c r="J1527" i="2"/>
  <c r="J1453" i="2"/>
  <c r="BK1410" i="2"/>
  <c r="J1388" i="2"/>
  <c r="J1350" i="2"/>
  <c r="BK1322" i="2"/>
  <c r="J1283" i="2"/>
  <c r="BK1240" i="2"/>
  <c r="J1160" i="2"/>
  <c r="J1079" i="2"/>
  <c r="BK1000" i="2"/>
  <c r="BK916" i="2"/>
  <c r="BK787" i="2"/>
  <c r="BK634" i="2"/>
  <c r="J494" i="2"/>
  <c r="BK439" i="2"/>
  <c r="P164" i="2" l="1"/>
  <c r="P199" i="2"/>
  <c r="T223" i="2"/>
  <c r="R526" i="2"/>
  <c r="P557" i="2"/>
  <c r="P625" i="2"/>
  <c r="BK676" i="2"/>
  <c r="J676" i="2"/>
  <c r="J108" i="2" s="1"/>
  <c r="BK692" i="2"/>
  <c r="J692" i="2"/>
  <c r="J109" i="2"/>
  <c r="BK980" i="2"/>
  <c r="J980" i="2" s="1"/>
  <c r="J116" i="2" s="1"/>
  <c r="P1202" i="2"/>
  <c r="BK1219" i="2"/>
  <c r="J1219" i="2"/>
  <c r="J119" i="2"/>
  <c r="R1239" i="2"/>
  <c r="T1251" i="2"/>
  <c r="T1276" i="2"/>
  <c r="BK1727" i="2"/>
  <c r="J1727" i="2"/>
  <c r="J126" i="2" s="1"/>
  <c r="T1727" i="2"/>
  <c r="R1796" i="2"/>
  <c r="BK2112" i="2"/>
  <c r="J2112" i="2"/>
  <c r="J131" i="2" s="1"/>
  <c r="P2444" i="2"/>
  <c r="R2456" i="2"/>
  <c r="R2467" i="2"/>
  <c r="T2481" i="2"/>
  <c r="P347" i="2"/>
  <c r="T561" i="2"/>
  <c r="P641" i="2"/>
  <c r="P726" i="2"/>
  <c r="P844" i="2"/>
  <c r="P851" i="2"/>
  <c r="T855" i="2"/>
  <c r="BK968" i="2"/>
  <c r="J968" i="2"/>
  <c r="J115" i="2" s="1"/>
  <c r="T968" i="2"/>
  <c r="T1202" i="2"/>
  <c r="R1219" i="2"/>
  <c r="T1239" i="2"/>
  <c r="BK1400" i="2"/>
  <c r="J1400" i="2" s="1"/>
  <c r="J123" i="2" s="1"/>
  <c r="BK1642" i="2"/>
  <c r="J1642" i="2"/>
  <c r="J124" i="2"/>
  <c r="BK1690" i="2"/>
  <c r="J1690" i="2"/>
  <c r="J125" i="2" s="1"/>
  <c r="R1690" i="2"/>
  <c r="BK1885" i="2"/>
  <c r="J1885" i="2" s="1"/>
  <c r="J129" i="2" s="1"/>
  <c r="BK2026" i="2"/>
  <c r="J2026" i="2" s="1"/>
  <c r="J130" i="2" s="1"/>
  <c r="BK2444" i="2"/>
  <c r="J2444" i="2" s="1"/>
  <c r="J132" i="2" s="1"/>
  <c r="R2513" i="2"/>
  <c r="BK164" i="2"/>
  <c r="J164" i="2"/>
  <c r="J98" i="2" s="1"/>
  <c r="BK347" i="2"/>
  <c r="J347" i="2" s="1"/>
  <c r="J101" i="2" s="1"/>
  <c r="T526" i="2"/>
  <c r="R557" i="2"/>
  <c r="BK641" i="2"/>
  <c r="J641" i="2"/>
  <c r="J107" i="2" s="1"/>
  <c r="P676" i="2"/>
  <c r="P692" i="2"/>
  <c r="R980" i="2"/>
  <c r="P1209" i="2"/>
  <c r="BK1239" i="2"/>
  <c r="J1239" i="2"/>
  <c r="J120" i="2"/>
  <c r="R1400" i="2"/>
  <c r="T1642" i="2"/>
  <c r="P1885" i="2"/>
  <c r="P2026" i="2"/>
  <c r="R2481" i="2"/>
  <c r="BK199" i="2"/>
  <c r="J199" i="2"/>
  <c r="J99" i="2"/>
  <c r="R223" i="2"/>
  <c r="P526" i="2"/>
  <c r="T676" i="2"/>
  <c r="R692" i="2"/>
  <c r="P980" i="2"/>
  <c r="R1202" i="2"/>
  <c r="T1209" i="2"/>
  <c r="P1400" i="2"/>
  <c r="R1642" i="2"/>
  <c r="P1690" i="2"/>
  <c r="P1796" i="2"/>
  <c r="R1885" i="2"/>
  <c r="T2026" i="2"/>
  <c r="T2444" i="2"/>
  <c r="P2481" i="2"/>
  <c r="BK2513" i="2"/>
  <c r="J2513" i="2" s="1"/>
  <c r="J140" i="2" s="1"/>
  <c r="T347" i="2"/>
  <c r="BK561" i="2"/>
  <c r="J561" i="2"/>
  <c r="J105" i="2" s="1"/>
  <c r="T625" i="2"/>
  <c r="R726" i="2"/>
  <c r="BK851" i="2"/>
  <c r="J851" i="2"/>
  <c r="J112" i="2" s="1"/>
  <c r="T851" i="2"/>
  <c r="R855" i="2"/>
  <c r="T958" i="2"/>
  <c r="P968" i="2"/>
  <c r="BK1209" i="2"/>
  <c r="J1209" i="2" s="1"/>
  <c r="J118" i="2" s="1"/>
  <c r="T1219" i="2"/>
  <c r="T1400" i="2"/>
  <c r="P1642" i="2"/>
  <c r="BK1732" i="2"/>
  <c r="J1732" i="2" s="1"/>
  <c r="J127" i="2" s="1"/>
  <c r="R1732" i="2"/>
  <c r="R2112" i="2"/>
  <c r="T2456" i="2"/>
  <c r="BK2467" i="2"/>
  <c r="P2474" i="2"/>
  <c r="BK2502" i="2"/>
  <c r="J2502" i="2" s="1"/>
  <c r="J139" i="2" s="1"/>
  <c r="P2524" i="2"/>
  <c r="R164" i="2"/>
  <c r="R199" i="2"/>
  <c r="P223" i="2"/>
  <c r="R561" i="2"/>
  <c r="T641" i="2"/>
  <c r="T726" i="2"/>
  <c r="R844" i="2"/>
  <c r="R851" i="2"/>
  <c r="BK855" i="2"/>
  <c r="J855" i="2" s="1"/>
  <c r="J113" i="2" s="1"/>
  <c r="BK958" i="2"/>
  <c r="J958" i="2" s="1"/>
  <c r="J114" i="2" s="1"/>
  <c r="P958" i="2"/>
  <c r="R968" i="2"/>
  <c r="BK1202" i="2"/>
  <c r="J1202" i="2" s="1"/>
  <c r="J117" i="2" s="1"/>
  <c r="P1219" i="2"/>
  <c r="P1239" i="2"/>
  <c r="P1251" i="2"/>
  <c r="R1276" i="2"/>
  <c r="BK1796" i="2"/>
  <c r="J1796" i="2"/>
  <c r="J128" i="2" s="1"/>
  <c r="T1885" i="2"/>
  <c r="R2026" i="2"/>
  <c r="R2444" i="2"/>
  <c r="T2467" i="2"/>
  <c r="T2474" i="2"/>
  <c r="P2502" i="2"/>
  <c r="T2513" i="2"/>
  <c r="T2524" i="2"/>
  <c r="P2529" i="2"/>
  <c r="T164" i="2"/>
  <c r="T163" i="2" s="1"/>
  <c r="T199" i="2"/>
  <c r="BK223" i="2"/>
  <c r="J223" i="2" s="1"/>
  <c r="J100" i="2" s="1"/>
  <c r="BK526" i="2"/>
  <c r="J526" i="2"/>
  <c r="J102" i="2"/>
  <c r="BK557" i="2"/>
  <c r="J557" i="2"/>
  <c r="J103" i="2"/>
  <c r="T557" i="2"/>
  <c r="BK625" i="2"/>
  <c r="J625" i="2" s="1"/>
  <c r="J106" i="2" s="1"/>
  <c r="R625" i="2"/>
  <c r="R676" i="2"/>
  <c r="T692" i="2"/>
  <c r="T980" i="2"/>
  <c r="R1209" i="2"/>
  <c r="BK1251" i="2"/>
  <c r="J1251" i="2" s="1"/>
  <c r="J121" i="2" s="1"/>
  <c r="R1251" i="2"/>
  <c r="P1276" i="2"/>
  <c r="T1690" i="2"/>
  <c r="P1727" i="2"/>
  <c r="R1727" i="2"/>
  <c r="T1732" i="2"/>
  <c r="P2112" i="2"/>
  <c r="BK2456" i="2"/>
  <c r="J2456" i="2"/>
  <c r="J133" i="2" s="1"/>
  <c r="P2467" i="2"/>
  <c r="BK2481" i="2"/>
  <c r="J2481" i="2"/>
  <c r="J138" i="2" s="1"/>
  <c r="T2502" i="2"/>
  <c r="R2524" i="2"/>
  <c r="R2529" i="2"/>
  <c r="R347" i="2"/>
  <c r="P561" i="2"/>
  <c r="P560" i="2" s="1"/>
  <c r="R641" i="2"/>
  <c r="BK726" i="2"/>
  <c r="J726" i="2" s="1"/>
  <c r="J110" i="2" s="1"/>
  <c r="BK844" i="2"/>
  <c r="J844" i="2"/>
  <c r="J111" i="2"/>
  <c r="T844" i="2"/>
  <c r="P855" i="2"/>
  <c r="R958" i="2"/>
  <c r="BK1276" i="2"/>
  <c r="J1276" i="2"/>
  <c r="J122" i="2" s="1"/>
  <c r="P1732" i="2"/>
  <c r="T1796" i="2"/>
  <c r="T2112" i="2"/>
  <c r="P2456" i="2"/>
  <c r="BK2474" i="2"/>
  <c r="J2474" i="2" s="1"/>
  <c r="J137" i="2" s="1"/>
  <c r="R2474" i="2"/>
  <c r="R2502" i="2"/>
  <c r="P2513" i="2"/>
  <c r="P2466" i="2" s="1"/>
  <c r="BK2524" i="2"/>
  <c r="J2524" i="2"/>
  <c r="J141" i="2" s="1"/>
  <c r="BK2529" i="2"/>
  <c r="J2529" i="2" s="1"/>
  <c r="J142" i="2" s="1"/>
  <c r="T2529" i="2"/>
  <c r="BK2463" i="2"/>
  <c r="J2463" i="2" s="1"/>
  <c r="J134" i="2" s="1"/>
  <c r="BE189" i="2"/>
  <c r="BE200" i="2"/>
  <c r="BE204" i="2"/>
  <c r="BE213" i="2"/>
  <c r="BE220" i="2"/>
  <c r="BE230" i="2"/>
  <c r="BE241" i="2"/>
  <c r="BE348" i="2"/>
  <c r="BE455" i="2"/>
  <c r="BE535" i="2"/>
  <c r="BE567" i="2"/>
  <c r="BE588" i="2"/>
  <c r="BE628" i="2"/>
  <c r="BE637" i="2"/>
  <c r="BE722" i="2"/>
  <c r="BE745" i="2"/>
  <c r="BE785" i="2"/>
  <c r="BE789" i="2"/>
  <c r="BE809" i="2"/>
  <c r="BE813" i="2"/>
  <c r="BE825" i="2"/>
  <c r="BE834" i="2"/>
  <c r="BE838" i="2"/>
  <c r="BE842" i="2"/>
  <c r="BE846" i="2"/>
  <c r="BE849" i="2"/>
  <c r="BE906" i="2"/>
  <c r="BE909" i="2"/>
  <c r="BE918" i="2"/>
  <c r="BE960" i="2"/>
  <c r="BE986" i="2"/>
  <c r="BE990" i="2"/>
  <c r="BE1008" i="2"/>
  <c r="BE1024" i="2"/>
  <c r="BE1035" i="2"/>
  <c r="BE1039" i="2"/>
  <c r="BE1053" i="2"/>
  <c r="BE1068" i="2"/>
  <c r="BE1074" i="2"/>
  <c r="BE1087" i="2"/>
  <c r="BE1091" i="2"/>
  <c r="BE1110" i="2"/>
  <c r="BE1114" i="2"/>
  <c r="BE1121" i="2"/>
  <c r="BE1129" i="2"/>
  <c r="BE1154" i="2"/>
  <c r="BE1168" i="2"/>
  <c r="BE1192" i="2"/>
  <c r="BE1204" i="2"/>
  <c r="BE1212" i="2"/>
  <c r="BE1216" i="2"/>
  <c r="BE1244" i="2"/>
  <c r="BE1262" i="2"/>
  <c r="BE1287" i="2"/>
  <c r="BE1306" i="2"/>
  <c r="BE1311" i="2"/>
  <c r="BE1319" i="2"/>
  <c r="BE1320" i="2"/>
  <c r="BE1325" i="2"/>
  <c r="BE1335" i="2"/>
  <c r="BE1342" i="2"/>
  <c r="BE1349" i="2"/>
  <c r="BE1354" i="2"/>
  <c r="BE1361" i="2"/>
  <c r="BE1364" i="2"/>
  <c r="BE1376" i="2"/>
  <c r="BE1380" i="2"/>
  <c r="BE1390" i="2"/>
  <c r="BE1404" i="2"/>
  <c r="BE1407" i="2"/>
  <c r="BE1409" i="2"/>
  <c r="BE1413" i="2"/>
  <c r="BE1420" i="2"/>
  <c r="BE1424" i="2"/>
  <c r="BE1442" i="2"/>
  <c r="BE1447" i="2"/>
  <c r="BE1450" i="2"/>
  <c r="BE1452" i="2"/>
  <c r="BE1483" i="2"/>
  <c r="BE1537" i="2"/>
  <c r="BE1538" i="2"/>
  <c r="BE1539" i="2"/>
  <c r="BE1546" i="2"/>
  <c r="BE1555" i="2"/>
  <c r="BE1583" i="2"/>
  <c r="BE1593" i="2"/>
  <c r="BE1626" i="2"/>
  <c r="BE1627" i="2"/>
  <c r="BE1639" i="2"/>
  <c r="BE1649" i="2"/>
  <c r="BE1695" i="2"/>
  <c r="BE1708" i="2"/>
  <c r="BE1754" i="2"/>
  <c r="BE1764" i="2"/>
  <c r="BE1781" i="2"/>
  <c r="BE1817" i="2"/>
  <c r="BE1835" i="2"/>
  <c r="BE1846" i="2"/>
  <c r="BE1877" i="2"/>
  <c r="BE1883" i="2"/>
  <c r="BE1891" i="2"/>
  <c r="BE1904" i="2"/>
  <c r="BE1978" i="2"/>
  <c r="BE2031" i="2"/>
  <c r="BE2052" i="2"/>
  <c r="BE2090" i="2"/>
  <c r="BE2102" i="2"/>
  <c r="BE2113" i="2"/>
  <c r="E152" i="2"/>
  <c r="BE315" i="2"/>
  <c r="BE330" i="2"/>
  <c r="BE360" i="2"/>
  <c r="BE368" i="2"/>
  <c r="BE408" i="2"/>
  <c r="BE463" i="2"/>
  <c r="BE469" i="2"/>
  <c r="BE485" i="2"/>
  <c r="BE494" i="2"/>
  <c r="BE531" i="2"/>
  <c r="BE559" i="2"/>
  <c r="BE596" i="2"/>
  <c r="BE616" i="2"/>
  <c r="BE626" i="2"/>
  <c r="BE630" i="2"/>
  <c r="BE634" i="2"/>
  <c r="BE639" i="2"/>
  <c r="BE640" i="2"/>
  <c r="BE665" i="2"/>
  <c r="BE672" i="2"/>
  <c r="BE674" i="2"/>
  <c r="BE675" i="2"/>
  <c r="BE693" i="2"/>
  <c r="BE705" i="2"/>
  <c r="BE724" i="2"/>
  <c r="BE784" i="2"/>
  <c r="BE823" i="2"/>
  <c r="BE845" i="2"/>
  <c r="BE878" i="2"/>
  <c r="BE892" i="2"/>
  <c r="BE897" i="2"/>
  <c r="BE911" i="2"/>
  <c r="BE934" i="2"/>
  <c r="BE943" i="2"/>
  <c r="BE967" i="2"/>
  <c r="BE974" i="2"/>
  <c r="BE994" i="2"/>
  <c r="BE1006" i="2"/>
  <c r="BE1012" i="2"/>
  <c r="BE1108" i="2"/>
  <c r="BE1117" i="2"/>
  <c r="BE1127" i="2"/>
  <c r="BE1205" i="2"/>
  <c r="BE1210" i="2"/>
  <c r="BE1240" i="2"/>
  <c r="BE1246" i="2"/>
  <c r="BE1270" i="2"/>
  <c r="BE1298" i="2"/>
  <c r="BE1299" i="2"/>
  <c r="BE1302" i="2"/>
  <c r="BE1327" i="2"/>
  <c r="BE1332" i="2"/>
  <c r="BE1340" i="2"/>
  <c r="BE1359" i="2"/>
  <c r="BE1368" i="2"/>
  <c r="BE1369" i="2"/>
  <c r="BE1384" i="2"/>
  <c r="BE1387" i="2"/>
  <c r="BE1391" i="2"/>
  <c r="BE1399" i="2"/>
  <c r="BE1408" i="2"/>
  <c r="BE1414" i="2"/>
  <c r="BE1444" i="2"/>
  <c r="BE1446" i="2"/>
  <c r="BE1455" i="2"/>
  <c r="BE1456" i="2"/>
  <c r="BE1462" i="2"/>
  <c r="BE1463" i="2"/>
  <c r="BE1464" i="2"/>
  <c r="BE1488" i="2"/>
  <c r="BE1499" i="2"/>
  <c r="BE1525" i="2"/>
  <c r="BE1528" i="2"/>
  <c r="BE1548" i="2"/>
  <c r="BE1550" i="2"/>
  <c r="BE1552" i="2"/>
  <c r="BE1590" i="2"/>
  <c r="BE1611" i="2"/>
  <c r="BE1622" i="2"/>
  <c r="BE1631" i="2"/>
  <c r="BE1641" i="2"/>
  <c r="BE1665" i="2"/>
  <c r="BE1676" i="2"/>
  <c r="BE1714" i="2"/>
  <c r="BE1720" i="2"/>
  <c r="BE1726" i="2"/>
  <c r="BE1743" i="2"/>
  <c r="BE1751" i="2"/>
  <c r="BE1780" i="2"/>
  <c r="BE1795" i="2"/>
  <c r="BE1797" i="2"/>
  <c r="BE1804" i="2"/>
  <c r="BE1849" i="2"/>
  <c r="BE1865" i="2"/>
  <c r="BE1868" i="2"/>
  <c r="BE1881" i="2"/>
  <c r="BE1900" i="2"/>
  <c r="BE1909" i="2"/>
  <c r="BE1915" i="2"/>
  <c r="F92" i="2"/>
  <c r="BE193" i="2"/>
  <c r="BE210" i="2"/>
  <c r="BE216" i="2"/>
  <c r="BE219" i="2"/>
  <c r="BE224" i="2"/>
  <c r="BE262" i="2"/>
  <c r="BE321" i="2"/>
  <c r="BE322" i="2"/>
  <c r="BE355" i="2"/>
  <c r="BE393" i="2"/>
  <c r="BE442" i="2"/>
  <c r="BE459" i="2"/>
  <c r="BE475" i="2"/>
  <c r="BE492" i="2"/>
  <c r="BE528" i="2"/>
  <c r="BE551" i="2"/>
  <c r="BE554" i="2"/>
  <c r="BE601" i="2"/>
  <c r="BE608" i="2"/>
  <c r="BE623" i="2"/>
  <c r="BE718" i="2"/>
  <c r="BE721" i="2"/>
  <c r="BE727" i="2"/>
  <c r="BE736" i="2"/>
  <c r="BE761" i="2"/>
  <c r="BE766" i="2"/>
  <c r="BE791" i="2"/>
  <c r="BE843" i="2"/>
  <c r="BE854" i="2"/>
  <c r="BE894" i="2"/>
  <c r="BE900" i="2"/>
  <c r="BE952" i="2"/>
  <c r="BE954" i="2"/>
  <c r="BE956" i="2"/>
  <c r="BE957" i="2"/>
  <c r="BE959" i="2"/>
  <c r="BE988" i="2"/>
  <c r="BE996" i="2"/>
  <c r="BE998" i="2"/>
  <c r="BE1014" i="2"/>
  <c r="BE1020" i="2"/>
  <c r="BE1022" i="2"/>
  <c r="BE1028" i="2"/>
  <c r="BE1030" i="2"/>
  <c r="BE1037" i="2"/>
  <c r="BE1060" i="2"/>
  <c r="BE1066" i="2"/>
  <c r="BE1079" i="2"/>
  <c r="BE1083" i="2"/>
  <c r="BE1093" i="2"/>
  <c r="BE1104" i="2"/>
  <c r="BE1142" i="2"/>
  <c r="BE1144" i="2"/>
  <c r="BE1156" i="2"/>
  <c r="BE1160" i="2"/>
  <c r="BE1166" i="2"/>
  <c r="BE1184" i="2"/>
  <c r="BE1186" i="2"/>
  <c r="BE1188" i="2"/>
  <c r="BE1190" i="2"/>
  <c r="BE1196" i="2"/>
  <c r="BE1198" i="2"/>
  <c r="BE1229" i="2"/>
  <c r="BE1237" i="2"/>
  <c r="BE1238" i="2"/>
  <c r="BE1241" i="2"/>
  <c r="BE1280" i="2"/>
  <c r="BE1288" i="2"/>
  <c r="BE1312" i="2"/>
  <c r="BE1313" i="2"/>
  <c r="BE1318" i="2"/>
  <c r="BE1324" i="2"/>
  <c r="BE1333" i="2"/>
  <c r="BE1338" i="2"/>
  <c r="BE1355" i="2"/>
  <c r="BE1363" i="2"/>
  <c r="BE1382" i="2"/>
  <c r="BE1383" i="2"/>
  <c r="BE1393" i="2"/>
  <c r="BE1394" i="2"/>
  <c r="BE1395" i="2"/>
  <c r="BE1397" i="2"/>
  <c r="BE1401" i="2"/>
  <c r="BE1411" i="2"/>
  <c r="BE1412" i="2"/>
  <c r="BE1426" i="2"/>
  <c r="BE1428" i="2"/>
  <c r="BE1560" i="2"/>
  <c r="BE1574" i="2"/>
  <c r="BE1575" i="2"/>
  <c r="BE1576" i="2"/>
  <c r="BE1577" i="2"/>
  <c r="BE1578" i="2"/>
  <c r="BE1581" i="2"/>
  <c r="BE1591" i="2"/>
  <c r="BE1603" i="2"/>
  <c r="BE1605" i="2"/>
  <c r="BE1619" i="2"/>
  <c r="BE1621" i="2"/>
  <c r="BE1628" i="2"/>
  <c r="BE1629" i="2"/>
  <c r="BE1657" i="2"/>
  <c r="BE1668" i="2"/>
  <c r="BE1679" i="2"/>
  <c r="BE1682" i="2"/>
  <c r="BE1685" i="2"/>
  <c r="BE1688" i="2"/>
  <c r="BE1689" i="2"/>
  <c r="BE1705" i="2"/>
  <c r="BE1733" i="2"/>
  <c r="BE1756" i="2"/>
  <c r="BE1766" i="2"/>
  <c r="BE1775" i="2"/>
  <c r="BE1791" i="2"/>
  <c r="BE1806" i="2"/>
  <c r="BE1823" i="2"/>
  <c r="BE1824" i="2"/>
  <c r="BE1827" i="2"/>
  <c r="BE1829" i="2"/>
  <c r="BE1854" i="2"/>
  <c r="BE1857" i="2"/>
  <c r="BE1874" i="2"/>
  <c r="BE1947" i="2"/>
  <c r="BE1980" i="2"/>
  <c r="BE2058" i="2"/>
  <c r="BE2069" i="2"/>
  <c r="BE2071" i="2"/>
  <c r="BE2077" i="2"/>
  <c r="BE2079" i="2"/>
  <c r="BE2081" i="2"/>
  <c r="BE2239" i="2"/>
  <c r="BE2291" i="2"/>
  <c r="BE2490" i="2"/>
  <c r="BE2492" i="2"/>
  <c r="BE2494" i="2"/>
  <c r="BE2496" i="2"/>
  <c r="BE2498" i="2"/>
  <c r="BE2500" i="2"/>
  <c r="BE2503" i="2"/>
  <c r="BE2505" i="2"/>
  <c r="BE2507" i="2"/>
  <c r="BE2509" i="2"/>
  <c r="BE2511" i="2"/>
  <c r="BE2514" i="2"/>
  <c r="BE2516" i="2"/>
  <c r="BE2518" i="2"/>
  <c r="BE2520" i="2"/>
  <c r="BE2522" i="2"/>
  <c r="BE2525" i="2"/>
  <c r="BE2527" i="2"/>
  <c r="BE2530" i="2"/>
  <c r="BE2532" i="2"/>
  <c r="BE2534" i="2"/>
  <c r="BE2536" i="2"/>
  <c r="BE2538" i="2"/>
  <c r="J89" i="2"/>
  <c r="BE226" i="2"/>
  <c r="BE295" i="2"/>
  <c r="BE317" i="2"/>
  <c r="BE339" i="2"/>
  <c r="BE358" i="2"/>
  <c r="BE362" i="2"/>
  <c r="BE376" i="2"/>
  <c r="BE481" i="2"/>
  <c r="BE498" i="2"/>
  <c r="BE548" i="2"/>
  <c r="BE562" i="2"/>
  <c r="BE569" i="2"/>
  <c r="BE606" i="2"/>
  <c r="BE611" i="2"/>
  <c r="BE618" i="2"/>
  <c r="BE741" i="2"/>
  <c r="BE776" i="2"/>
  <c r="BE783" i="2"/>
  <c r="BE803" i="2"/>
  <c r="BE821" i="2"/>
  <c r="BE833" i="2"/>
  <c r="BE835" i="2"/>
  <c r="BE850" i="2"/>
  <c r="BE853" i="2"/>
  <c r="BE872" i="2"/>
  <c r="BE893" i="2"/>
  <c r="BE895" i="2"/>
  <c r="BE914" i="2"/>
  <c r="BE932" i="2"/>
  <c r="BE942" i="2"/>
  <c r="BE977" i="2"/>
  <c r="BE979" i="2"/>
  <c r="BE984" i="2"/>
  <c r="BE1000" i="2"/>
  <c r="BE1018" i="2"/>
  <c r="BE1041" i="2"/>
  <c r="BE1054" i="2"/>
  <c r="BE1075" i="2"/>
  <c r="BE1098" i="2"/>
  <c r="BE1125" i="2"/>
  <c r="BE1138" i="2"/>
  <c r="BE1164" i="2"/>
  <c r="BE1170" i="2"/>
  <c r="BE1174" i="2"/>
  <c r="BE1180" i="2"/>
  <c r="BE1200" i="2"/>
  <c r="BE1208" i="2"/>
  <c r="BE1213" i="2"/>
  <c r="BE1215" i="2"/>
  <c r="BE1221" i="2"/>
  <c r="BE1245" i="2"/>
  <c r="BE1266" i="2"/>
  <c r="BE1278" i="2"/>
  <c r="BE1282" i="2"/>
  <c r="BE1285" i="2"/>
  <c r="BE1290" i="2"/>
  <c r="BE1309" i="2"/>
  <c r="BE1316" i="2"/>
  <c r="BE1326" i="2"/>
  <c r="BE1331" i="2"/>
  <c r="BE1336" i="2"/>
  <c r="BE1348" i="2"/>
  <c r="BE1356" i="2"/>
  <c r="BE1365" i="2"/>
  <c r="BE1370" i="2"/>
  <c r="BE1410" i="2"/>
  <c r="BE1465" i="2"/>
  <c r="BE1467" i="2"/>
  <c r="BE1477" i="2"/>
  <c r="BE1501" i="2"/>
  <c r="BE1527" i="2"/>
  <c r="BE1557" i="2"/>
  <c r="BE1559" i="2"/>
  <c r="BE1561" i="2"/>
  <c r="BE1582" i="2"/>
  <c r="BE1589" i="2"/>
  <c r="BE1601" i="2"/>
  <c r="BE1609" i="2"/>
  <c r="BE1617" i="2"/>
  <c r="BE1630" i="2"/>
  <c r="BE1643" i="2"/>
  <c r="BE1653" i="2"/>
  <c r="BE1699" i="2"/>
  <c r="BE1725" i="2"/>
  <c r="BE1728" i="2"/>
  <c r="BE1747" i="2"/>
  <c r="BE1757" i="2"/>
  <c r="BE1760" i="2"/>
  <c r="BE1762" i="2"/>
  <c r="BE1798" i="2"/>
  <c r="BE1802" i="2"/>
  <c r="BE1810" i="2"/>
  <c r="BE1813" i="2"/>
  <c r="BE1843" i="2"/>
  <c r="BE1851" i="2"/>
  <c r="BE1860" i="2"/>
  <c r="BE1871" i="2"/>
  <c r="BE1886" i="2"/>
  <c r="BE1896" i="2"/>
  <c r="BE1917" i="2"/>
  <c r="BE1940" i="2"/>
  <c r="BE1954" i="2"/>
  <c r="BE2041" i="2"/>
  <c r="BE2044" i="2"/>
  <c r="BE2100" i="2"/>
  <c r="BE2104" i="2"/>
  <c r="BE2106" i="2"/>
  <c r="BE2110" i="2"/>
  <c r="BE2197" i="2"/>
  <c r="BE2293" i="2"/>
  <c r="BE2355" i="2"/>
  <c r="BE2364" i="2"/>
  <c r="BE2452" i="2"/>
  <c r="BE2479" i="2"/>
  <c r="BE2482" i="2"/>
  <c r="BE2484" i="2"/>
  <c r="BE182" i="2"/>
  <c r="BE206" i="2"/>
  <c r="BE212" i="2"/>
  <c r="BE232" i="2"/>
  <c r="BE326" i="2"/>
  <c r="BE353" i="2"/>
  <c r="BE403" i="2"/>
  <c r="BE529" i="2"/>
  <c r="BE545" i="2"/>
  <c r="BE584" i="2"/>
  <c r="BE603" i="2"/>
  <c r="BE646" i="2"/>
  <c r="BE651" i="2"/>
  <c r="BE677" i="2"/>
  <c r="BE691" i="2"/>
  <c r="BE697" i="2"/>
  <c r="BE703" i="2"/>
  <c r="BE714" i="2"/>
  <c r="BE717" i="2"/>
  <c r="BE720" i="2"/>
  <c r="BE795" i="2"/>
  <c r="BE819" i="2"/>
  <c r="BE829" i="2"/>
  <c r="BE836" i="2"/>
  <c r="BE847" i="2"/>
  <c r="BE856" i="2"/>
  <c r="BE866" i="2"/>
  <c r="BE882" i="2"/>
  <c r="BE889" i="2"/>
  <c r="BE976" i="2"/>
  <c r="BE1004" i="2"/>
  <c r="BE1032" i="2"/>
  <c r="BE1045" i="2"/>
  <c r="BE1062" i="2"/>
  <c r="BE1089" i="2"/>
  <c r="BE1096" i="2"/>
  <c r="BE1100" i="2"/>
  <c r="BE1119" i="2"/>
  <c r="BE1137" i="2"/>
  <c r="BE1162" i="2"/>
  <c r="BE1182" i="2"/>
  <c r="BE1203" i="2"/>
  <c r="BE1250" i="2"/>
  <c r="BE1277" i="2"/>
  <c r="BE1284" i="2"/>
  <c r="BE1301" i="2"/>
  <c r="BE1304" i="2"/>
  <c r="BE1305" i="2"/>
  <c r="BE1307" i="2"/>
  <c r="BE1314" i="2"/>
  <c r="BE1322" i="2"/>
  <c r="BE1323" i="2"/>
  <c r="BE1328" i="2"/>
  <c r="BE1337" i="2"/>
  <c r="BE1341" i="2"/>
  <c r="BE1344" i="2"/>
  <c r="BE1345" i="2"/>
  <c r="BE1350" i="2"/>
  <c r="BE1360" i="2"/>
  <c r="BE1388" i="2"/>
  <c r="BE1396" i="2"/>
  <c r="BE1416" i="2"/>
  <c r="BE1429" i="2"/>
  <c r="BE1432" i="2"/>
  <c r="BE1434" i="2"/>
  <c r="BE1435" i="2"/>
  <c r="BE1441" i="2"/>
  <c r="BE1459" i="2"/>
  <c r="BE1490" i="2"/>
  <c r="BE1535" i="2"/>
  <c r="BE1549" i="2"/>
  <c r="BE1551" i="2"/>
  <c r="BE1553" i="2"/>
  <c r="BE1568" i="2"/>
  <c r="BE1586" i="2"/>
  <c r="BE1596" i="2"/>
  <c r="BE1600" i="2"/>
  <c r="BE1640" i="2"/>
  <c r="BE1651" i="2"/>
  <c r="BE1669" i="2"/>
  <c r="BE1672" i="2"/>
  <c r="BE1707" i="2"/>
  <c r="BE1721" i="2"/>
  <c r="BE1749" i="2"/>
  <c r="BE1768" i="2"/>
  <c r="BE1769" i="2"/>
  <c r="BE1773" i="2"/>
  <c r="BE1777" i="2"/>
  <c r="BE1778" i="2"/>
  <c r="BE1788" i="2"/>
  <c r="BE1818" i="2"/>
  <c r="BE1825" i="2"/>
  <c r="BE1832" i="2"/>
  <c r="BE1937" i="2"/>
  <c r="BE222" i="2"/>
  <c r="BE228" i="2"/>
  <c r="BE256" i="2"/>
  <c r="BE311" i="2"/>
  <c r="BE343" i="2"/>
  <c r="BE370" i="2"/>
  <c r="BE383" i="2"/>
  <c r="BE414" i="2"/>
  <c r="BE439" i="2"/>
  <c r="BE489" i="2"/>
  <c r="BE527" i="2"/>
  <c r="BE576" i="2"/>
  <c r="BE593" i="2"/>
  <c r="BE598" i="2"/>
  <c r="BE613" i="2"/>
  <c r="BE632" i="2"/>
  <c r="BE656" i="2"/>
  <c r="BE680" i="2"/>
  <c r="BE695" i="2"/>
  <c r="BE701" i="2"/>
  <c r="BE730" i="2"/>
  <c r="BE732" i="2"/>
  <c r="BE752" i="2"/>
  <c r="BE771" i="2"/>
  <c r="BE787" i="2"/>
  <c r="BE799" i="2"/>
  <c r="BE805" i="2"/>
  <c r="BE827" i="2"/>
  <c r="BE830" i="2"/>
  <c r="BE852" i="2"/>
  <c r="BE860" i="2"/>
  <c r="BE888" i="2"/>
  <c r="BE904" i="2"/>
  <c r="BE907" i="2"/>
  <c r="BE916" i="2"/>
  <c r="BE925" i="2"/>
  <c r="BE940" i="2"/>
  <c r="BE946" i="2"/>
  <c r="BE965" i="2"/>
  <c r="BE969" i="2"/>
  <c r="BE971" i="2"/>
  <c r="BE992" i="2"/>
  <c r="BE1002" i="2"/>
  <c r="BE1049" i="2"/>
  <c r="BE1064" i="2"/>
  <c r="BE1072" i="2"/>
  <c r="BE1077" i="2"/>
  <c r="BE1081" i="2"/>
  <c r="BE1085" i="2"/>
  <c r="BE1102" i="2"/>
  <c r="BE1106" i="2"/>
  <c r="BE1112" i="2"/>
  <c r="BE1116" i="2"/>
  <c r="BE1146" i="2"/>
  <c r="BE1178" i="2"/>
  <c r="BE1194" i="2"/>
  <c r="BE1211" i="2"/>
  <c r="BE1214" i="2"/>
  <c r="BE1231" i="2"/>
  <c r="BE1235" i="2"/>
  <c r="BE1242" i="2"/>
  <c r="BE1248" i="2"/>
  <c r="BE1252" i="2"/>
  <c r="BE1265" i="2"/>
  <c r="BE1274" i="2"/>
  <c r="BE1292" i="2"/>
  <c r="BE1295" i="2"/>
  <c r="BE1310" i="2"/>
  <c r="BE1315" i="2"/>
  <c r="BE1317" i="2"/>
  <c r="BE1330" i="2"/>
  <c r="BE1351" i="2"/>
  <c r="BE1374" i="2"/>
  <c r="BE1379" i="2"/>
  <c r="BE1402" i="2"/>
  <c r="BE1422" i="2"/>
  <c r="BE1448" i="2"/>
  <c r="BE1449" i="2"/>
  <c r="BE1453" i="2"/>
  <c r="BE1454" i="2"/>
  <c r="BE1545" i="2"/>
  <c r="BE1564" i="2"/>
  <c r="BE1587" i="2"/>
  <c r="BE1588" i="2"/>
  <c r="BE1594" i="2"/>
  <c r="BE1597" i="2"/>
  <c r="BE1607" i="2"/>
  <c r="BE1623" i="2"/>
  <c r="BE1815" i="2"/>
  <c r="BE1838" i="2"/>
  <c r="BE1880" i="2"/>
  <c r="BE1935" i="2"/>
  <c r="BE1963" i="2"/>
  <c r="BE1966" i="2"/>
  <c r="BE1972" i="2"/>
  <c r="BE2025" i="2"/>
  <c r="BE165" i="2"/>
  <c r="BE208" i="2"/>
  <c r="BE308" i="2"/>
  <c r="BE351" i="2"/>
  <c r="BE445" i="2"/>
  <c r="BE466" i="2"/>
  <c r="BE483" i="2"/>
  <c r="BE487" i="2"/>
  <c r="BE538" i="2"/>
  <c r="BE586" i="2"/>
  <c r="BE642" i="2"/>
  <c r="BE663" i="2"/>
  <c r="BE685" i="2"/>
  <c r="BE690" i="2"/>
  <c r="BE699" i="2"/>
  <c r="BE707" i="2"/>
  <c r="BE715" i="2"/>
  <c r="BE716" i="2"/>
  <c r="BE725" i="2"/>
  <c r="BE731" i="2"/>
  <c r="BE733" i="2"/>
  <c r="BE793" i="2"/>
  <c r="BE797" i="2"/>
  <c r="BE801" i="2"/>
  <c r="BE807" i="2"/>
  <c r="BE811" i="2"/>
  <c r="BE815" i="2"/>
  <c r="BE848" i="2"/>
  <c r="BE891" i="2"/>
  <c r="BE898" i="2"/>
  <c r="BE902" i="2"/>
  <c r="BE948" i="2"/>
  <c r="BE961" i="2"/>
  <c r="BE966" i="2"/>
  <c r="BE970" i="2"/>
  <c r="BE982" i="2"/>
  <c r="BE1010" i="2"/>
  <c r="BE1043" i="2"/>
  <c r="BE1056" i="2"/>
  <c r="BE1070" i="2"/>
  <c r="BE1095" i="2"/>
  <c r="BE1131" i="2"/>
  <c r="BE1148" i="2"/>
  <c r="BE1150" i="2"/>
  <c r="BE1152" i="2"/>
  <c r="BE1158" i="2"/>
  <c r="BE1206" i="2"/>
  <c r="BE1207" i="2"/>
  <c r="BE1217" i="2"/>
  <c r="BE1218" i="2"/>
  <c r="BE1220" i="2"/>
  <c r="BE1223" i="2"/>
  <c r="BE1227" i="2"/>
  <c r="BE1233" i="2"/>
  <c r="BE1243" i="2"/>
  <c r="BE1247" i="2"/>
  <c r="BE1253" i="2"/>
  <c r="BE1259" i="2"/>
  <c r="BE1275" i="2"/>
  <c r="BE1281" i="2"/>
  <c r="BE1283" i="2"/>
  <c r="BE1293" i="2"/>
  <c r="BE1296" i="2"/>
  <c r="BE1329" i="2"/>
  <c r="BE1334" i="2"/>
  <c r="BE1339" i="2"/>
  <c r="BE1347" i="2"/>
  <c r="BE1352" i="2"/>
  <c r="BE1357" i="2"/>
  <c r="BE1358" i="2"/>
  <c r="BE1386" i="2"/>
  <c r="BE1389" i="2"/>
  <c r="BE1406" i="2"/>
  <c r="BE1415" i="2"/>
  <c r="BE1418" i="2"/>
  <c r="BE1451" i="2"/>
  <c r="BE1494" i="2"/>
  <c r="BE1509" i="2"/>
  <c r="BE1521" i="2"/>
  <c r="BE1529" i="2"/>
  <c r="BE1531" i="2"/>
  <c r="BE1542" i="2"/>
  <c r="BE1544" i="2"/>
  <c r="BE1579" i="2"/>
  <c r="BE1584" i="2"/>
  <c r="BE1595" i="2"/>
  <c r="BE1599" i="2"/>
  <c r="BE1615" i="2"/>
  <c r="BE1624" i="2"/>
  <c r="BE1634" i="2"/>
  <c r="BE1638" i="2"/>
  <c r="BE1652" i="2"/>
  <c r="BE1661" i="2"/>
  <c r="BE1691" i="2"/>
  <c r="BE1706" i="2"/>
  <c r="BE1740" i="2"/>
  <c r="BE1753" i="2"/>
  <c r="BE2486" i="2"/>
  <c r="BE2488" i="2"/>
  <c r="BE170" i="2"/>
  <c r="BE202" i="2"/>
  <c r="BE249" i="2"/>
  <c r="BE305" i="2"/>
  <c r="BE314" i="2"/>
  <c r="BE334" i="2"/>
  <c r="BE398" i="2"/>
  <c r="BE419" i="2"/>
  <c r="BE496" i="2"/>
  <c r="BE542" i="2"/>
  <c r="BE558" i="2"/>
  <c r="BE621" i="2"/>
  <c r="BE624" i="2"/>
  <c r="BE644" i="2"/>
  <c r="BE710" i="2"/>
  <c r="BE712" i="2"/>
  <c r="BE713" i="2"/>
  <c r="BE719" i="2"/>
  <c r="BE747" i="2"/>
  <c r="BE780" i="2"/>
  <c r="BE817" i="2"/>
  <c r="BE840" i="2"/>
  <c r="BE874" i="2"/>
  <c r="BE921" i="2"/>
  <c r="BE926" i="2"/>
  <c r="BE978" i="2"/>
  <c r="BE981" i="2"/>
  <c r="BE1016" i="2"/>
  <c r="BE1026" i="2"/>
  <c r="BE1033" i="2"/>
  <c r="BE1047" i="2"/>
  <c r="BE1051" i="2"/>
  <c r="BE1058" i="2"/>
  <c r="BE1123" i="2"/>
  <c r="BE1133" i="2"/>
  <c r="BE1135" i="2"/>
  <c r="BE1140" i="2"/>
  <c r="BE1172" i="2"/>
  <c r="BE1176" i="2"/>
  <c r="BE1225" i="2"/>
  <c r="BE1249" i="2"/>
  <c r="BE1321" i="2"/>
  <c r="BE1343" i="2"/>
  <c r="BE1346" i="2"/>
  <c r="BE1353" i="2"/>
  <c r="BE1362" i="2"/>
  <c r="BE1367" i="2"/>
  <c r="BE1375" i="2"/>
  <c r="BE1385" i="2"/>
  <c r="BE1392" i="2"/>
  <c r="BE1398" i="2"/>
  <c r="BE1403" i="2"/>
  <c r="BE1438" i="2"/>
  <c r="BE1443" i="2"/>
  <c r="BE1533" i="2"/>
  <c r="BE1540" i="2"/>
  <c r="BE1543" i="2"/>
  <c r="BE1556" i="2"/>
  <c r="BE1558" i="2"/>
  <c r="BE1585" i="2"/>
  <c r="BE1613" i="2"/>
  <c r="BE1625" i="2"/>
  <c r="BE1636" i="2"/>
  <c r="BE1650" i="2"/>
  <c r="BE1655" i="2"/>
  <c r="BE1730" i="2"/>
  <c r="BE1771" i="2"/>
  <c r="BE1782" i="2"/>
  <c r="BE1784" i="2"/>
  <c r="BE1794" i="2"/>
  <c r="BE1800" i="2"/>
  <c r="BE1808" i="2"/>
  <c r="BE1821" i="2"/>
  <c r="BE1840" i="2"/>
  <c r="BE1863" i="2"/>
  <c r="BE1884" i="2"/>
  <c r="BE1907" i="2"/>
  <c r="BE1960" i="2"/>
  <c r="BE2024" i="2"/>
  <c r="BE2027" i="2"/>
  <c r="BE2035" i="2"/>
  <c r="BE2046" i="2"/>
  <c r="BE2062" i="2"/>
  <c r="BE2111" i="2"/>
  <c r="BE2155" i="2"/>
  <c r="BE2249" i="2"/>
  <c r="BE2324" i="2"/>
  <c r="BE2366" i="2"/>
  <c r="BE2408" i="2"/>
  <c r="BE2410" i="2"/>
  <c r="BE2418" i="2"/>
  <c r="BE2427" i="2"/>
  <c r="BE2435" i="2"/>
  <c r="BE2445" i="2"/>
  <c r="BE2446" i="2"/>
  <c r="BE2448" i="2"/>
  <c r="BE2449" i="2"/>
  <c r="BE2451" i="2"/>
  <c r="BE2454" i="2"/>
  <c r="BE2457" i="2"/>
  <c r="BE2459" i="2"/>
  <c r="BE2461" i="2"/>
  <c r="BE2464" i="2"/>
  <c r="BE2468" i="2"/>
  <c r="BE2470" i="2"/>
  <c r="BE2472" i="2"/>
  <c r="BE2475" i="2"/>
  <c r="BE2477" i="2"/>
  <c r="J34" i="2"/>
  <c r="AW95" i="1"/>
  <c r="F35" i="2"/>
  <c r="BB95" i="1" s="1"/>
  <c r="BB94" i="1" s="1"/>
  <c r="AX94" i="1" s="1"/>
  <c r="F34" i="2"/>
  <c r="BA95" i="1" s="1"/>
  <c r="BA94" i="1" s="1"/>
  <c r="W30" i="1" s="1"/>
  <c r="F37" i="2"/>
  <c r="BD95" i="1" s="1"/>
  <c r="BD94" i="1" s="1"/>
  <c r="W33" i="1" s="1"/>
  <c r="F36" i="2"/>
  <c r="BC95" i="1" s="1"/>
  <c r="BC94" i="1" s="1"/>
  <c r="W32" i="1" s="1"/>
  <c r="BK2466" i="2" l="1"/>
  <c r="J2466" i="2"/>
  <c r="J135" i="2"/>
  <c r="R560" i="2"/>
  <c r="R163" i="2"/>
  <c r="T2466" i="2"/>
  <c r="T560" i="2"/>
  <c r="T162" i="2" s="1"/>
  <c r="R2466" i="2"/>
  <c r="P163" i="2"/>
  <c r="P162" i="2"/>
  <c r="AU95" i="1"/>
  <c r="AU94" i="1" s="1"/>
  <c r="BK560" i="2"/>
  <c r="J560" i="2" s="1"/>
  <c r="J104" i="2" s="1"/>
  <c r="BK163" i="2"/>
  <c r="J163" i="2" s="1"/>
  <c r="J97" i="2" s="1"/>
  <c r="J2467" i="2"/>
  <c r="J136" i="2"/>
  <c r="W31" i="1"/>
  <c r="J33" i="2"/>
  <c r="AV95" i="1" s="1"/>
  <c r="AT95" i="1" s="1"/>
  <c r="AY94" i="1"/>
  <c r="AW94" i="1"/>
  <c r="AK30" i="1" s="1"/>
  <c r="F33" i="2"/>
  <c r="AZ95" i="1" s="1"/>
  <c r="AZ94" i="1" s="1"/>
  <c r="W29" i="1" s="1"/>
  <c r="R162" i="2" l="1"/>
  <c r="BK162" i="2"/>
  <c r="J162" i="2"/>
  <c r="J96" i="2"/>
  <c r="AV94" i="1"/>
  <c r="AK29" i="1" s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<sst xmlns="http://schemas.openxmlformats.org/spreadsheetml/2006/main" count="26896" uniqueCount="4337">
  <si>
    <t>Export Komplet</t>
  </si>
  <si>
    <t/>
  </si>
  <si>
    <t>2.0</t>
  </si>
  <si>
    <t>ZAMOK</t>
  </si>
  <si>
    <t>False</t>
  </si>
  <si>
    <t>{85c2f2de-b597-4465-be75-977113d75532}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</si>
  <si>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</si>
  <si>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</si>
  <si>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</si>
  <si>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</si>
  <si>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</si>
  <si>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</si>
  <si>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</si>
  <si>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</si>
  <si>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307022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</si>
  <si>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</si>
  <si>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</si>
  <si>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ČZA v Humpolci, střední škola - rekonstrukce školní kuchyně, tělocvičny a DM Fügnerova 570</t>
  </si>
  <si>
    <t>KSO:</t>
  </si>
  <si>
    <t>CC-CZ:</t>
  </si>
  <si>
    <t>Místo:</t>
  </si>
  <si>
    <t>Humpolce</t>
  </si>
  <si>
    <t>Datum:</t>
  </si>
  <si>
    <t>5. 9. 2024</t>
  </si>
  <si>
    <t>Zadavatel:</t>
  </si>
  <si>
    <t>IČ:</t>
  </si>
  <si>
    <t>70890749</t>
  </si>
  <si>
    <t xml:space="preserve">Kraj Vysočina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</si>
  <si>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</si>
  <si>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</si>
  <si>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</si>
  <si>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</si>
  <si>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</si>
  <si>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</si>
  <si>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</si>
  <si>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28073088</t>
  </si>
  <si>
    <t>MO-VE-RE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</si>
  <si>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</si>
  <si>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</si>
  <si>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</si>
  <si>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</si>
  <si>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</si>
  <si>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</si>
  <si>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</si>
  <si>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</si>
  <si>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</si>
  <si>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</si>
  <si>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</si>
  <si>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</si>
  <si>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</si>
  <si>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</si>
  <si>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</si>
  <si>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</si>
  <si>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</si>
  <si>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</si>
  <si>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</si>
  <si>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</si>
  <si>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</si>
  <si>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</si>
  <si>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</si>
  <si>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</si>
  <si>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</si>
  <si>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</si>
  <si>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</si>
  <si>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</si>
  <si>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</si>
  <si>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</si>
  <si>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</si>
  <si>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</si>
  <si>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</si>
  <si>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</si>
  <si>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</si>
  <si>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</si>
  <si>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</si>
  <si>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</si>
  <si>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</si>
  <si>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</si>
  <si>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</si>
  <si>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</si>
  <si>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</si>
  <si>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</si>
  <si>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</si>
  <si>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</si>
  <si>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Rekonstrukce školní kuchyně</t>
  </si>
  <si>
    <t>STA</t>
  </si>
  <si>
    <t>1</t>
  </si>
  <si>
    <t>{4c665778-cb30-47ff-91f6-4c2b8784d90c}</t>
  </si>
  <si>
    <t>2</t>
  </si>
  <si>
    <t>KRYCÍ LIST SOUPISU PRACÍ</t>
  </si>
  <si>
    <t>Objekt:</t>
  </si>
  <si>
    <t>307022 - Rekonstrukce školní kuchyně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</si>
  <si>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</si>
  <si>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</si>
  <si>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</si>
  <si>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</si>
  <si>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</si>
  <si>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</si>
  <si>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</si>
  <si>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</si>
  <si>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</si>
  <si>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</si>
  <si>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</si>
  <si>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</si>
  <si>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</si>
  <si>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</si>
  <si>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</si>
  <si>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</si>
  <si>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</si>
  <si>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</si>
  <si>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</si>
  <si>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</si>
  <si>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</si>
  <si>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</si>
  <si>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</si>
  <si>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</si>
  <si>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728 - Technologie stravování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</si>
  <si>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</si>
  <si>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</si>
  <si>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</si>
  <si>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</si>
  <si>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</si>
  <si>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</si>
  <si>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</si>
  <si>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</si>
  <si>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</si>
  <si>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</si>
  <si>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</si>
  <si>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</si>
  <si>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</si>
  <si>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</si>
  <si>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</si>
  <si>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</si>
  <si>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</si>
  <si>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</si>
  <si>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</si>
  <si>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</si>
  <si>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</si>
  <si>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</si>
  <si>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</si>
  <si>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</si>
  <si>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</si>
  <si>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</si>
  <si>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</si>
  <si>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</si>
  <si>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</si>
  <si>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</si>
  <si>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</si>
  <si>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</si>
  <si>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</si>
  <si>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</si>
  <si>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</si>
  <si>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</si>
  <si>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</si>
  <si>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</si>
  <si>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</si>
  <si>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</si>
  <si>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</si>
  <si>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</si>
  <si>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</si>
  <si>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</si>
  <si>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</si>
  <si>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314231164</t>
  </si>
  <si>
    <t>Zdivo komínů a ventilací z cihel plných lícových P 60 dl 290 mm na MVC včetně spárování</t>
  </si>
  <si>
    <t>m3</t>
  </si>
  <si>
    <t>CS ÚRS 2024 02</t>
  </si>
  <si>
    <t>4</t>
  </si>
  <si>
    <t>1229449618</t>
  </si>
  <si>
    <t>VV</t>
  </si>
  <si>
    <t>"střecha"</t>
  </si>
  <si>
    <t>(1,1*2+0,6*2)*2*2*0,15-0,25*0,5*2</t>
  </si>
  <si>
    <t>((1,05*2+1,4*2)*2+(1,05*2+1,4*2)*2,75-0,6*2,3)*0,15-0,9*0,4-1*0,4</t>
  </si>
  <si>
    <t>Součet</t>
  </si>
  <si>
    <t>342241155</t>
  </si>
  <si>
    <t>Příčky z cihel voštinových CV 14 pevnosti P 10 až 20 na MC tl 140 mm</t>
  </si>
  <si>
    <t>m2</t>
  </si>
  <si>
    <t>1510557505</t>
  </si>
  <si>
    <t>"1pp wc"</t>
  </si>
  <si>
    <t>(0,2+0,2+1,1)*2,75</t>
  </si>
  <si>
    <t>"1np"</t>
  </si>
  <si>
    <t>0,87*1,9 "mraz. box" + 1,5*3,7-1,4*2,02 "chodba"</t>
  </si>
  <si>
    <t>(0,45+4,74)*3,7-1,975*2,08 "přípr masa"</t>
  </si>
  <si>
    <t>(0,25+1,05)*3,7 "šatna"</t>
  </si>
  <si>
    <t>3,1*3,7-1,975*2,08 "skl zelenin"</t>
  </si>
  <si>
    <t>0,9*2,12 "skl zelenin"</t>
  </si>
  <si>
    <t>1,325*3,7 "úklid"</t>
  </si>
  <si>
    <t>0,45*2,2 "mytí"</t>
  </si>
  <si>
    <t>342244101</t>
  </si>
  <si>
    <t>Příčka z cihel děrovaných do P10 na maltu M5 tloušťky 80 mm</t>
  </si>
  <si>
    <t>-230639425</t>
  </si>
  <si>
    <t>"1pp"</t>
  </si>
  <si>
    <t>0,3*2*2,12</t>
  </si>
  <si>
    <t>"1NP"</t>
  </si>
  <si>
    <t>1*3,7-0,8*2</t>
  </si>
  <si>
    <t>0,5*2,75</t>
  </si>
  <si>
    <t>342244111</t>
  </si>
  <si>
    <t>Příčka z cihel děrovaných do P10 na maltu M5 tloušťky 115 mm</t>
  </si>
  <si>
    <t>2134243359</t>
  </si>
  <si>
    <t>"SKLAD PEČIVA"</t>
  </si>
  <si>
    <t>1,15*3,7</t>
  </si>
  <si>
    <t>5</t>
  </si>
  <si>
    <t>342291121</t>
  </si>
  <si>
    <t>Ukotvení příček k cihelným konstrukcím plochými kotvami</t>
  </si>
  <si>
    <t>m</t>
  </si>
  <si>
    <t>-1323659793</t>
  </si>
  <si>
    <t>"1PP"</t>
  </si>
  <si>
    <t>2*2,12+2*2,75</t>
  </si>
  <si>
    <t>2*2,2+2,2+3,7*2+1,9*2+2,12+3,7+3,7*2+3,7*2+3,7*2</t>
  </si>
  <si>
    <t>Vodorovné konstrukce</t>
  </si>
  <si>
    <t>6</t>
  </si>
  <si>
    <t>411321616</t>
  </si>
  <si>
    <t>Stropy deskové ze ŽB tř. C 30/37</t>
  </si>
  <si>
    <t>1787324152</t>
  </si>
  <si>
    <t>0,45*0,85*2*0,25</t>
  </si>
  <si>
    <t>7</t>
  </si>
  <si>
    <t>411351011</t>
  </si>
  <si>
    <t>Zřízení bednění stropů deskových tl přes 5 do 25 cm bez podpěrné kce</t>
  </si>
  <si>
    <t>1494026854</t>
  </si>
  <si>
    <t>0,45*0,85*2</t>
  </si>
  <si>
    <t>8</t>
  </si>
  <si>
    <t>411351012</t>
  </si>
  <si>
    <t>Odstranění bednění stropů deskových tl přes 5 do 25 cm bez podpěrné kce</t>
  </si>
  <si>
    <t>-756264240</t>
  </si>
  <si>
    <t>9</t>
  </si>
  <si>
    <t>411354313</t>
  </si>
  <si>
    <t>Zřízení podpěrné konstrukce stropů výšky do 4 m tl přes 15 do 25 cm</t>
  </si>
  <si>
    <t>1787044639</t>
  </si>
  <si>
    <t>10</t>
  </si>
  <si>
    <t>411354314</t>
  </si>
  <si>
    <t>Odstranění podpěrné konstrukce stropů výšky do 4 m tl přes 15 do 25 cm</t>
  </si>
  <si>
    <t>-1787707280</t>
  </si>
  <si>
    <t>11</t>
  </si>
  <si>
    <t>411362021</t>
  </si>
  <si>
    <t>Výztuž stropů svařovanými sítěmi Kari</t>
  </si>
  <si>
    <t>t</t>
  </si>
  <si>
    <t>-2035671069</t>
  </si>
  <si>
    <t>0,45*0,85*2*0,005</t>
  </si>
  <si>
    <t>413941121</t>
  </si>
  <si>
    <t>Osazování ocelových válcovaných nosníků stropů I, IE, U, UE nebo L do č.12 nebo výšky do 120 mm</t>
  </si>
  <si>
    <t>799580985</t>
  </si>
  <si>
    <t>13</t>
  </si>
  <si>
    <t>M</t>
  </si>
  <si>
    <t>13010440</t>
  </si>
  <si>
    <t>úhelník ocelový rovnostranný jakost S235JR (11 375) 100x100x8mm</t>
  </si>
  <si>
    <t>-1612143606</t>
  </si>
  <si>
    <t>(1,3+2*1,6)*0,0122</t>
  </si>
  <si>
    <t>14</t>
  </si>
  <si>
    <t>413941123</t>
  </si>
  <si>
    <t>Osazování ocelových válcovaných nosníků stropů I, IE, U, UE nebo L č. 14 až 22 nebo výšky přes 120 do 220 mm</t>
  </si>
  <si>
    <t>1102689788</t>
  </si>
  <si>
    <t>(1,46+2,4+1,8)*0,02144</t>
  </si>
  <si>
    <t>15</t>
  </si>
  <si>
    <t>13010446</t>
  </si>
  <si>
    <t>úhelník ocelový rovnostranný jakost S235JR (11 375) 140x140x10mm</t>
  </si>
  <si>
    <t>-716424544</t>
  </si>
  <si>
    <t>16</t>
  </si>
  <si>
    <t>729235451</t>
  </si>
  <si>
    <t>(3*6+2*4)*0,019</t>
  </si>
  <si>
    <t>17</t>
  </si>
  <si>
    <t>13010750</t>
  </si>
  <si>
    <t>ocel profilová jakost S235JR (11 375) průřez IPE 180</t>
  </si>
  <si>
    <t>1262563159</t>
  </si>
  <si>
    <t>Úpravy povrchů, podlahy a osazování výplní</t>
  </si>
  <si>
    <t>18</t>
  </si>
  <si>
    <t>611131102</t>
  </si>
  <si>
    <t>Cementový postřik vnitřních stropů nanášený síťovitě ručně</t>
  </si>
  <si>
    <t>-606864121</t>
  </si>
  <si>
    <t>(327,41+249,14)*0,5</t>
  </si>
  <si>
    <t>19</t>
  </si>
  <si>
    <t>611311121</t>
  </si>
  <si>
    <t>Vápenná omítka hladká jednovrstvá vnitřních stropů rovných nanášená ručně</t>
  </si>
  <si>
    <t>1632220705</t>
  </si>
  <si>
    <t>20</t>
  </si>
  <si>
    <t>612131102</t>
  </si>
  <si>
    <t>Cementový postřik vnitřních stěn nanášený síťovitě ručně</t>
  </si>
  <si>
    <t>-518904550</t>
  </si>
  <si>
    <t>575*0,5</t>
  </si>
  <si>
    <t>612311121</t>
  </si>
  <si>
    <t>Vápenná omítka hladká jednovrstvá vnitřních stěn nanášená ručně</t>
  </si>
  <si>
    <t>899100254</t>
  </si>
  <si>
    <t>575*0,5+460,2</t>
  </si>
  <si>
    <t>22</t>
  </si>
  <si>
    <t>631311214</t>
  </si>
  <si>
    <t>Mazanina tl přes 50 do 80 mm z betonu prostého se zvýšenými nároky na prostředí tř. C 25/30</t>
  </si>
  <si>
    <t>1011912283</t>
  </si>
  <si>
    <t>0,9*1,675*0,06*2+1,2*1,5*0,06</t>
  </si>
  <si>
    <t xml:space="preserve">"k.dl" </t>
  </si>
  <si>
    <t>(5,76+45,59+21,64+20,19+18,02+11,05+6,36+84,7+19,74+8,10+6,65+0,81+6,05+2,63)*0,057</t>
  </si>
  <si>
    <t>(27,29+13,35+6,89+9,31+3,08+2,77+2,98+5,52+3,89+7,43+4,14+1,8+1,23)*0,057</t>
  </si>
  <si>
    <t>(171,48+10,7+11,65)*0,065</t>
  </si>
  <si>
    <t>23</t>
  </si>
  <si>
    <t>631319171</t>
  </si>
  <si>
    <t>Příplatek k mazanině tl přes 50 do 80 mm za stržení povrchu spodní vrstvy před vložením výztuže</t>
  </si>
  <si>
    <t>1259720229</t>
  </si>
  <si>
    <t>24</t>
  </si>
  <si>
    <t>631319195</t>
  </si>
  <si>
    <t>Příplatek k mazanině tl přes 50 do 80 mm za plochu do 5 m2</t>
  </si>
  <si>
    <t>918418825</t>
  </si>
  <si>
    <t>(0,81+2,63)*0,057</t>
  </si>
  <si>
    <t>(3,08+2,77+2,98+3,89+4,14+1,8+1,23)*0,057</t>
  </si>
  <si>
    <t>25</t>
  </si>
  <si>
    <t>631362021</t>
  </si>
  <si>
    <t xml:space="preserve">Výztuž mazanin svařovanými sítěmi Kari KA16 4/100 </t>
  </si>
  <si>
    <t>1150336062</t>
  </si>
  <si>
    <t>0,002*(0,9*1,675*2+1,2*1,5)</t>
  </si>
  <si>
    <t>0,002*(5,76+45,59+21,64+171,48+20,19+18,02+11,05+6,36+84,7+19,74+3,05+4,45+4,64+8,10+4,81)*1,1</t>
  </si>
  <si>
    <t>0,002*(6,65+0,81+6,05+2,63+27,29+13,35+6,89+9,31+3,08+2,77+2,98+10,7+11,65+5,52+3,89+7,43+4,14+1,8+1,23)*1,1</t>
  </si>
  <si>
    <t>26</t>
  </si>
  <si>
    <t>634112123</t>
  </si>
  <si>
    <t>Obvodová dilatace podlahovým páskem z pěnového PE s fólií mezi stěnou a mazaninou nebo potěrem v 80 mm3</t>
  </si>
  <si>
    <t>799472760</t>
  </si>
  <si>
    <t>(0,9*2+1,675)*2+(1,2+1,5)*2</t>
  </si>
  <si>
    <t>"1.01" 2,4*2</t>
  </si>
  <si>
    <t>"1.02" 1+0,425+2*0,15+2,15+2*0,15+1,02+0,6+4,8+0,55+2*0,15+0,55+2*0,15+0,46+0,34+0,96+0,44+4*0,15*4+1,15+0,15+0,35+3,75+0,65+4*0,15</t>
  </si>
  <si>
    <t>"1.03" 3,75*2+5,85+3,75</t>
  </si>
  <si>
    <t>"1.04" 0,225+3,25+11,45+0,15+0,39+1,13+0,23+1,27+(0,15+0,6+0,15)*4+2,4*4+0,15+0,3+3,55+0,075+1,35+2,15+1+0,3+0,71*3</t>
  </si>
  <si>
    <t>"1.05" 0,71*3+0,85+0,15*2+3,57</t>
  </si>
  <si>
    <t>"1.06" 0,15*2+1,05+3,1+5,7+3,1+0,75</t>
  </si>
  <si>
    <t>"1.07" 0,15+2,45+3,1+3,5+3,25</t>
  </si>
  <si>
    <t>"1.08"2*0,15+1,15+3,1+2,05+3,1</t>
  </si>
  <si>
    <t>"1.09"0,2+1,1+8,75+1,15+2*0,15+2,1+0,55+0,1+2*0,15+0,1+2*0,15+0,2+4,35+1,05+3,35</t>
  </si>
  <si>
    <t>"1.10" 4,8+1,15+1,95+3,04+2*0,15+0,8+4,05</t>
  </si>
  <si>
    <t>"1.14" 2*0,15+0,95+4,05+2+2,9+2*0,15+0,2</t>
  </si>
  <si>
    <t>"1.15"2,8+0,9+0,95+1,1+2,66+0,14+2*0,15+0,15+0,85</t>
  </si>
  <si>
    <t>"1.16"1,15*2+0,7*2</t>
  </si>
  <si>
    <t>"1.17"0,825+1,3+2,025+3,5+2,65+1,1+0,2+1,1</t>
  </si>
  <si>
    <t>"1.18"1,225*+2+1+0,2+0,1*2</t>
  </si>
  <si>
    <t>"1.19"2,65+1,55+0,35+2,4+1,325+0,25+0,1+0,075+2*0,15+1,25+1,45+0,15*2</t>
  </si>
  <si>
    <t>"1.20"2,375+0,25+0,9+0,25+0,2+1,5+2*0,15+2*0,15+1,5+0,15*2+1,2+0,1+2,49+1,52+2*0,15+1,06+1,67+0,2</t>
  </si>
  <si>
    <t>"1.21"0,65+4,05+1,7+4,05+0,05</t>
  </si>
  <si>
    <t>"1.22"0,65+0,65+4,05+4,05+2,3</t>
  </si>
  <si>
    <t>"1.23"0,05+0,15+0,55+1,24+2,3+1,38+0,7</t>
  </si>
  <si>
    <t>"1.24"0,75+0,9+0,75+0,1+0,75+0,9+1,5+0,9+0,2+0,9+0,05</t>
  </si>
  <si>
    <t>"1.25"1,55+1,05+0,85+0,1+0,85+0,9+1,5+1,3+2*0,15</t>
  </si>
  <si>
    <t>"1.26"0,7+3,1+1,25+1,3+2,05+0,25+1,05+1,8</t>
  </si>
  <si>
    <t>"1.27"5,55+1,2+3,3+1,35+2,1</t>
  </si>
  <si>
    <t>"1.289"0,05+2,3+0,65+0,1+0,8+0,05+0,75+0,1+0,7+0,75+0,8+1,5+0,8+0,05+0,1+0,05+0,9+0,05+0,1+0,7+0,05+0,08+1,05+0,8+0,75+0,1+0,75+0,05+0,1+0,95+2,3+1,45</t>
  </si>
  <si>
    <t>"1.30"0,1*2+1,05+1,2+1,8+1,2+0,05+0,1+0</t>
  </si>
  <si>
    <t>"1.31"0,85+2,3+1,8+2,3+0,05+0,1+0,15+2+1,7+2+0,65+0,1+0,1+0,05+2+0,8+2+0,05+0,1</t>
  </si>
  <si>
    <t>"1.32"0,81+0,9+2+0,9+0,3</t>
  </si>
  <si>
    <t>27</t>
  </si>
  <si>
    <t>634113115</t>
  </si>
  <si>
    <t>Výplň dilatačních spár mazanin plastovým profilem v 80 mm</t>
  </si>
  <si>
    <t>-95745029</t>
  </si>
  <si>
    <t>"jídelna" 3*11,45+14,8+2,35+3*2,55</t>
  </si>
  <si>
    <t>"výdej" 8+1,5+1,5</t>
  </si>
  <si>
    <t>"varna" 2,35+1,05+10,05+8,75</t>
  </si>
  <si>
    <t>"chodba" 2*1,5</t>
  </si>
  <si>
    <t>"hala" 2,55+1,6+1,6+1,84+2,025</t>
  </si>
  <si>
    <t>"dveře" 2*0,9+0,95+1+1,4+1+1,06+1+1,06+1+1+0,9*2+0,+0,7+2+2*0,7+5*0,9+5*0,7+2,4+2*1</t>
  </si>
  <si>
    <t>28</t>
  </si>
  <si>
    <t>642942111</t>
  </si>
  <si>
    <t>Osazování zárubní nebo rámů dveřních kovových do 2,5 m2 na MC</t>
  </si>
  <si>
    <t>kus</t>
  </si>
  <si>
    <t>-1362593608</t>
  </si>
  <si>
    <t>16+18+9</t>
  </si>
  <si>
    <t>29</t>
  </si>
  <si>
    <t>55331485</t>
  </si>
  <si>
    <t>zárubeň jednokřídlá ocelová pro zdění tl stěny 110-150mm rozměru 600/1970, 2100mm</t>
  </si>
  <si>
    <t>1726380879</t>
  </si>
  <si>
    <t>30</t>
  </si>
  <si>
    <t>55331487</t>
  </si>
  <si>
    <t>zárubeň jednokřídlá ocelová pro zdění tl stěny 110-150mm rozměru 800/1970, 2100mm</t>
  </si>
  <si>
    <t>-744838422</t>
  </si>
  <si>
    <t>31</t>
  </si>
  <si>
    <t>55331488</t>
  </si>
  <si>
    <t>zárubeň jednokřídlá ocelová pro zdění tl stěny 110-150mm rozměru 900/1970, 2100mm</t>
  </si>
  <si>
    <t>-391906091</t>
  </si>
  <si>
    <t>32</t>
  </si>
  <si>
    <t>642942221</t>
  </si>
  <si>
    <t>Osazování zárubní nebo rámů dveřních kovových přes 2,5 do 4,5 m2 na MC</t>
  </si>
  <si>
    <t>1229091766</t>
  </si>
  <si>
    <t>33</t>
  </si>
  <si>
    <t>553317471</t>
  </si>
  <si>
    <t>zárubeň dvoukřídlá ocelová pro zdění tl stěny 110-150mm rozměru 1300/1970, 2100mm</t>
  </si>
  <si>
    <t>1402952370</t>
  </si>
  <si>
    <t>34</t>
  </si>
  <si>
    <t>642945111</t>
  </si>
  <si>
    <t>Osazování protipožárních nebo protiplynových zárubní dveří jednokřídlových do 2,5 m2</t>
  </si>
  <si>
    <t>-1548200815</t>
  </si>
  <si>
    <t>35</t>
  </si>
  <si>
    <t>55331563</t>
  </si>
  <si>
    <t>zárubeň jednokřídlá ocelová pro zdění s protipožární úpravou tl stěny 110-150mm rozměru 900/1970, 2100mm</t>
  </si>
  <si>
    <t>275567569</t>
  </si>
  <si>
    <t>36</t>
  </si>
  <si>
    <t>642945112</t>
  </si>
  <si>
    <t>Osazování protipožárních nebo protiplynových zárubní dveří dvoukřídlových přes 2,5 do 6,5 m2</t>
  </si>
  <si>
    <t>1215205057</t>
  </si>
  <si>
    <t>1+3</t>
  </si>
  <si>
    <t>37</t>
  </si>
  <si>
    <t>55331762</t>
  </si>
  <si>
    <t>zárubeň dvoukřídlá ocelová pro zdění s protipožární úpravou tl stěny 110-150mm rozměru 1450/1970, 2100mm</t>
  </si>
  <si>
    <t>1646672403</t>
  </si>
  <si>
    <t>38</t>
  </si>
  <si>
    <t>553317621</t>
  </si>
  <si>
    <t>zárubeň dvoukřídlá ocelová pro zdění s protipožární úpravou tl stěny 110-150mm rozměru 1250/1970, 2100mm</t>
  </si>
  <si>
    <t>495520827</t>
  </si>
  <si>
    <t>3*1,1 'Přepočtené koeficientem množství</t>
  </si>
  <si>
    <t>39</t>
  </si>
  <si>
    <t>642946112</t>
  </si>
  <si>
    <t>Osazování pouzdra posuvných dveří s jednou kapsou pro jedno křídlo š přes 800 do 1200 mm do zděné příčky</t>
  </si>
  <si>
    <t>1177363859</t>
  </si>
  <si>
    <t>40</t>
  </si>
  <si>
    <t>55331613</t>
  </si>
  <si>
    <t>pouzdro stavební do zdiva pro 1 křídlo posuvných dveří š 900mm v do 2100mm</t>
  </si>
  <si>
    <t>1725926761</t>
  </si>
  <si>
    <t>Ostatní konstrukce a práce, bourání</t>
  </si>
  <si>
    <t>41</t>
  </si>
  <si>
    <t>941111121</t>
  </si>
  <si>
    <t>Montáž lešení řadového trubkového lehkého s podlahami zatížení do 200 kg/m2 š od 0,9 do 1,2 m v do 10 m</t>
  </si>
  <si>
    <t>-1258421042</t>
  </si>
  <si>
    <t>22*9</t>
  </si>
  <si>
    <t>42</t>
  </si>
  <si>
    <t>941111221</t>
  </si>
  <si>
    <t>Příplatek k lešení řadovému trubkovému lehkému s podlahami do 200 kg/m2 š od 0,9 do 1,2 m v 10 m za každý den použití</t>
  </si>
  <si>
    <t>-734923011</t>
  </si>
  <si>
    <t>22*9*30</t>
  </si>
  <si>
    <t>43</t>
  </si>
  <si>
    <t>941111821</t>
  </si>
  <si>
    <t>Demontáž lešení řadového trubkového lehkého s podlahami zatížení do 200 kg/m2 š od 0,9 do 1,2 m v do 10 m</t>
  </si>
  <si>
    <t>-321733676</t>
  </si>
  <si>
    <t>44</t>
  </si>
  <si>
    <t>944111111</t>
  </si>
  <si>
    <t>Montáž ochranného zábradlí trubkového na vnějších stranách objektů odkloněného od svislice do 15°</t>
  </si>
  <si>
    <t>-1039883523</t>
  </si>
  <si>
    <t>24,34+22</t>
  </si>
  <si>
    <t>45</t>
  </si>
  <si>
    <t>944111211</t>
  </si>
  <si>
    <t>Příplatek k ochrannému zábradlí trubkovému na vnějších stranách objektů za každý den použití</t>
  </si>
  <si>
    <t>982118615</t>
  </si>
  <si>
    <t>30*(24,34+22)</t>
  </si>
  <si>
    <t>46</t>
  </si>
  <si>
    <t>944111811</t>
  </si>
  <si>
    <t>Demontáž ochranného zábradlí trubkového na vnějších stranách objektů odkloněného od svislice do 15°</t>
  </si>
  <si>
    <t>-1556425680</t>
  </si>
  <si>
    <t>47</t>
  </si>
  <si>
    <t>952901111</t>
  </si>
  <si>
    <t>Vyčištění budov bytové a občanské výstavby při výšce podlaží do 4 m</t>
  </si>
  <si>
    <t>-518606334</t>
  </si>
  <si>
    <t>289,48</t>
  </si>
  <si>
    <t>640,13</t>
  </si>
  <si>
    <t>48</t>
  </si>
  <si>
    <t>953961214</t>
  </si>
  <si>
    <t>Kotva chemickou patronou M 16 hl 125 mm do betonu, ŽB nebo kamene s vyvrtáním otvoru</t>
  </si>
  <si>
    <t>-1688367822</t>
  </si>
  <si>
    <t>8*2</t>
  </si>
  <si>
    <t>49</t>
  </si>
  <si>
    <t>962031011</t>
  </si>
  <si>
    <t>Bourání příček nebo přizdívek z cihel děrovaných tl do 100 mm</t>
  </si>
  <si>
    <t>-1309596702</t>
  </si>
  <si>
    <t>0,3*2,12*2 "umývárny</t>
  </si>
  <si>
    <t>(1,2+0,55)*3,7 "uklid"</t>
  </si>
  <si>
    <t>50</t>
  </si>
  <si>
    <t>962031013</t>
  </si>
  <si>
    <t>Bourání příček nebo přizdívek z cihel děrovaných tl přes 100 do 150 mm</t>
  </si>
  <si>
    <t>474626268</t>
  </si>
  <si>
    <t>1,8*3,7-1*2,12+3,4*3,7+4,2*3,7+1,94*3,7-1*2,02 "chodba, příprava masa"</t>
  </si>
  <si>
    <t>0,19*2,12+0,87*0,22 "dveře chladírna"</t>
  </si>
  <si>
    <t>0,9*3,7 "šatna"+1*2,12 "zelenina" +3,1*3,7-1*2,12-0,9*2,12 "úklid, zelenina"</t>
  </si>
  <si>
    <t>2,025*3,7 "sklad odpadků"</t>
  </si>
  <si>
    <t>51</t>
  </si>
  <si>
    <t>965042141</t>
  </si>
  <si>
    <t>Bourání mazanin betonových tl do 100 mm pl přes 4 m2</t>
  </si>
  <si>
    <t>919686131</t>
  </si>
  <si>
    <t>"C" (45,91+21,64+171,48+7,43+4,14+1,8)*0,06</t>
  </si>
  <si>
    <t>"J" (20,19+1,65+13,62+2,77+2,98+5,52+3,89)*0,05</t>
  </si>
  <si>
    <t>"I"(18,02+11,05+6,36+76,77+9,94+8,10+8,10+14,73+6,89+9,31+8,69)*0,05</t>
  </si>
  <si>
    <t>"L" (10,56)*0,08</t>
  </si>
  <si>
    <t>"k" (11,65+10,70)*0,063</t>
  </si>
  <si>
    <t>52</t>
  </si>
  <si>
    <t>965043341</t>
  </si>
  <si>
    <t>Bourání mazanin betonových s potěrem nebo teracem tl. do 100 mm, plochy přes 4 m2</t>
  </si>
  <si>
    <t>569723128</t>
  </si>
  <si>
    <t>"D" 5,76*0,092</t>
  </si>
  <si>
    <t>"L" 10,56*0,1</t>
  </si>
  <si>
    <t>53</t>
  </si>
  <si>
    <t>965045113</t>
  </si>
  <si>
    <t>Bourání potěrů cementových nebo pískocementových tl do 50 mm pl přes 4 m2</t>
  </si>
  <si>
    <t>-1172289352</t>
  </si>
  <si>
    <t>"I" 18,02+11,05+6,36+76,77+9,94+8,10+8,10+14,73+6,89+9,31+8,69</t>
  </si>
  <si>
    <t>"J" 20,19+1,65+13,62+2,77+2,98+5,52+3,89</t>
  </si>
  <si>
    <t>54</t>
  </si>
  <si>
    <t>965049113</t>
  </si>
  <si>
    <t>Příplatek k bourání betonových mazanin za bourání mazanin s rabicovým pletivem tl do 100 mm</t>
  </si>
  <si>
    <t>-1301112594</t>
  </si>
  <si>
    <t>55</t>
  </si>
  <si>
    <t>965081213</t>
  </si>
  <si>
    <t>Bourání podlah z dlaždic keramických tl do 10 mm plochy přes 1 m2</t>
  </si>
  <si>
    <t>-2006571977</t>
  </si>
  <si>
    <t>46,88+1,5+2,10+5,52+9,36+6,45+6,45+1,85+3,80+1,8+0,96+8,49</t>
  </si>
  <si>
    <t>5,76+52,51+21,64+171,48+20,19+18,02+11,05+6,36+76,77+9,94+8,1+8,10+6,05+1,65+13,62+14,73+6,89+9,31+8,69+2,77+2,98+5,52+3,89+7,43+4,14+1,8</t>
  </si>
  <si>
    <t>56</t>
  </si>
  <si>
    <t>965081333</t>
  </si>
  <si>
    <t>Bourání podlah z dlaždic betonových, teracových nebo čedičových tl do 30 mm plochy přes 1 m2</t>
  </si>
  <si>
    <t>-1913168414</t>
  </si>
  <si>
    <t>30,80</t>
  </si>
  <si>
    <t>14,60</t>
  </si>
  <si>
    <t>57</t>
  </si>
  <si>
    <t>965081611</t>
  </si>
  <si>
    <t>Odsekání soklíků rovných</t>
  </si>
  <si>
    <t>-37016577</t>
  </si>
  <si>
    <t>"0.02" 1,2+0,85+3,95+1,4+1,65+0,15+5,9+0,2+1,905+1,095+0,6+0,9+9,9+0,15</t>
  </si>
  <si>
    <t>"0,09" 2,4+3,9+3,9+0,7+0,7</t>
  </si>
  <si>
    <t>"0.20" 6,07+0,3+2,9+0,875</t>
  </si>
  <si>
    <t>"0.04" 0,2+0,2+3,8+5,55+3,35+1,5+4,125+0,075+0,65</t>
  </si>
  <si>
    <t>"0.05" 1,655+1,25+0,45+1,15+0,45+1,5+3,9+3,9+0,895</t>
  </si>
  <si>
    <t>"1.02" 1+0,425+2,15+1,03+4,8+0,55+0,55+0,34+0,96+0,44+1,25+0,45+3,75+0,2+0,3+0,15</t>
  </si>
  <si>
    <t>"1.03" 5,85+3,7+3,7+0,05+3,75+0,05</t>
  </si>
  <si>
    <t>"1.04" 14,85+0,15*10+11,45+3,25+0,2+1,1+2,15+1,35+0,075+3,55</t>
  </si>
  <si>
    <t>"1.05" 3,55+0,9</t>
  </si>
  <si>
    <t>"1.08" 0,05+3,1+2,05+3,1+1,1</t>
  </si>
  <si>
    <t>"1.16" 0,2+1,1+2,65+2,2+2,85+0,1</t>
  </si>
  <si>
    <t>"1.19" 1,35+3,35+3,5+0,9+0,2+0,55+0,9+1,45+1,25+0,05</t>
  </si>
  <si>
    <t>"1.20" 2,5+1,5+1,5+1,2+0,75+2,1+0,3+1,1+0,865+1,77+0,7</t>
  </si>
  <si>
    <t>"1.21" 4,05+1,7+4,05+0,7</t>
  </si>
  <si>
    <t>"1.22" 0,65+4,05+2,30+4,05+0,65</t>
  </si>
  <si>
    <t>"1,23" 0,7+4,05+1,85+1+0,45+2,9+0,55+0,2</t>
  </si>
  <si>
    <t>58</t>
  </si>
  <si>
    <t>9660721111</t>
  </si>
  <si>
    <t>Demontáž opláštění stěn ze sendvičových panelů chladících a mrazících boxů</t>
  </si>
  <si>
    <t>967885839</t>
  </si>
  <si>
    <t>(2,15+2,15+3,8+3,8+1,95)*2,5-0,87*1,85*2</t>
  </si>
  <si>
    <t>59</t>
  </si>
  <si>
    <t>9660731111</t>
  </si>
  <si>
    <t>Demontáž střechy a podlahy ze sendvičových panelů chladících a mrazících boxů</t>
  </si>
  <si>
    <t>-1929384200</t>
  </si>
  <si>
    <t>4*2,15*2</t>
  </si>
  <si>
    <t>60</t>
  </si>
  <si>
    <t>968072455</t>
  </si>
  <si>
    <t>Vybourání kovových dveřních zárubní pl do 2 m2</t>
  </si>
  <si>
    <t>293477203</t>
  </si>
  <si>
    <t>0,7*2,02*8</t>
  </si>
  <si>
    <t>0,9*2,02*9</t>
  </si>
  <si>
    <t>1*2,02*5</t>
  </si>
  <si>
    <t>0,9*2,02*11</t>
  </si>
  <si>
    <t>1*2,02*9</t>
  </si>
  <si>
    <t>61</t>
  </si>
  <si>
    <t>968072456</t>
  </si>
  <si>
    <t>Vybourání kovových dveřních zárubní pl přes 2 m2</t>
  </si>
  <si>
    <t>8263006</t>
  </si>
  <si>
    <t>1,35*2,02*3+1,55*2,02</t>
  </si>
  <si>
    <t>62</t>
  </si>
  <si>
    <t>968072747</t>
  </si>
  <si>
    <t>Vybourání výkladních stěn kovových pevných nebo otevíratelných pl přes 4 m2</t>
  </si>
  <si>
    <t>-220616788</t>
  </si>
  <si>
    <t>2,55*3,2*3 "copilitové stěny jídelna"</t>
  </si>
  <si>
    <t>63</t>
  </si>
  <si>
    <t>968082016</t>
  </si>
  <si>
    <t>Vybourání plastových rámů oken včetně křídel plochy přes 1 do 2 m2</t>
  </si>
  <si>
    <t>-1258370321</t>
  </si>
  <si>
    <t>1,05*1,8*3 "okno přípravny"</t>
  </si>
  <si>
    <t>64</t>
  </si>
  <si>
    <t>968082017</t>
  </si>
  <si>
    <t>Vybourání plastových rámů oken včetně křídel plochy přes 2 do 4 m2</t>
  </si>
  <si>
    <t>-1306916548</t>
  </si>
  <si>
    <t>2,1*1,8*4 "okna varna"</t>
  </si>
  <si>
    <t>65</t>
  </si>
  <si>
    <t>968082018</t>
  </si>
  <si>
    <t>Vybourání plastových rámů oken včetně křídel plochy přes 4 m2</t>
  </si>
  <si>
    <t>-1659806938</t>
  </si>
  <si>
    <t>2,4*3,2 "jídelna 88"</t>
  </si>
  <si>
    <t>1,5*3,3 "výdej jídel 89"</t>
  </si>
  <si>
    <t>2,4*3,3 "zádveří 87"</t>
  </si>
  <si>
    <t>66</t>
  </si>
  <si>
    <t>968082022</t>
  </si>
  <si>
    <t>Vybourání plastových zárubní dveří plochy do 4 m2</t>
  </si>
  <si>
    <t>-1670890578</t>
  </si>
  <si>
    <t>1,4*2,1*2 "chodba"</t>
  </si>
  <si>
    <t>1,6*2,10*2 "jídelna 91"</t>
  </si>
  <si>
    <t>67</t>
  </si>
  <si>
    <t>969021112</t>
  </si>
  <si>
    <t>Vybourání vnitřního litinového potrubí do DN 100</t>
  </si>
  <si>
    <t>856082648</t>
  </si>
  <si>
    <t>3,5+3,2+3,2+6,7+9,5+16,0+8+8,5+5+1+6,5+1+2+7+1+2+4+7+2+2+10+9+4+1+4+4</t>
  </si>
  <si>
    <t>68</t>
  </si>
  <si>
    <t>969021113</t>
  </si>
  <si>
    <t>Vybourání vnitřního litinového potrubí přes DN 100 do DN 200</t>
  </si>
  <si>
    <t>-1275987381</t>
  </si>
  <si>
    <t>4+4+6,5</t>
  </si>
  <si>
    <t>69</t>
  </si>
  <si>
    <t>969041111</t>
  </si>
  <si>
    <t>Vybourání vnitřního plastového potrubí do DN 50</t>
  </si>
  <si>
    <t>471694442</t>
  </si>
  <si>
    <t>1+2+2,5+1,5+0,5+2,5+0,6+1+1,2+0,5+0,7+1,3+2,5+1,5+1+2+1,2+2,2+2+1+1,7</t>
  </si>
  <si>
    <t>70</t>
  </si>
  <si>
    <t>969041112</t>
  </si>
  <si>
    <t>Vybourání vnitřního plastového potrubí přes DN 50 do DN 100</t>
  </si>
  <si>
    <t>396269683</t>
  </si>
  <si>
    <t>71</t>
  </si>
  <si>
    <t>972054491</t>
  </si>
  <si>
    <t>Vybourání otvorů v ŽB stropech nebo klenbách pl do 1 m2 tl přes 80 mm</t>
  </si>
  <si>
    <t>1980533478</t>
  </si>
  <si>
    <t>0,45*1,14+0,45*1,24+0,26*0,6*2</t>
  </si>
  <si>
    <t>72</t>
  </si>
  <si>
    <t>978011161</t>
  </si>
  <si>
    <t>Otlučení (osekání) vnitřní vápenné nebo vápenocementové omítky stropů v rozsahu přes 30 do 50 %</t>
  </si>
  <si>
    <t>-398580219</t>
  </si>
  <si>
    <t>327,41+249,14</t>
  </si>
  <si>
    <t>73</t>
  </si>
  <si>
    <t>978013161</t>
  </si>
  <si>
    <t>Otlučení (osekání) vnitřní vápenné nebo vápenocementové omítky stěn v rozsahu přes 30 do 50 %</t>
  </si>
  <si>
    <t>293194213</t>
  </si>
  <si>
    <t>74</t>
  </si>
  <si>
    <t>978013191</t>
  </si>
  <si>
    <t>Otlučení (osekání) vnitřní vápenné nebo vápenocementové omítky stěn v rozsahu přes 50 do 100 %</t>
  </si>
  <si>
    <t>-1984353978</t>
  </si>
  <si>
    <t>75</t>
  </si>
  <si>
    <t>978059541</t>
  </si>
  <si>
    <t>Odsekání a odebrání obkladů stěn z vnitřních obkládaček plochy přes 1 m2</t>
  </si>
  <si>
    <t>-1820314834</t>
  </si>
  <si>
    <t>"0.06" 1,5*(1,5+1+1,5+0,1)</t>
  </si>
  <si>
    <t>"0.07" 1,5*(0,45+1,5+0,45+1,5+0,1)</t>
  </si>
  <si>
    <t>"0,08" 1,5*(0,05+2,3+1,6+0,65+0,65+0,8+1,4+0,8+0,05+0,6+0,15+0,05+1,4+0,8+1,4+0,15)</t>
  </si>
  <si>
    <t>"0.12" 0,3*(0,25+0,27)+2,1*(2,25+0,9+1,625+0,8+2,15+0,625)+0,1*(0,9+0,7)</t>
  </si>
  <si>
    <t>"0.13" 0,3*(0,25+0,27)+2,1*(2,25+0,9+1,625+0,8+2,15+0,625)+0,1*(0,9+0,7)</t>
  </si>
  <si>
    <t>"0.14" 1,5*(1,85+1+0,95+0,225)</t>
  </si>
  <si>
    <t>"0.15" 1,5*(0,95+0,9+0,3+0,9+0,05+1,45+1,45+0,8+1,35+1,35+0,8)</t>
  </si>
  <si>
    <t>"0.18" 2,1*(0,75+1,2+1,5+0,45+0,1)</t>
  </si>
  <si>
    <t>"0.19" 1,5*(0,8+1,2+0,8+0,45)</t>
  </si>
  <si>
    <t>"1.06" 2,1*(0,65+3,1+5,7+3,1+0,6+0,15)-1,5*1,2</t>
  </si>
  <si>
    <t>"1.07" 2.1*(0,15+2,15+3,1+3,5+3,25)</t>
  </si>
  <si>
    <t>"1.09" 2,1*(2,2+8,75+1,15+1,65+0,6+0,15+1,15+1,8+1,3+4,35+1,05+2,9)-0,9*2,02-2,1*0,9*3-1*2,02-1*2,02+0,25*0,9*6</t>
  </si>
  <si>
    <t>"1.10" 2,1*(0,15+0,15+1,15+2,65+3,75+2,65+1,65)-2,1*0,9+0,25*0,9*2</t>
  </si>
  <si>
    <t>"1.11" 2,1*(2+4,05+2+4,05)-1,05*0,9-0,87*1,9-1*2,02+0,25*0,9*2</t>
  </si>
  <si>
    <t>"1.14" 2,1*(2+4,05+2+4,05)-1,05*0,9-0,9*2,02-1*2,02+0,25*0,9*2</t>
  </si>
  <si>
    <t>"1.17" 1,5*(1,15+2,85+1,15+2,85)-1*1,5</t>
  </si>
  <si>
    <t>"1.18" 1,5*(1,1+1,5+1,1+1,5)-0,9*1,5</t>
  </si>
  <si>
    <t>"1.24" 1,5*(0,9+1,5+0,9+1,5)*2-0,7*1,5*3</t>
  </si>
  <si>
    <t>"1.25" 1,5*(0,85+1,05+1,5+0,05)+2,1*(1,3+1,5+0,9+0,85+0,1)</t>
  </si>
  <si>
    <t>"1.28" 1,5*(2,3+2,4+2,3+2,4)-0,9*1,5-0,7*1,5</t>
  </si>
  <si>
    <t>"1.29" 1,5*(0,8+1,5+0,8+0,8+0,85+1+0,85+0,8+0,8+1,5+0,8)</t>
  </si>
  <si>
    <t>"1.30" 1,5*(0,5+1,85+1,2+1,05+0,05+2+0,8+2+0,1+0,65+2+1,7+2+0,15)</t>
  </si>
  <si>
    <t>"1.31" 1,5*(1,2+0,3+1,05+2,3+0,85)</t>
  </si>
  <si>
    <t>"1.32" 1,5*(0,8+0,9+2+0,9+0,3)</t>
  </si>
  <si>
    <t>yy</t>
  </si>
  <si>
    <t>997</t>
  </si>
  <si>
    <t>Přesun sutě</t>
  </si>
  <si>
    <t>76</t>
  </si>
  <si>
    <t>997013212</t>
  </si>
  <si>
    <t>Vnitrostaveništní doprava suti a vybouraných hmot pro budovy v přes 6 do 9 m ručně</t>
  </si>
  <si>
    <t>-1613833995</t>
  </si>
  <si>
    <t>77</t>
  </si>
  <si>
    <t>997013501</t>
  </si>
  <si>
    <t>Odvoz suti a vybouraných hmot na skládku nebo meziskládku do 1 km se složením</t>
  </si>
  <si>
    <t>-1855536267</t>
  </si>
  <si>
    <t>78</t>
  </si>
  <si>
    <t>997013509</t>
  </si>
  <si>
    <t>Příplatek k odvozu suti a vybouraných hmot na skládku ZKD 1 km přes 1 km</t>
  </si>
  <si>
    <t>-323952082</t>
  </si>
  <si>
    <t>233,519*10 'Přepočtené koeficientem množství</t>
  </si>
  <si>
    <t>79</t>
  </si>
  <si>
    <t>997013601</t>
  </si>
  <si>
    <t>Poplatek za uložení na skládce (skládkovné) stavebního odpadu betonového kód odpadu 17 01 01</t>
  </si>
  <si>
    <t>-1910070142</t>
  </si>
  <si>
    <t>64,053+3,489+20,572+0,078+4,086+3,319</t>
  </si>
  <si>
    <t>95,597*1,15 'Přepočtené koeficientem množství</t>
  </si>
  <si>
    <t>80</t>
  </si>
  <si>
    <t>997013603</t>
  </si>
  <si>
    <t>Poplatek za uložení na skládce (skládkovné) stavebního odpadu cihelného kód odpadu 17 01 02</t>
  </si>
  <si>
    <t>-951497204</t>
  </si>
  <si>
    <t>8,232+0,62</t>
  </si>
  <si>
    <t>8,852*1,15 'Přepočtené koeficientem množství</t>
  </si>
  <si>
    <t>81</t>
  </si>
  <si>
    <t>997013609</t>
  </si>
  <si>
    <t>Poplatek za uložení na skládce (skládkovné) stavebního odpadu ze směsí nebo oddělených frakcí betonu, cihel a keramických výrobků kód odpadu 17 01 07</t>
  </si>
  <si>
    <t>61616621</t>
  </si>
  <si>
    <t>20,809+2,212+25,644</t>
  </si>
  <si>
    <t>48,665*1,15 'Přepočtené koeficientem množství</t>
  </si>
  <si>
    <t>82</t>
  </si>
  <si>
    <t>997013631</t>
  </si>
  <si>
    <t>Poplatek za uložení na skládce (skládkovné) stavebního odpadu směsného kód odpadu 17 09 04</t>
  </si>
  <si>
    <t>1951654957</t>
  </si>
  <si>
    <t>181,504-92,278-8,232-48,665-2,771-10,358-2,113</t>
  </si>
  <si>
    <t>17,087*1,15 'Přepočtené koeficientem množství</t>
  </si>
  <si>
    <t>83</t>
  </si>
  <si>
    <t>997013811</t>
  </si>
  <si>
    <t>Poplatek za uložení na skládce (skládkovné) stavebního odpadu dřevěného kód odpadu 17 02 01</t>
  </si>
  <si>
    <t>-645104939</t>
  </si>
  <si>
    <t>2,163+3,103</t>
  </si>
  <si>
    <t>5,266*1,15 'Přepočtené koeficientem množství</t>
  </si>
  <si>
    <t>84</t>
  </si>
  <si>
    <t>997013813</t>
  </si>
  <si>
    <t>Poplatek za uložení na skládce (skládkovné) stavebního odpadu z plastických hmot kód odpadu 17 02 03</t>
  </si>
  <si>
    <t>1028396260</t>
  </si>
  <si>
    <t>0,335+0,771+0,884+0,781+0,079</t>
  </si>
  <si>
    <t>2,85*1,15 'Přepočtené koeficientem množství</t>
  </si>
  <si>
    <t>85</t>
  </si>
  <si>
    <t>997013814</t>
  </si>
  <si>
    <t>Poplatek za uložení na skládce (skládkovné) stavebního odpadu izolací kód odpadu 17 06 04</t>
  </si>
  <si>
    <t>-1437852734</t>
  </si>
  <si>
    <t>10,358</t>
  </si>
  <si>
    <t>10,358*1,15 'Přepočtené koeficientem množství</t>
  </si>
  <si>
    <t>86</t>
  </si>
  <si>
    <t>997013847</t>
  </si>
  <si>
    <t>Poplatek za uložení na skládce (skládkovné) odpadu asfaltového s dehtem kód odpadu 17 03 01</t>
  </si>
  <si>
    <t>-655597989</t>
  </si>
  <si>
    <t>2,113</t>
  </si>
  <si>
    <t>2,113*1,15 'Přepočtené koeficientem množství</t>
  </si>
  <si>
    <t>998</t>
  </si>
  <si>
    <t>Přesun hmot</t>
  </si>
  <si>
    <t>87</t>
  </si>
  <si>
    <t>998012109</t>
  </si>
  <si>
    <t>Přesun hmot pro budovy monolitické s vyzdívaným obvodovým pláštěm s omezením mechanizace pro budovy v přes 6 do 12 m</t>
  </si>
  <si>
    <t>1891596778</t>
  </si>
  <si>
    <t>88</t>
  </si>
  <si>
    <t>998018002</t>
  </si>
  <si>
    <t>Přesun hmot pro budovy ruční pro budovy v přes 6 do 12 m</t>
  </si>
  <si>
    <t>1508697175</t>
  </si>
  <si>
    <t>PSV</t>
  </si>
  <si>
    <t>Práce a dodávky PSV</t>
  </si>
  <si>
    <t>711</t>
  </si>
  <si>
    <t>Izolace proti vodě, vlhkosti a plynům</t>
  </si>
  <si>
    <t>89</t>
  </si>
  <si>
    <t>711111001</t>
  </si>
  <si>
    <t>Provedení izolace proti zemní vlhkosti vodorovné za studena nátěrem penetračním</t>
  </si>
  <si>
    <t>1008811714</t>
  </si>
  <si>
    <t>"1.NP"</t>
  </si>
  <si>
    <t>5,76+45,59+21,64+171,48+20,19+18,02+11,05+6,36+84,70+19,74+4,05*2,2+1,85*1+2,3*1,67+8,1+2,8*2,05+6,65+0,81+6,05+2,63+27,29+13,35+6,89+9,31+3,08+2,77</t>
  </si>
  <si>
    <t>2,98+10,70+11,65+5,52+3,89+7,43+4,14+1,8</t>
  </si>
  <si>
    <t>90</t>
  </si>
  <si>
    <t>24551555</t>
  </si>
  <si>
    <t>penetrace adhezní rychleschnoucí na bázi modifikovaného SBS</t>
  </si>
  <si>
    <t>litr</t>
  </si>
  <si>
    <t>645713201</t>
  </si>
  <si>
    <t>511,801*0,27 'Přepočtené koeficientem množství</t>
  </si>
  <si>
    <t>91</t>
  </si>
  <si>
    <t>711131801</t>
  </si>
  <si>
    <t>Odstranění izolace proti vodě, vlhkosti a plynům z pásů AIP nebo tkaniny na sucho z plochy vodorovné</t>
  </si>
  <si>
    <t>-682774459</t>
  </si>
  <si>
    <t>"C" 45,91+21,64+171,48+7,43+4,14+1,8</t>
  </si>
  <si>
    <t>"K" 10,7+11,65</t>
  </si>
  <si>
    <t>"J"  20,19+1,65+13,62+2,77+2,98+5,52+3,89</t>
  </si>
  <si>
    <t>92</t>
  </si>
  <si>
    <t>711141559</t>
  </si>
  <si>
    <t>Provedení izolace proti zemní vlhkosti pásy přitavením vodorovné NAIP</t>
  </si>
  <si>
    <t>-1551723773</t>
  </si>
  <si>
    <t>0,9*1,675*2+1,5*1,2</t>
  </si>
  <si>
    <t>564,726*1,05 'Přepočtené koeficientem množství</t>
  </si>
  <si>
    <t>93</t>
  </si>
  <si>
    <t>62855046</t>
  </si>
  <si>
    <t>pás asfaltový natavitelný modifikovaný SBS s vložkou z polyesterové rohože a jemnozrnným minerálním posypem na horním povrchu tl 4,0mm</t>
  </si>
  <si>
    <t>1984110822</t>
  </si>
  <si>
    <t>564,726*1,1655 'Přepočtené koeficientem množství</t>
  </si>
  <si>
    <t>94</t>
  </si>
  <si>
    <t>62855002</t>
  </si>
  <si>
    <t>pás asfaltový natavitelný modifikovaný SBS s vložkou z polyesterové rohože a spalitelnou PE fólií nebo jemnozrnným minerálním posypem na horním povrchu tl 5,0mm</t>
  </si>
  <si>
    <t>-1448576187</t>
  </si>
  <si>
    <t>95</t>
  </si>
  <si>
    <t>711141811</t>
  </si>
  <si>
    <t>Odstranění izolace proti vodě, vlhkosti a plynům z pásů NAIP přitavených jednovrstvých z plochy vodorovné</t>
  </si>
  <si>
    <t>-1493607540</t>
  </si>
  <si>
    <t>96</t>
  </si>
  <si>
    <t>711491171</t>
  </si>
  <si>
    <t>Provedení doplňků izolace proti vodě na vodorovné ploše z textilií vrstva podkladní</t>
  </si>
  <si>
    <t>-1496470573</t>
  </si>
  <si>
    <t>9,06*9,93+7,62*4,76+0,9*2,01</t>
  </si>
  <si>
    <t>128,046*1,1 'Přepočtené koeficientem množství</t>
  </si>
  <si>
    <t>97</t>
  </si>
  <si>
    <t>69311172</t>
  </si>
  <si>
    <t>geotextilie PP s ÚV stabilizací 300g/m2</t>
  </si>
  <si>
    <t>323298998</t>
  </si>
  <si>
    <t>128,046*1,2 'Přepočtené koeficientem množství</t>
  </si>
  <si>
    <t>98</t>
  </si>
  <si>
    <t>711491177</t>
  </si>
  <si>
    <t>Připevnění doplňků izolace proti vodě nerezovou lištou</t>
  </si>
  <si>
    <t>115388040</t>
  </si>
  <si>
    <t>1,07*2+1,92*2+3,82*2+1,77*2</t>
  </si>
  <si>
    <t>99</t>
  </si>
  <si>
    <t>28323021</t>
  </si>
  <si>
    <t>lišta tvarovací nerezová tvaru L š 12mm</t>
  </si>
  <si>
    <t>-303629006</t>
  </si>
  <si>
    <t>17,16*1,02 'Přepočtené koeficientem množství</t>
  </si>
  <si>
    <t>100</t>
  </si>
  <si>
    <t>711491271</t>
  </si>
  <si>
    <t>Provedení doplňků izolace proti vodě na ploše svislé z textilií vrstva podkladní</t>
  </si>
  <si>
    <t>557503734</t>
  </si>
  <si>
    <t>0,5*(1,07*2+1,92*2+3,82*2+1,77*2)</t>
  </si>
  <si>
    <t>8,58*1,05 'Přepočtené koeficientem množství</t>
  </si>
  <si>
    <t>101</t>
  </si>
  <si>
    <t>-1974802825</t>
  </si>
  <si>
    <t>8,58*1,15 'Přepočtené koeficientem množství</t>
  </si>
  <si>
    <t>102</t>
  </si>
  <si>
    <t>711491471</t>
  </si>
  <si>
    <t>Provedení izolace proti vodě volně položenou pojistně hydroizolační fólií na vodorovné ploše</t>
  </si>
  <si>
    <t>-670801799</t>
  </si>
  <si>
    <t>103</t>
  </si>
  <si>
    <t>28322001</t>
  </si>
  <si>
    <t>fólie hydroizolační střešní mPVC mechanicky kotvená barevná tl 2,0mm</t>
  </si>
  <si>
    <t>1230045834</t>
  </si>
  <si>
    <t>104</t>
  </si>
  <si>
    <t>711491571</t>
  </si>
  <si>
    <t>Provedení izolace proti vodě volně položenou pojistně hydroizolační fólií na svislé ploše</t>
  </si>
  <si>
    <t>88034239</t>
  </si>
  <si>
    <t>105</t>
  </si>
  <si>
    <t>855081615</t>
  </si>
  <si>
    <t>8,58*1,1605 'Přepočtené koeficientem množství</t>
  </si>
  <si>
    <t>106</t>
  </si>
  <si>
    <t>711762711</t>
  </si>
  <si>
    <t>Izolace proti vodě zesílení izolace u koutů nebo hran přilepením fólie rš 250/300 mm</t>
  </si>
  <si>
    <t>-1784245906</t>
  </si>
  <si>
    <t>0,5*8+1,77*4+3,82*4+1,07*7+1,92*4</t>
  </si>
  <si>
    <t>107</t>
  </si>
  <si>
    <t>-492414800</t>
  </si>
  <si>
    <t>41,53*0,36 'Přepočtené koeficientem množství</t>
  </si>
  <si>
    <t>108</t>
  </si>
  <si>
    <t>998711212</t>
  </si>
  <si>
    <t>Přesun hmot procentní pro izolace proti vodě, vlhkosti a plynům s omezením mechanizace v objektech v přes 6 do 12 m</t>
  </si>
  <si>
    <t>%</t>
  </si>
  <si>
    <t>-302392435</t>
  </si>
  <si>
    <t>109</t>
  </si>
  <si>
    <t>998711312</t>
  </si>
  <si>
    <t>Přesun hmot procentní pro izolace proti vodě, vlhkosti a plynům ruční v objektech v přes 6 do 12 m</t>
  </si>
  <si>
    <t>-900011057</t>
  </si>
  <si>
    <t>712</t>
  </si>
  <si>
    <t>Povlakové krytiny</t>
  </si>
  <si>
    <t>110</t>
  </si>
  <si>
    <t>712363001</t>
  </si>
  <si>
    <t>Provedení povlakové krytiny střech do 10° termoplastickou fólií PVC rozvinutím a natažením v ploše</t>
  </si>
  <si>
    <t>372058914</t>
  </si>
  <si>
    <t>4,76*7,62+0,9*2,01+9,93*9,05</t>
  </si>
  <si>
    <t>111</t>
  </si>
  <si>
    <t>28322000</t>
  </si>
  <si>
    <t>fólie hydroizolační střešní mPVC mechanicky kotvená šedá tl 2,0mm</t>
  </si>
  <si>
    <t>-1503607533</t>
  </si>
  <si>
    <t>127,947*1,1655 'Přepočtené koeficientem množství</t>
  </si>
  <si>
    <t>112</t>
  </si>
  <si>
    <t>712363005</t>
  </si>
  <si>
    <t>Provedení povlakové krytiny střech do 10° navařením fólie PVC na oplechování v plné ploše</t>
  </si>
  <si>
    <t>-1948760842</t>
  </si>
  <si>
    <t>(1,1*2+0,825*2)*2*0,1+(1,7*2+1,05*2)*2*0,1</t>
  </si>
  <si>
    <t>113</t>
  </si>
  <si>
    <t>-107564958</t>
  </si>
  <si>
    <t>1,87*1,1655 'Přepočtené koeficientem množství</t>
  </si>
  <si>
    <t>114</t>
  </si>
  <si>
    <t>712363362</t>
  </si>
  <si>
    <t>Povlakové krytiny střech do 10° z tvarovaných poplastovaných lišt délky 2 m tmelící lišta rš 100 mm</t>
  </si>
  <si>
    <t>1404252147</t>
  </si>
  <si>
    <t>(1,1*2+0,825*2)*2+(1,7*2+1,05*2)*2</t>
  </si>
  <si>
    <t>115</t>
  </si>
  <si>
    <t>712392171</t>
  </si>
  <si>
    <t>Povlakové krytiny střech plochých do 10° podkladní textilní vrstvy</t>
  </si>
  <si>
    <t>-585066270</t>
  </si>
  <si>
    <t>116</t>
  </si>
  <si>
    <t>998712212</t>
  </si>
  <si>
    <t>Přesun hmot procentní pro krytiny povlakové s omezením mechanizace v objektech v přes 6 do 12 m</t>
  </si>
  <si>
    <t>-847386179</t>
  </si>
  <si>
    <t>117</t>
  </si>
  <si>
    <t>998712312</t>
  </si>
  <si>
    <t>Přesun hmot procentní pro krytiny povlakové ruční v objektech v přes 6 do 12 m</t>
  </si>
  <si>
    <t>1940736051</t>
  </si>
  <si>
    <t>713</t>
  </si>
  <si>
    <t>Izolace tepelné</t>
  </si>
  <si>
    <t>118</t>
  </si>
  <si>
    <t>713111111</t>
  </si>
  <si>
    <t>Montáž izolace tepelné vrchem stropů volně kladenými rohožemi, pásy, dílci, deskami</t>
  </si>
  <si>
    <t>-1829900619</t>
  </si>
  <si>
    <t>6*1,7+4*1,1</t>
  </si>
  <si>
    <t>119</t>
  </si>
  <si>
    <t>63140406</t>
  </si>
  <si>
    <t>deska tepelně izolační minerální plochých střech dvouvrstvá λ=0,038-0,039 tl 150mm</t>
  </si>
  <si>
    <t>-2107693150</t>
  </si>
  <si>
    <t>14,6*1,05 'Přepočtené koeficientem množství</t>
  </si>
  <si>
    <t>120</t>
  </si>
  <si>
    <t>713120812</t>
  </si>
  <si>
    <t>Odstranění tepelné izolace podlah volně kladené z vláknitých materiálů nasáklých vodou tl do 100 mm</t>
  </si>
  <si>
    <t>-1924980750</t>
  </si>
  <si>
    <t>"I"18,02+11,05+6,36+76,77+9,94+8,10+8,10+14,73+6,89+9,31+8,69</t>
  </si>
  <si>
    <t>121</t>
  </si>
  <si>
    <t>713120822</t>
  </si>
  <si>
    <t>Odstranění tepelné izolace podlah volně kladené z polystyrenu nasáklého vodou tl do 100 mm</t>
  </si>
  <si>
    <t>-148022093</t>
  </si>
  <si>
    <t>"k" 11,65+10,70</t>
  </si>
  <si>
    <t>122</t>
  </si>
  <si>
    <t>713121111</t>
  </si>
  <si>
    <t>Montáž izolace tepelné podlah volně kladenými rohožemi, pásy, dílci, deskami 1 vrstva</t>
  </si>
  <si>
    <t>-1915717102</t>
  </si>
  <si>
    <t>0,9*1,675*2+1,2*1,5</t>
  </si>
  <si>
    <t>5,76+45,59+21,64+171,48+20,19+18,02+11,05+6,36+84,7+19,74+8,10</t>
  </si>
  <si>
    <t>6,65+0,81+6,05+2,63+27,29+13,35+6,89+9,31+3,08+2,77+2,98+10,7+11,65+5,52+3,89+7,43+4,14+1,8+1,23</t>
  </si>
  <si>
    <t>123</t>
  </si>
  <si>
    <t>28376814</t>
  </si>
  <si>
    <t>deska fenolická tepelně izolační podlahová λ=0,021 tl 20mm</t>
  </si>
  <si>
    <t>1208081675</t>
  </si>
  <si>
    <t>545,615*1,05 'Přepočtené koeficientem množství</t>
  </si>
  <si>
    <t>124</t>
  </si>
  <si>
    <t>713191132</t>
  </si>
  <si>
    <t>Montáž izolace tepelné podlah, stropů vrchem nebo střech překrytí separační fólií z PE</t>
  </si>
  <si>
    <t>-803810596</t>
  </si>
  <si>
    <t>6,65+0,81+6,05+2,63+27,29+13,35+6,89+9,31+3,08+2,77+2,98+10,7+11,65+5,52+3,89+7,43+4,14+1,8</t>
  </si>
  <si>
    <t>125</t>
  </si>
  <si>
    <t>28323071</t>
  </si>
  <si>
    <t>fólie LDPE (750 kg/m3) proti zemní vlhkosti nad úrovní terénu tl 1,2mm</t>
  </si>
  <si>
    <t>642570831</t>
  </si>
  <si>
    <t>544,385*1,1655 'Přepočtené koeficientem množství</t>
  </si>
  <si>
    <t>126</t>
  </si>
  <si>
    <t>998713212</t>
  </si>
  <si>
    <t>Přesun hmot procentní pro izolace tepelné s omezením mechanizace v objektech v přes 6 do 12 m</t>
  </si>
  <si>
    <t>2143922125</t>
  </si>
  <si>
    <t>127</t>
  </si>
  <si>
    <t>998713312</t>
  </si>
  <si>
    <t>Přesun hmot procentní pro izolace tepelné ruční v objektech v přes 6 do 12 m</t>
  </si>
  <si>
    <t>-1763069499</t>
  </si>
  <si>
    <t>714</t>
  </si>
  <si>
    <t>Akustická a protiotřesová opatření</t>
  </si>
  <si>
    <t>128</t>
  </si>
  <si>
    <t>714451011</t>
  </si>
  <si>
    <t>Montáž antivibračních rohoží z recyklované pryže celoplošně lepených vodorovně</t>
  </si>
  <si>
    <t>-1897092606</t>
  </si>
  <si>
    <t>10,5+16,8</t>
  </si>
  <si>
    <t>129</t>
  </si>
  <si>
    <t>27245011</t>
  </si>
  <si>
    <t>deska antivibrační recyklovaná pryž tl 24mm černá 850kg/m3</t>
  </si>
  <si>
    <t>-85249866</t>
  </si>
  <si>
    <t>2*4</t>
  </si>
  <si>
    <t>1*2</t>
  </si>
  <si>
    <t>10*1,05 'Přepočtené koeficientem množství</t>
  </si>
  <si>
    <t>130</t>
  </si>
  <si>
    <t>27245183</t>
  </si>
  <si>
    <t>deska antivibrační recyklovaná pryž tl 24mm černá 1000kg/m3</t>
  </si>
  <si>
    <t>1887590721</t>
  </si>
  <si>
    <t>2*6</t>
  </si>
  <si>
    <t>1*4</t>
  </si>
  <si>
    <t>16*1,05 'Přepočtené koeficientem množství</t>
  </si>
  <si>
    <t>131</t>
  </si>
  <si>
    <t>998714212</t>
  </si>
  <si>
    <t>Přesun hmot procentní pro akustická a protiotřesová opatření s omezením mechanizace v objektech v do 12 m</t>
  </si>
  <si>
    <t>-1304412177</t>
  </si>
  <si>
    <t>132</t>
  </si>
  <si>
    <t>998714312</t>
  </si>
  <si>
    <t>Přesun hmot procentní pro akustická a protiotřesová opatření ruční v objektech v do 12 m</t>
  </si>
  <si>
    <t>-2109175970</t>
  </si>
  <si>
    <t>721</t>
  </si>
  <si>
    <t>Zdravotechnika - vnitřní kanalizace</t>
  </si>
  <si>
    <t>133</t>
  </si>
  <si>
    <t>721174024</t>
  </si>
  <si>
    <t>Potrubí kanalizační z PP odpadní DN 75</t>
  </si>
  <si>
    <t>-1003485246</t>
  </si>
  <si>
    <t>2,5+5,5+2+2+2,6</t>
  </si>
  <si>
    <t>134</t>
  </si>
  <si>
    <t>721174025</t>
  </si>
  <si>
    <t>Potrubí kanalizační z PP odpadní DN 110</t>
  </si>
  <si>
    <t>-1538419813</t>
  </si>
  <si>
    <t>3+2,5+6,5+6,5+8+2,05+6,3+6,3+2,5+6,7+1+8,2+6,4+7,5+6,5+3,5+1+3,5+3,5</t>
  </si>
  <si>
    <t>135</t>
  </si>
  <si>
    <t>721174026</t>
  </si>
  <si>
    <t>Potrubí kanalizační z PP odpadní DN 125</t>
  </si>
  <si>
    <t>-1722969437</t>
  </si>
  <si>
    <t>6,5+3,5+3,5</t>
  </si>
  <si>
    <t>136</t>
  </si>
  <si>
    <t>721174042</t>
  </si>
  <si>
    <t>Potrubí kanalizační z PP připojovací DN 40</t>
  </si>
  <si>
    <t>1833474048</t>
  </si>
  <si>
    <t>1+2+1+0,8+1,5+0,5+0,8+1,2</t>
  </si>
  <si>
    <t>137</t>
  </si>
  <si>
    <t>721174043</t>
  </si>
  <si>
    <t>Potrubí kanalizační z PP připojovací DN 50</t>
  </si>
  <si>
    <t>-373854298</t>
  </si>
  <si>
    <t>1+0,8+1,6+1,5+3+1,5+1,5+1,5+1,6+0,9+1,6+0,4+1,3+0,3+0,6+2,5+1,2+0,8+1,5+4+1,5+1+1</t>
  </si>
  <si>
    <t>138</t>
  </si>
  <si>
    <t>721174044</t>
  </si>
  <si>
    <t>Potrubí kanalizační z PP připojovací DN 75</t>
  </si>
  <si>
    <t>1995057402</t>
  </si>
  <si>
    <t>1+1+0,5</t>
  </si>
  <si>
    <t>139</t>
  </si>
  <si>
    <t>721174045</t>
  </si>
  <si>
    <t>Potrubí kanalizační z PP připojovací DN 110</t>
  </si>
  <si>
    <t>1792525307</t>
  </si>
  <si>
    <t>2,1+1,2+0,5+0,6+0,6+2+0,5+0,6+0,5+0,5</t>
  </si>
  <si>
    <t>140</t>
  </si>
  <si>
    <t>72117520511</t>
  </si>
  <si>
    <t>Potrubí kanalizační z připojovací nerezové DN 110</t>
  </si>
  <si>
    <t>-26184593</t>
  </si>
  <si>
    <t>1,5+3,2</t>
  </si>
  <si>
    <t>141</t>
  </si>
  <si>
    <t>72117520512</t>
  </si>
  <si>
    <t>Potrubí kanalizační z připojovací nerezové DN 50</t>
  </si>
  <si>
    <t>1937390169</t>
  </si>
  <si>
    <t>1,8+1,25+2,5+3,8+3,2+1,3+2+1,6+1,6+1+3</t>
  </si>
  <si>
    <t>142</t>
  </si>
  <si>
    <t>721194104</t>
  </si>
  <si>
    <t>Vyvedení a upevnění odpadních výpustek DN 40</t>
  </si>
  <si>
    <t>642426731</t>
  </si>
  <si>
    <t>143</t>
  </si>
  <si>
    <t>721194105</t>
  </si>
  <si>
    <t>Vyvedení a upevnění odpadních výpustek DN 50</t>
  </si>
  <si>
    <t>-416830592</t>
  </si>
  <si>
    <t>144</t>
  </si>
  <si>
    <t>721194109</t>
  </si>
  <si>
    <t>Vyvedení a upevnění odpadních výpustek DN 110</t>
  </si>
  <si>
    <t>742249649</t>
  </si>
  <si>
    <t>145</t>
  </si>
  <si>
    <t>721211401</t>
  </si>
  <si>
    <t>Vpusť podlahová s vodorovným odtokem DN 40/50 mřížka nerez 115x115</t>
  </si>
  <si>
    <t>-9943266</t>
  </si>
  <si>
    <t>146</t>
  </si>
  <si>
    <t>721211422</t>
  </si>
  <si>
    <t>Vpusť podlahová se svislým odtokem DN 50/75/110 mřížka nerez 138x138</t>
  </si>
  <si>
    <t>1889582524</t>
  </si>
  <si>
    <t>147</t>
  </si>
  <si>
    <t>721212124</t>
  </si>
  <si>
    <t>Odtokový sprchový žlab délky 850 mm s krycím roštem a zápachovou uzávěrkou</t>
  </si>
  <si>
    <t>-21524662</t>
  </si>
  <si>
    <t>148</t>
  </si>
  <si>
    <t>721212125</t>
  </si>
  <si>
    <t>Odtokový sprchový žlab délky 900 mm s krycím roštem a zápachovou uzávěrkou</t>
  </si>
  <si>
    <t>45265979</t>
  </si>
  <si>
    <t>149</t>
  </si>
  <si>
    <t>721212127</t>
  </si>
  <si>
    <t>Odtokový sprchový žlab délky 1000 mm s krycím roštem a zápachovou uzávěrkou</t>
  </si>
  <si>
    <t>73929386</t>
  </si>
  <si>
    <t>150</t>
  </si>
  <si>
    <t>721273153</t>
  </si>
  <si>
    <t>Hlavice ventilační polypropylen PP DN 110</t>
  </si>
  <si>
    <t>14792183</t>
  </si>
  <si>
    <t>151</t>
  </si>
  <si>
    <t>721274125</t>
  </si>
  <si>
    <t>Přivzdušňovací ventil vnitřní odpadních potrubí DN 75</t>
  </si>
  <si>
    <t>1493447239</t>
  </si>
  <si>
    <t>152</t>
  </si>
  <si>
    <t>721290111</t>
  </si>
  <si>
    <t>Zkouška těsnosti potrubí kanalizace vodou DN do 125</t>
  </si>
  <si>
    <t>-1790073892</t>
  </si>
  <si>
    <t>200,3</t>
  </si>
  <si>
    <t>153</t>
  </si>
  <si>
    <t>998721212</t>
  </si>
  <si>
    <t>Přesun hmot procentní pro vnitřní kanalizaci s omezením mechanizace v objektech v přes 6 do 12 m</t>
  </si>
  <si>
    <t>-1132431041</t>
  </si>
  <si>
    <t>154</t>
  </si>
  <si>
    <t>998721312</t>
  </si>
  <si>
    <t>Přesun hmot procentní pro vnitřní kanalizaci ruční v objektech v přes 6 do 12 m</t>
  </si>
  <si>
    <t>-1980960493</t>
  </si>
  <si>
    <t>722</t>
  </si>
  <si>
    <t>Zdravotechnika - vnitřní vodovod</t>
  </si>
  <si>
    <t>155</t>
  </si>
  <si>
    <t>722130106</t>
  </si>
  <si>
    <t>Potrubí pro zavodněný požární systém ocelové hladké pozinkované spojované lisováním D 42x1,5 mm</t>
  </si>
  <si>
    <t>-1769543396</t>
  </si>
  <si>
    <t>1,5+4,8+6,7+0,7+1,8</t>
  </si>
  <si>
    <t>156</t>
  </si>
  <si>
    <t>722130801</t>
  </si>
  <si>
    <t>Demontáž potrubí ocelové pozinkované závitové DN do 25</t>
  </si>
  <si>
    <t>1134081426</t>
  </si>
  <si>
    <t>157</t>
  </si>
  <si>
    <t>722130802</t>
  </si>
  <si>
    <t>Demontáž potrubí ocelové pozinkované závitové DN přes 25 do 40</t>
  </si>
  <si>
    <t>723156156</t>
  </si>
  <si>
    <t>158</t>
  </si>
  <si>
    <t>722130803</t>
  </si>
  <si>
    <t>Demontáž potrubí ocelové pozinkované závitové DN přes 40 do 50</t>
  </si>
  <si>
    <t>218076355</t>
  </si>
  <si>
    <t>159</t>
  </si>
  <si>
    <t>72217340111</t>
  </si>
  <si>
    <t>Potrubí vodovodní plastové vícevrstvé PE-Xb/Al/PE-RT spoj lisováním PN 16 do 95°C D 16x2,0 mm</t>
  </si>
  <si>
    <t>-805695785</t>
  </si>
  <si>
    <t>1,28+6,32</t>
  </si>
  <si>
    <t>160</t>
  </si>
  <si>
    <t>72217340211</t>
  </si>
  <si>
    <t>Potrubí vodovodní plastové vícevrstvé PE-Xb/Al/PE-RT spoj lisováním PN 16 do 95°C D 20x2,0 mm</t>
  </si>
  <si>
    <t>-811782584</t>
  </si>
  <si>
    <t>0,2+3,5+3,65+0,2+1,7</t>
  </si>
  <si>
    <t>0,3+1,38+6,32</t>
  </si>
  <si>
    <t>1+12,9</t>
  </si>
  <si>
    <t>161</t>
  </si>
  <si>
    <t>72217340311</t>
  </si>
  <si>
    <t>Potrubí vodovodní plastové vícevrstvé  PE-Xb/Al/PE-RT spoj lisováním PN 16 do 95°C D 26x3 mm</t>
  </si>
  <si>
    <t>-1153734690</t>
  </si>
  <si>
    <t>12,92+1,7</t>
  </si>
  <si>
    <t>4,3+3,45+1</t>
  </si>
  <si>
    <t>162</t>
  </si>
  <si>
    <t>72217340411</t>
  </si>
  <si>
    <t>Potrubí vodovodní plastové vícevrstvé  PE-Xb/Al/PE-RT spoj lisováním PN 16 do 95°C D 32x3,0 mm</t>
  </si>
  <si>
    <t>-30813333</t>
  </si>
  <si>
    <t>3+1+4,02+0,2</t>
  </si>
  <si>
    <t>163</t>
  </si>
  <si>
    <t>722174021</t>
  </si>
  <si>
    <t>Potrubí vodovodní plastové PPR svar polyfúze PN 20 D 16x2,7 mm</t>
  </si>
  <si>
    <t>-1118202489</t>
  </si>
  <si>
    <t>"C" 3,32+0,25+3,02+4,9</t>
  </si>
  <si>
    <t>"SV"</t>
  </si>
  <si>
    <t>"TV"</t>
  </si>
  <si>
    <t>164</t>
  </si>
  <si>
    <t>722174022</t>
  </si>
  <si>
    <t>Potrubí vodovodní plastové PPR svar polyfúze PN 20 D 20x3,4 mm</t>
  </si>
  <si>
    <t>-1742560701</t>
  </si>
  <si>
    <t>"C" 2,87+4,89+1+2,83+5,55</t>
  </si>
  <si>
    <t>"SV"0,15+3,9+4,4+2,18+0,9+4,7+2,85+1,93+1,45+0,8+1,42+0,4+0,5+1+1,2+0,5+1,5+0,5+2,95+1,55+1,45+1+0,2+1,7+2,65+1,25+1,25+1,8</t>
  </si>
  <si>
    <t>1+0,2+0,7+0,8+1,2+0,8+1,2+1,5+2,1+1,5+1,5+1,2+1+2,3+1,65</t>
  </si>
  <si>
    <t>3,5+1+1,4*4+1,3+0,55+0,65+1,5+0,7+2*8+1,6+4,4+1,2+4,15+0,9+0,4+1,32+2*3+0,7+2*2+1,2+0,8+2+2,4+1,85+2*3+2+3,6+5,15+3,23</t>
  </si>
  <si>
    <t>1,4+2,4+1,5+0,4+0,6+1,1+1,8+3,1+0,45+0,15+1+2,7+0,92+1,25+2+0,6+1+0,6+0,2+0,6+0,4+1</t>
  </si>
  <si>
    <t>2,9+0,8+2*4+0,7+2*8+1,4+0,82+2*2+1,2+0,7+2*3+2+0,7+4+5,15+3,1</t>
  </si>
  <si>
    <t>165</t>
  </si>
  <si>
    <t>722174023</t>
  </si>
  <si>
    <t>Potrubí vodovodní plastové PPR svar polyfúze PN 20 D 25x4,2 mm</t>
  </si>
  <si>
    <t>1654007840</t>
  </si>
  <si>
    <t>"C" 14,5+4,84+0,52+3,09+0,74</t>
  </si>
  <si>
    <t>"SV"3,07+0,26+1+0,8+1+0,5+1+1,15+1+0,6+0,9+4,13+2,5+2,76+2,04+0,82+1,32+0,33+3,08+2+1,68+3,12+1,42+0,7</t>
  </si>
  <si>
    <t>"TV"1+0,4+1+1,25+1+0,45+1+0,9+4,03+2,5+2,9+0,9+1,2+0,2+2,05+2+0,4+2,82+0,5+1,8+2,91</t>
  </si>
  <si>
    <t>166</t>
  </si>
  <si>
    <t>722174024</t>
  </si>
  <si>
    <t>Potrubí vodovodní plastové PPR svar polyfúze PN 20 D 32x5,4 mm</t>
  </si>
  <si>
    <t>1710743431</t>
  </si>
  <si>
    <t>"C"2,64</t>
  </si>
  <si>
    <t>"SV"4,84+0,51+3,29+0,9+1,8+3,3+2,12+1,5</t>
  </si>
  <si>
    <t>"TV"3,33+4,84+0,51+2,9+0,7+1,5+2,1+1,43</t>
  </si>
  <si>
    <t>167</t>
  </si>
  <si>
    <t>722174025</t>
  </si>
  <si>
    <t>Potrubí vodovodní plastové PPR svar polyfúze PN 20 D 40x6,7 mm</t>
  </si>
  <si>
    <t>1802751233</t>
  </si>
  <si>
    <t>"C"4,53+0,3+2,4</t>
  </si>
  <si>
    <t>"SV"17,3+2,2</t>
  </si>
  <si>
    <t>"TV"17,0+2,34</t>
  </si>
  <si>
    <t>168</t>
  </si>
  <si>
    <t>722174026</t>
  </si>
  <si>
    <t>Potrubí vodovodní plastové PPR svar polyfúze PN 20 D 50x8,4 mm</t>
  </si>
  <si>
    <t>771243674</t>
  </si>
  <si>
    <t>"SV"3,9+1+0,4</t>
  </si>
  <si>
    <t>"TV"4,18+1+0,4</t>
  </si>
  <si>
    <t>169</t>
  </si>
  <si>
    <t>7221740261</t>
  </si>
  <si>
    <t>Potrubí vodovodní plastové PPR svar polyfúze PN 20 D 63x10,5 mm</t>
  </si>
  <si>
    <t>37680125</t>
  </si>
  <si>
    <t>1,43+1,2+1,4</t>
  </si>
  <si>
    <t>170</t>
  </si>
  <si>
    <t>722179191</t>
  </si>
  <si>
    <t>Příplatek k rozvodu vody z plastů za malý rozsah prací na zakázce do 20 m</t>
  </si>
  <si>
    <t>soubor</t>
  </si>
  <si>
    <t>-2010883696</t>
  </si>
  <si>
    <t>171</t>
  </si>
  <si>
    <t>722181114</t>
  </si>
  <si>
    <t>Ochrana vodovodního potrubí plstěnými pásy DN 32 a DN 40 mm</t>
  </si>
  <si>
    <t>-1731694894</t>
  </si>
  <si>
    <t>172</t>
  </si>
  <si>
    <t>722181241</t>
  </si>
  <si>
    <t>Ochrana vodovodního potrubí přilepenými termoizolačními trubicemi z PE tl přes 13 do 20 mm DN do 22 mm</t>
  </si>
  <si>
    <t>1363325298</t>
  </si>
  <si>
    <t>11,49+248,21+7,6+31,15</t>
  </si>
  <si>
    <t>173</t>
  </si>
  <si>
    <t>722181242</t>
  </si>
  <si>
    <t>Ochrana vodovodního potrubí přilepenými termoizolačními trubicemi z PE tl přes 13 do 20 mm DN přes 22 do 45 mm</t>
  </si>
  <si>
    <t>574160557</t>
  </si>
  <si>
    <t>92,08+38,21+46,67+23,37+8,22</t>
  </si>
  <si>
    <t>174</t>
  </si>
  <si>
    <t>722181243</t>
  </si>
  <si>
    <t>Ochrana vodovodního potrubí přilepenými termoizolačními trubicemi z PE tl přes 13 do 20 mm DN přes 45 do 63 mm</t>
  </si>
  <si>
    <t>-75276945</t>
  </si>
  <si>
    <t>4,03+10,88</t>
  </si>
  <si>
    <t>175</t>
  </si>
  <si>
    <t>722182011</t>
  </si>
  <si>
    <t>Podpůrný žlab pro potrubí D 20</t>
  </si>
  <si>
    <t>2076793764</t>
  </si>
  <si>
    <t>176</t>
  </si>
  <si>
    <t>722182012</t>
  </si>
  <si>
    <t>Podpůrný žlab pro potrubí D 25</t>
  </si>
  <si>
    <t>687685083</t>
  </si>
  <si>
    <t>177</t>
  </si>
  <si>
    <t>722182013</t>
  </si>
  <si>
    <t>Podpůrný žlab pro potrubí D 32</t>
  </si>
  <si>
    <t>2009024919</t>
  </si>
  <si>
    <t>178</t>
  </si>
  <si>
    <t>722182014</t>
  </si>
  <si>
    <t>Podpůrný žlab pro potrubí D 40</t>
  </si>
  <si>
    <t>-323613018</t>
  </si>
  <si>
    <t>179</t>
  </si>
  <si>
    <t>722182015</t>
  </si>
  <si>
    <t>Podpůrný žlab pro potrubí D 50</t>
  </si>
  <si>
    <t>-214122174</t>
  </si>
  <si>
    <t>180</t>
  </si>
  <si>
    <t>722190401</t>
  </si>
  <si>
    <t>Vyvedení a upevnění výpustku DN do 25</t>
  </si>
  <si>
    <t>-1091842103</t>
  </si>
  <si>
    <t>45+71</t>
  </si>
  <si>
    <t>181</t>
  </si>
  <si>
    <t>722230101</t>
  </si>
  <si>
    <t>Ventil přímý G 1/2" se dvěma závity</t>
  </si>
  <si>
    <t>-546350355</t>
  </si>
  <si>
    <t>182</t>
  </si>
  <si>
    <t>722230102</t>
  </si>
  <si>
    <t>Ventil přímý G 3/4" se dvěma závity</t>
  </si>
  <si>
    <t>-1269986378</t>
  </si>
  <si>
    <t>183</t>
  </si>
  <si>
    <t>722230103</t>
  </si>
  <si>
    <t>Ventil přímý G 1" se dvěma závity</t>
  </si>
  <si>
    <t>1942244948</t>
  </si>
  <si>
    <t>184</t>
  </si>
  <si>
    <t>722230104</t>
  </si>
  <si>
    <t>Ventil přímý G 5/4" se dvěma závity</t>
  </si>
  <si>
    <t>1596665112</t>
  </si>
  <si>
    <t>185</t>
  </si>
  <si>
    <t>722230105</t>
  </si>
  <si>
    <t>Ventil přímý G 6/4" se dvěma závity</t>
  </si>
  <si>
    <t>531970092</t>
  </si>
  <si>
    <t>186</t>
  </si>
  <si>
    <t>722230111</t>
  </si>
  <si>
    <t>Ventil přímý G 1/2" s odvodněním a dvěma závity</t>
  </si>
  <si>
    <t>-87192953</t>
  </si>
  <si>
    <t>187</t>
  </si>
  <si>
    <t>722230112</t>
  </si>
  <si>
    <t>Ventil přímý G 3/4" s odvodněním a dvěma závity</t>
  </si>
  <si>
    <t>312633141</t>
  </si>
  <si>
    <t>188</t>
  </si>
  <si>
    <t>722230113</t>
  </si>
  <si>
    <t>Ventil přímý G 1" s odvodněním a dvěma závity</t>
  </si>
  <si>
    <t>-402787565</t>
  </si>
  <si>
    <t>189</t>
  </si>
  <si>
    <t>722230114</t>
  </si>
  <si>
    <t>Ventil přímý G 5/4" s odvodněním a dvěma závity</t>
  </si>
  <si>
    <t>1862884925</t>
  </si>
  <si>
    <t>190</t>
  </si>
  <si>
    <t>722230115</t>
  </si>
  <si>
    <t>Ventil přímý G 6/4" s odvodněním a dvěma závity</t>
  </si>
  <si>
    <t>-558648618</t>
  </si>
  <si>
    <t>191</t>
  </si>
  <si>
    <t>722231082</t>
  </si>
  <si>
    <t>Ventil zpětný G 1/2" PN 16 do 90°C</t>
  </si>
  <si>
    <t>774469681</t>
  </si>
  <si>
    <t>192</t>
  </si>
  <si>
    <t>722231083</t>
  </si>
  <si>
    <t>Ventil zpětný G 3/4" PN 16 do 90°C</t>
  </si>
  <si>
    <t>-1358113345</t>
  </si>
  <si>
    <t>193</t>
  </si>
  <si>
    <t>722231084</t>
  </si>
  <si>
    <t>Ventil zpětný G 1" PN 16 do 90°C</t>
  </si>
  <si>
    <t>1985289918</t>
  </si>
  <si>
    <t>194</t>
  </si>
  <si>
    <t>722231144</t>
  </si>
  <si>
    <t>Ventil závitový pojistný rohový G 5/4"</t>
  </si>
  <si>
    <t>886233674</t>
  </si>
  <si>
    <t>195</t>
  </si>
  <si>
    <t>722232104</t>
  </si>
  <si>
    <t>Kohout kulový přímý G 3/4" PN 42 do 185°C s vnějším a vnitřním závitem</t>
  </si>
  <si>
    <t>-1243049680</t>
  </si>
  <si>
    <t xml:space="preserve">"1np z podlahy" </t>
  </si>
  <si>
    <t>196</t>
  </si>
  <si>
    <t>722234264</t>
  </si>
  <si>
    <t>Filtr mosazný G 3/4" PN 20 do 80°C s 2x vnitřním závitem</t>
  </si>
  <si>
    <t>982746589</t>
  </si>
  <si>
    <t>197</t>
  </si>
  <si>
    <t>722234266</t>
  </si>
  <si>
    <t>Filtr mosazný G 5/4" PN 20 do 80°C s 2x vnitřním závitem</t>
  </si>
  <si>
    <t>1442206309</t>
  </si>
  <si>
    <t>198</t>
  </si>
  <si>
    <t>722250133</t>
  </si>
  <si>
    <t>Hydrantový systém s tvarově stálou hadicí D 25 x 30 m celoplechový</t>
  </si>
  <si>
    <t>-1344251566</t>
  </si>
  <si>
    <t>199</t>
  </si>
  <si>
    <t>722290234</t>
  </si>
  <si>
    <t>Proplach a dezinfekce vodovodního potrubí DN do 80</t>
  </si>
  <si>
    <t>-1620990214</t>
  </si>
  <si>
    <t>7,6+31,15+23,31+8,22+11,49+248,21+92,08+38,21+46,07+10,88+4,03+15,5</t>
  </si>
  <si>
    <t>200</t>
  </si>
  <si>
    <t>722290246</t>
  </si>
  <si>
    <t>Zkouška těsnosti vodovodního potrubí plastového DN do 40</t>
  </si>
  <si>
    <t>8794137</t>
  </si>
  <si>
    <t>201</t>
  </si>
  <si>
    <t>722290249</t>
  </si>
  <si>
    <t>Zkouška těsnosti vodovodního potrubí plastového DN přes 40 do 90</t>
  </si>
  <si>
    <t>344830563</t>
  </si>
  <si>
    <t>202</t>
  </si>
  <si>
    <t>998722212</t>
  </si>
  <si>
    <t>Přesun hmot procentní pro vnitřní vodovod s omezením mechanizace v objektech v přes 6 do 12 m</t>
  </si>
  <si>
    <t>-650669983</t>
  </si>
  <si>
    <t>203</t>
  </si>
  <si>
    <t>998722312</t>
  </si>
  <si>
    <t>Přesun hmot procentní pro vnitřní vodovod ruční v objektech v přes 6 do 12 m</t>
  </si>
  <si>
    <t>1017349082</t>
  </si>
  <si>
    <t>723</t>
  </si>
  <si>
    <t>Zdravotechnika - vnitřní plynovod</t>
  </si>
  <si>
    <t>204</t>
  </si>
  <si>
    <t>723190208</t>
  </si>
  <si>
    <t>Přípojka plynovodní nerezová hadice G 1/2"F x G 1/2"F délky 75 cm spojovaná na závit</t>
  </si>
  <si>
    <t>1915286358</t>
  </si>
  <si>
    <t>205</t>
  </si>
  <si>
    <t>723214161</t>
  </si>
  <si>
    <t>Filtr plynový DN 15 PN 40 do 400°C těleso uhlíková ocel</t>
  </si>
  <si>
    <t>-1593089833</t>
  </si>
  <si>
    <t>206</t>
  </si>
  <si>
    <t>723230102</t>
  </si>
  <si>
    <t>Kulový uzávěr přímý PN 5 G 1/2" FF s protipožární armaturou a 2x vnitřním závitem</t>
  </si>
  <si>
    <t>-1794066606</t>
  </si>
  <si>
    <t>207</t>
  </si>
  <si>
    <t>723230122</t>
  </si>
  <si>
    <t>Pojistná vsuvka G 1/2" FM s protipožární armaturou a vnitřním a vnějším závitem</t>
  </si>
  <si>
    <t>889447730</t>
  </si>
  <si>
    <t>208</t>
  </si>
  <si>
    <t>998723212</t>
  </si>
  <si>
    <t>Přesun hmot procentní pro vnitřní plynovod s omezením mechanizace v objektech v přes 6 do 12 m</t>
  </si>
  <si>
    <t>2038875236</t>
  </si>
  <si>
    <t>209</t>
  </si>
  <si>
    <t>998723312</t>
  </si>
  <si>
    <t>Přesun hmot procentní pro vnitřní plynovod ruční v objektech v přes 6 do 12 m</t>
  </si>
  <si>
    <t>272131964</t>
  </si>
  <si>
    <t>724</t>
  </si>
  <si>
    <t>Zdravotechnika - strojní vybavení</t>
  </si>
  <si>
    <t>210</t>
  </si>
  <si>
    <t>724233006</t>
  </si>
  <si>
    <t>Nádoba expanzní tlaková pro akumulační ohřev TV s membránou závitové připojení PN 0,8 o objemu 40 l</t>
  </si>
  <si>
    <t>-235134965</t>
  </si>
  <si>
    <t>211</t>
  </si>
  <si>
    <t>998724212</t>
  </si>
  <si>
    <t>Přesun hmot procentní pro strojní vybavení s omezením mechanizace v objektech v přes 6 do 12 m</t>
  </si>
  <si>
    <t>326115969</t>
  </si>
  <si>
    <t>212</t>
  </si>
  <si>
    <t>998724312</t>
  </si>
  <si>
    <t>Přesun hmot procentní pro strojní vybavení ruční v objektech v přes 6 do 12 m</t>
  </si>
  <si>
    <t>-126463965</t>
  </si>
  <si>
    <t>725</t>
  </si>
  <si>
    <t>Zdravotechnika - zařizovací předměty</t>
  </si>
  <si>
    <t>213</t>
  </si>
  <si>
    <t>725110811</t>
  </si>
  <si>
    <t>Demontáž klozetů splachovacích s nádrží</t>
  </si>
  <si>
    <t>-695912038</t>
  </si>
  <si>
    <t>"1pp" 5</t>
  </si>
  <si>
    <t>"1np" 5</t>
  </si>
  <si>
    <t>214</t>
  </si>
  <si>
    <t>725112022</t>
  </si>
  <si>
    <t>Klozet keramický závěsný na nosné stěny odpad vodorovný</t>
  </si>
  <si>
    <t>2069368447</t>
  </si>
  <si>
    <t>215</t>
  </si>
  <si>
    <t>725121525</t>
  </si>
  <si>
    <t>Pisoárový záchodek automatický s radarovým senzorem</t>
  </si>
  <si>
    <t>-1625728883</t>
  </si>
  <si>
    <t>216</t>
  </si>
  <si>
    <t>725122814</t>
  </si>
  <si>
    <t>Demontáž pisoárových stání s nádrží a dvěma pisoáry</t>
  </si>
  <si>
    <t>890915714</t>
  </si>
  <si>
    <t>1+1</t>
  </si>
  <si>
    <t>217</t>
  </si>
  <si>
    <t>725210821</t>
  </si>
  <si>
    <t>Demontáž umyvadel bez výtokových armatur</t>
  </si>
  <si>
    <t>1666926307</t>
  </si>
  <si>
    <t>"1pp" 10</t>
  </si>
  <si>
    <t>"1np" 14</t>
  </si>
  <si>
    <t>218</t>
  </si>
  <si>
    <t>725211615</t>
  </si>
  <si>
    <t>Umyvadlo keramické bílé šířky 500 mm s krytem na sifon připevněné na stěnu šrouby</t>
  </si>
  <si>
    <t>-1987367527</t>
  </si>
  <si>
    <t>219</t>
  </si>
  <si>
    <t>725211616</t>
  </si>
  <si>
    <t>Umyvadlo keramické bílé šířky 550 mm s krytem na sifon připevněné na stěnu šrouby</t>
  </si>
  <si>
    <t>1183758410</t>
  </si>
  <si>
    <t>220</t>
  </si>
  <si>
    <t>725211681</t>
  </si>
  <si>
    <t>Umyvadlo keramické bílé zdravotní šířky 640 mm připevněné na stěnu šrouby</t>
  </si>
  <si>
    <t>548088735</t>
  </si>
  <si>
    <t>221</t>
  </si>
  <si>
    <t>7252441421</t>
  </si>
  <si>
    <t>Dvoudílné zalomitelné sprchové dveře skleněné tl. 6 mm do niky šířky 700 mm</t>
  </si>
  <si>
    <t>347286725</t>
  </si>
  <si>
    <t>222</t>
  </si>
  <si>
    <t>725291668</t>
  </si>
  <si>
    <t>Montáž madla invalidního rovného</t>
  </si>
  <si>
    <t>1469574196</t>
  </si>
  <si>
    <t>223</t>
  </si>
  <si>
    <t>55147127</t>
  </si>
  <si>
    <t>madlo invalidní rovné nerez lesk 600mm</t>
  </si>
  <si>
    <t>-1824025855</t>
  </si>
  <si>
    <t>224</t>
  </si>
  <si>
    <t>725291670</t>
  </si>
  <si>
    <t>Montáž madla invalidního krakorcového sklopného</t>
  </si>
  <si>
    <t>-1964502459</t>
  </si>
  <si>
    <t>225</t>
  </si>
  <si>
    <t>55147115</t>
  </si>
  <si>
    <t>madlo invalidní krakorcové sklopné nerez lesk 813mm</t>
  </si>
  <si>
    <t>66890817</t>
  </si>
  <si>
    <t>226</t>
  </si>
  <si>
    <t>725310828</t>
  </si>
  <si>
    <t>Demontáž dřez jednoduchý velkokuchyně bez výtokových armatur</t>
  </si>
  <si>
    <t>-1162012792</t>
  </si>
  <si>
    <t>227</t>
  </si>
  <si>
    <t>725319111</t>
  </si>
  <si>
    <t xml:space="preserve">Zpětná montáž nerezového mycího dřezu </t>
  </si>
  <si>
    <t>1231056008</t>
  </si>
  <si>
    <t>228</t>
  </si>
  <si>
    <t>725320828</t>
  </si>
  <si>
    <t>Demontáž dřez dvojitý velkokuchyně bez výtokových armatur</t>
  </si>
  <si>
    <t>-562402945</t>
  </si>
  <si>
    <t>229</t>
  </si>
  <si>
    <t>725330820</t>
  </si>
  <si>
    <t>Demontáž výlevka diturvitová</t>
  </si>
  <si>
    <t>52548658</t>
  </si>
  <si>
    <t>2+1</t>
  </si>
  <si>
    <t>230</t>
  </si>
  <si>
    <t>725330840</t>
  </si>
  <si>
    <t>Demontáž výlevka litinová nebo ocelová</t>
  </si>
  <si>
    <t>-533796730</t>
  </si>
  <si>
    <t>4+2</t>
  </si>
  <si>
    <t>231</t>
  </si>
  <si>
    <t>725331111</t>
  </si>
  <si>
    <t>Výlevka bez výtokových armatur keramická se sklopnou plastovou mřížkou stojící výšky 425 mm</t>
  </si>
  <si>
    <t>1577398111</t>
  </si>
  <si>
    <t>232</t>
  </si>
  <si>
    <t>725331211</t>
  </si>
  <si>
    <t>Výlevka bez výtokových armatur nerezová připevněná na zeď konzolou 450x550x300 mm</t>
  </si>
  <si>
    <t>-1123427203</t>
  </si>
  <si>
    <t>233</t>
  </si>
  <si>
    <t>725510802</t>
  </si>
  <si>
    <t>Demontáž ohřívač zásobníkový plynový cirkulační do 500 l</t>
  </si>
  <si>
    <t>-1654559033</t>
  </si>
  <si>
    <t>234</t>
  </si>
  <si>
    <t>725515248</t>
  </si>
  <si>
    <t>Ohřívač plynový zásobníkový stacionární s intenzívním ohřevem vody 400 l/24 kW</t>
  </si>
  <si>
    <t>-1670063282</t>
  </si>
  <si>
    <t>235</t>
  </si>
  <si>
    <t>725810811</t>
  </si>
  <si>
    <t>Demontáž ventilů výtokových nástěnných</t>
  </si>
  <si>
    <t>813428145</t>
  </si>
  <si>
    <t>2*(11+15)</t>
  </si>
  <si>
    <t>236</t>
  </si>
  <si>
    <t>725813111</t>
  </si>
  <si>
    <t>Ventil rohový G 1/2" - 3/8"</t>
  </si>
  <si>
    <t>-279904197</t>
  </si>
  <si>
    <t>237</t>
  </si>
  <si>
    <t>725813112</t>
  </si>
  <si>
    <t>Ventil rohový pračkový G1/2" -  3/4"</t>
  </si>
  <si>
    <t>79315250</t>
  </si>
  <si>
    <t>238</t>
  </si>
  <si>
    <t>725820801</t>
  </si>
  <si>
    <t>Demontáž baterie nástěnné do G 3 / 4</t>
  </si>
  <si>
    <t>-287338824</t>
  </si>
  <si>
    <t>8+6+8</t>
  </si>
  <si>
    <t>239</t>
  </si>
  <si>
    <t>725820802</t>
  </si>
  <si>
    <t>Demontáž baterie stojánkové do jednoho otvoru</t>
  </si>
  <si>
    <t>-1399793967</t>
  </si>
  <si>
    <t>240</t>
  </si>
  <si>
    <t>725821312</t>
  </si>
  <si>
    <t>Baterie dřezová nástěnná páková s otáčivým kulatým ústím a délkou ramínka 300 mm</t>
  </si>
  <si>
    <t>892996875</t>
  </si>
  <si>
    <t>241</t>
  </si>
  <si>
    <t>725822611</t>
  </si>
  <si>
    <t>Baterie umyvadlová stojánková páková bez výpusti</t>
  </si>
  <si>
    <t>-933322676</t>
  </si>
  <si>
    <t>242</t>
  </si>
  <si>
    <t>725831315</t>
  </si>
  <si>
    <t>Baterie vanová nástěnná páková s automatickým přepínačem a sprchou</t>
  </si>
  <si>
    <t>-460789470</t>
  </si>
  <si>
    <t>"uklid. výlevky" 3</t>
  </si>
  <si>
    <t>243</t>
  </si>
  <si>
    <t>7258413331</t>
  </si>
  <si>
    <t>Baterie sprchová podomítková termostatická s bezpečnostní pojistkou a omezovačem teploty, s pevnou hlavovou sprchou</t>
  </si>
  <si>
    <t>-1170700303</t>
  </si>
  <si>
    <t>244</t>
  </si>
  <si>
    <t>725851315</t>
  </si>
  <si>
    <t>Ventil odpadní dřezový s přepadem G 6/4"</t>
  </si>
  <si>
    <t>-285435765</t>
  </si>
  <si>
    <t>245</t>
  </si>
  <si>
    <t>725851325</t>
  </si>
  <si>
    <t>Ventil odpadní umyvadlový bez přepadu G 5/4"</t>
  </si>
  <si>
    <t>1709988245</t>
  </si>
  <si>
    <t>246</t>
  </si>
  <si>
    <t>725860811</t>
  </si>
  <si>
    <t>Demontáž uzávěrů zápachu jednoduchých</t>
  </si>
  <si>
    <t>-747922672</t>
  </si>
  <si>
    <t>21+11</t>
  </si>
  <si>
    <t>247</t>
  </si>
  <si>
    <t>725860812</t>
  </si>
  <si>
    <t>Demontáž uzávěrů zápachu dvojitých</t>
  </si>
  <si>
    <t>388820628</t>
  </si>
  <si>
    <t>248</t>
  </si>
  <si>
    <t>725861102</t>
  </si>
  <si>
    <t>Zápachová uzávěrka pro umyvadla DN 40</t>
  </si>
  <si>
    <t>565304369</t>
  </si>
  <si>
    <t>249</t>
  </si>
  <si>
    <t>725862103</t>
  </si>
  <si>
    <t>Zápachová uzávěrka pro dřezy DN 40/50</t>
  </si>
  <si>
    <t>1655749434</t>
  </si>
  <si>
    <t>250</t>
  </si>
  <si>
    <t>725865411</t>
  </si>
  <si>
    <t>Zápachová uzávěrka pisoárová DN 32/40</t>
  </si>
  <si>
    <t>-2013969603</t>
  </si>
  <si>
    <t>251</t>
  </si>
  <si>
    <t>998725212</t>
  </si>
  <si>
    <t>Přesun hmot procentní pro zařizovací předměty s omezením mechanizace v objektech v přes 6 do 12 m</t>
  </si>
  <si>
    <t>2145818159</t>
  </si>
  <si>
    <t>252</t>
  </si>
  <si>
    <t>998725312</t>
  </si>
  <si>
    <t>Přesun hmot procentní pro zařizovací předměty ruční v objektech v přes 6 do 12 m</t>
  </si>
  <si>
    <t>707434127</t>
  </si>
  <si>
    <t>726</t>
  </si>
  <si>
    <t>Zdravotechnika - předstěnové instalace</t>
  </si>
  <si>
    <t>253</t>
  </si>
  <si>
    <t>726111031</t>
  </si>
  <si>
    <t>Instalační předstěna pro klozet s ovládáním zepředu v 1080 mm závěsný do masivní zděné kce</t>
  </si>
  <si>
    <t>969268707</t>
  </si>
  <si>
    <t>254</t>
  </si>
  <si>
    <t>726131021</t>
  </si>
  <si>
    <t>Instalační předstěna pro pisoár v 1300 mm do lehkých stěn s kovovou kcí</t>
  </si>
  <si>
    <t>-784074143</t>
  </si>
  <si>
    <t>255</t>
  </si>
  <si>
    <t>726131041</t>
  </si>
  <si>
    <t>Instalační předstěna pro klozet závěsný v 1120 mm s ovládáním zepředu do lehkých stěn s kovovou kcí</t>
  </si>
  <si>
    <t>201418051</t>
  </si>
  <si>
    <t>256</t>
  </si>
  <si>
    <t>726131043</t>
  </si>
  <si>
    <t>Instalační předstěna pro klozet závěsný v 1120 mm s ovládáním zepředu pro postižené do stěn s kov kcí</t>
  </si>
  <si>
    <t>-759345186</t>
  </si>
  <si>
    <t>257</t>
  </si>
  <si>
    <t>998726222</t>
  </si>
  <si>
    <t>Přesun hmot procentní pro instalační prefabrikáty s omezením mechanizace v objektech v přes 6 do 12 m</t>
  </si>
  <si>
    <t>1929712713</t>
  </si>
  <si>
    <t>258</t>
  </si>
  <si>
    <t>998726312</t>
  </si>
  <si>
    <t>Přesun hmot procentní pro instalační prefabrikáty ruční v objektech v přes 6 do 12 m</t>
  </si>
  <si>
    <t>165272253</t>
  </si>
  <si>
    <t>727</t>
  </si>
  <si>
    <t>Zdravotechnika - požární ochrana</t>
  </si>
  <si>
    <t>259</t>
  </si>
  <si>
    <t>727213223</t>
  </si>
  <si>
    <t>Trubní ucpávka plastového potrubí bez izolace D 50 mm stropem tl 150 mm požární odolnost EI 120</t>
  </si>
  <si>
    <t>-2055495532</t>
  </si>
  <si>
    <t>260</t>
  </si>
  <si>
    <t>727213225</t>
  </si>
  <si>
    <t>Trubní ucpávka plastového potrubí bez izolace D 75 mm stropem tl 150 mm požární odolnost EI 120</t>
  </si>
  <si>
    <t>-786784057</t>
  </si>
  <si>
    <t>261</t>
  </si>
  <si>
    <t>727213227</t>
  </si>
  <si>
    <t>Trubní ucpávka plastového potrubí bez izolace D 110 mm stropem tl 150 mm požární odolnost EI 120</t>
  </si>
  <si>
    <t>90917022</t>
  </si>
  <si>
    <t>4+10</t>
  </si>
  <si>
    <t>262</t>
  </si>
  <si>
    <t>727223121</t>
  </si>
  <si>
    <t>Protipožární manžeta prostupu plastového potrubí bez izolace D 32 mm stropem tl 150 mm požární odolnost EI 90-120</t>
  </si>
  <si>
    <t>-64221626</t>
  </si>
  <si>
    <t>263</t>
  </si>
  <si>
    <t>727223122</t>
  </si>
  <si>
    <t>Protipožární manžeta prostupu plastového potrubí bez izolace D 40 mm stropem tl 150 mm požární odolnost EI 90-120</t>
  </si>
  <si>
    <t>2010630660</t>
  </si>
  <si>
    <t>264</t>
  </si>
  <si>
    <t>727223123</t>
  </si>
  <si>
    <t>Protipožární manžeta prostupu plastového potrubí bez izolace D 50 mm stropem tl 150 mm požární odolnost EI 90-120</t>
  </si>
  <si>
    <t>721890533</t>
  </si>
  <si>
    <t>265</t>
  </si>
  <si>
    <t>998727212</t>
  </si>
  <si>
    <t>Přesun hmot procentní pro protipožární ochranu s omezením mechanizace v objektech v přes 6 do 12 m</t>
  </si>
  <si>
    <t>-1261440732</t>
  </si>
  <si>
    <t>266</t>
  </si>
  <si>
    <t>998727312</t>
  </si>
  <si>
    <t>Přesun hmot procentní pro protipožární ochranu ruční v objektech v přes 6 do 12 m</t>
  </si>
  <si>
    <t>450264463</t>
  </si>
  <si>
    <t>728</t>
  </si>
  <si>
    <t>Technologie stravování</t>
  </si>
  <si>
    <t>267</t>
  </si>
  <si>
    <t>728000001</t>
  </si>
  <si>
    <t>Nerezová nástěnná sklopná můstková váha</t>
  </si>
  <si>
    <t>49118606</t>
  </si>
  <si>
    <t>268</t>
  </si>
  <si>
    <t>7280000010</t>
  </si>
  <si>
    <t>Skladový regál, 4x plná police, každá police opatřena podélnou výztuhou, nosná konstrukce z jeklů min. 40/40mm, svařovaná konstrukce, celonerezové provedení, 1300x600x1800, ozn. E1</t>
  </si>
  <si>
    <t>1442006959</t>
  </si>
  <si>
    <t>269</t>
  </si>
  <si>
    <t>72800000100</t>
  </si>
  <si>
    <t>Výstupní stůl od myčky, prolis pro vedení na koše 500x500mm, stůl pravý, provedení stolu válečkové,   zadní ostřiková stěna výšky 150mm, stůl samostatně stojící, ale ucyhcený do myčky - 4x noha stolu, nerezové provedení, ozn. Q5</t>
  </si>
  <si>
    <t>174958316</t>
  </si>
  <si>
    <t>270</t>
  </si>
  <si>
    <t>72800000101</t>
  </si>
  <si>
    <t>Nástěnné umyvadlo s kolením ovládáním, sifonem a baterii, zvýšený odnímatelný zadní lem, nerezové provedení, 400x400x210, ozn. Q6</t>
  </si>
  <si>
    <t>-909226039</t>
  </si>
  <si>
    <t>271</t>
  </si>
  <si>
    <t>72800000102</t>
  </si>
  <si>
    <t>Podlahová vpusť, s protizápachovou uzávěrou k zalití do podlahy, materiál nerez, vana ohýbaný nerezový plech, doplněný bočními úchyty do betonu, zemnící šroub, pochůzný protiskluzný rošt R11 350x350, ozn. Q7</t>
  </si>
  <si>
    <t>264076800</t>
  </si>
  <si>
    <t>272</t>
  </si>
  <si>
    <t>72800000103</t>
  </si>
  <si>
    <t>Mycí stůl, 1x vevařený lisovaný dřez o rozměru 1060x500x375mm, prolomená pracovní deska, kapotáž dřezu z čela a obou boků, zadní lem, nerezové provedení, 1400x1050x900, ozn. R1</t>
  </si>
  <si>
    <t>390984980</t>
  </si>
  <si>
    <t>273</t>
  </si>
  <si>
    <t>72800000104</t>
  </si>
  <si>
    <t>-1961326561</t>
  </si>
  <si>
    <t>274</t>
  </si>
  <si>
    <t>72800000105</t>
  </si>
  <si>
    <t>Nástěnná vodovodní baterie s loketním ovládáním prodlouženou ovládací pákou Clinic a delším ramínkem min 450 mm, ozn. R2</t>
  </si>
  <si>
    <t>-232334967</t>
  </si>
  <si>
    <t>275</t>
  </si>
  <si>
    <t>72800000106</t>
  </si>
  <si>
    <t>Granulová myčka provozního nádobí, průběžná, průchozí provedení myčky - umožňující zakládání košů s nádobím z čela nebo z pravého boku myčky nebo z levého boku myčky - výstup koše s umytým nádobím jiným směrem než-li vstup koše se špinavým nádobím, kapaci</t>
  </si>
  <si>
    <t>646871177</t>
  </si>
  <si>
    <t>276</t>
  </si>
  <si>
    <t>72800000107</t>
  </si>
  <si>
    <t>Příslušenství ke granulové myčce - dávkovač mycího prostředku ke granulové myčce, ozn. R3a</t>
  </si>
  <si>
    <t>-1413924866</t>
  </si>
  <si>
    <t>277</t>
  </si>
  <si>
    <t>72800000108</t>
  </si>
  <si>
    <t>Příslušenství ke granulové myčce - dávkovač oplachového prostředku ke granulové myčce, ozn. R3b</t>
  </si>
  <si>
    <t>-1378572067</t>
  </si>
  <si>
    <t>278</t>
  </si>
  <si>
    <t>72800000109</t>
  </si>
  <si>
    <t>Příslušenství ke granulové myčce - sada košů, sada obsahuje : 1x standardní mycí koš s kapacitou až 6x GN 1/1, 1× držák mís a hrnců s košem na naběračky, 1× vložka na tácy a víka, 1× koš na velké hrnce, 1× sada 2 flexibilních držáků, ozn. R4</t>
  </si>
  <si>
    <t>-597988003</t>
  </si>
  <si>
    <t>279</t>
  </si>
  <si>
    <t>7280000011</t>
  </si>
  <si>
    <t>Skladový regál, 4x plná police, každá police opatřena podélnou výztuhou, nosná konstrukce z jeklů min. 40/40mm, svařovaná konstrukce, celonerezové provedení, 1200x500x1800, ozn. E2</t>
  </si>
  <si>
    <t>930400104</t>
  </si>
  <si>
    <t>280</t>
  </si>
  <si>
    <t>72800000110</t>
  </si>
  <si>
    <t>Příslušenství ke granulové myčce - sprcha samonavijecí, délka 1,7 m, uzavíratelná pákovým mechanismem, 2x voda /teplá a studená, určena pro sanitaci granulové myčky nádobí, připevněná na výstupním stole, ozn. R5</t>
  </si>
  <si>
    <t>1024271661</t>
  </si>
  <si>
    <t>281</t>
  </si>
  <si>
    <t>72800000111</t>
  </si>
  <si>
    <t>Automatický změkčovač vody, objemově řízená regenerace s možností přepnutí regenerace na časově řízené, ozn. R6</t>
  </si>
  <si>
    <t>1394490509</t>
  </si>
  <si>
    <t>282</t>
  </si>
  <si>
    <t>72800000112</t>
  </si>
  <si>
    <t>Pracovní stůl výstupní, provedení s trnoží, pracovní deska tvořena prolomenou deskou s odvodem vody a perforovaným nerezovým plechem, příprava pro upevnění sanitační sprchy, 1100x1050x850,  ozn. R7</t>
  </si>
  <si>
    <t>2082846166</t>
  </si>
  <si>
    <t>283</t>
  </si>
  <si>
    <t>72800000113</t>
  </si>
  <si>
    <t>Demontáž stávajícího vybavení kuchyně s odvozem a ekologickou likvidací</t>
  </si>
  <si>
    <t>859317849</t>
  </si>
  <si>
    <t>284</t>
  </si>
  <si>
    <t>72800000114</t>
  </si>
  <si>
    <t>Demontáž stávajícího vybavení kuchyně s uložením pro zpětnou montáž</t>
  </si>
  <si>
    <t>-1505909787</t>
  </si>
  <si>
    <t>285</t>
  </si>
  <si>
    <t>7280000012</t>
  </si>
  <si>
    <t>Chladící box, součástí boxu podlaha,panel boxu tl. izolace min. 60mm, 1x chladírenské dveře o rozměru 800/2000mm,dod. vč. lemovacích a krycích liš, vč.kotevního a spojovacího materiálu,  LED zářivkové těleso, délky 120cm, ozn. F1</t>
  </si>
  <si>
    <t>-1009225151</t>
  </si>
  <si>
    <t>286</t>
  </si>
  <si>
    <t>7280000013</t>
  </si>
  <si>
    <t>Výparník k boxu na pozici F1, kompatibilní se splitovou jednotkou, dostatečně dimenzovaný s ohledem na velikost boxu,  ozn. F2</t>
  </si>
  <si>
    <t>-1759031797</t>
  </si>
  <si>
    <t>287</t>
  </si>
  <si>
    <t>7280000014</t>
  </si>
  <si>
    <t>Splitová chladící jednotka k boxu na pozici F1, provozní teploty v rozsahu od 0°C až +2°C, oddělená řídící jednotka, kompatibilní s výparníkem na pozici F2,  ozn. F3</t>
  </si>
  <si>
    <t>708918374</t>
  </si>
  <si>
    <t>288</t>
  </si>
  <si>
    <t>7280000015</t>
  </si>
  <si>
    <t>Skladový regál, 4x plná police, každá police opatřena podélnou výztuhou, nosná konstrukce z jeklů min. 40/40mm, tuhá, pevná, svařovaná konstrukce, celonerezové provedení, 1250x450x1800, ozn. F4</t>
  </si>
  <si>
    <t>-1357265925</t>
  </si>
  <si>
    <t>289</t>
  </si>
  <si>
    <t>7280000016</t>
  </si>
  <si>
    <t>Skladový regál, 4x plná police, každá police opatřena podélnou výztuhou, nosná konstrukce z jeklů min. 40/40mm, tuhá, pevná, svařovaná konstrukce, celonerezové provedení, 1250x450x1800, ozn. F5</t>
  </si>
  <si>
    <t>-1328310854</t>
  </si>
  <si>
    <t>290</t>
  </si>
  <si>
    <t>7280000017</t>
  </si>
  <si>
    <t>Chladící box, součástí boxu podlaha,panel boxu tl. izolace min. 60mm, 1x chladírenské dveře o rozměru 800/2000mm,dod. vč. lemovacích a krycích liš, vč.kotevního a spojovacího materiálu,  LED zářivkové těleso, délky 120cm, ozn. G1</t>
  </si>
  <si>
    <t>1122738058</t>
  </si>
  <si>
    <t>291</t>
  </si>
  <si>
    <t>7280000018</t>
  </si>
  <si>
    <t>Výparník k boxu na pozici G1, kompatibilní se splitovou jednotkou, dostatečně dimenzovaný s ohledem na velikost boxu,  ozn. G2</t>
  </si>
  <si>
    <t>-1102667896</t>
  </si>
  <si>
    <t>292</t>
  </si>
  <si>
    <t>7280000019</t>
  </si>
  <si>
    <t>Splitová chladící jednotka k boxu na pozici G1, provozní teploty v rozsahu od 0°C až +2°C, oddělená řídící jednotka, kompatibilní s výparníkem na pozici G2,  ozn. G3</t>
  </si>
  <si>
    <t>-1837873689</t>
  </si>
  <si>
    <t>293</t>
  </si>
  <si>
    <t>728000002</t>
  </si>
  <si>
    <t>Skladový regál, 4x plná police, 4x noha regálu, lakované - provedení bílý komaxit, montované provedení, 650x400x2000 ozn. B1</t>
  </si>
  <si>
    <t>1401405367</t>
  </si>
  <si>
    <t>294</t>
  </si>
  <si>
    <t>7280000020</t>
  </si>
  <si>
    <t>Skladový regál, 4x plná police, každá police opatřena podélnou výztuhou, nosná konstrukce z jeklů min. 40/40mm, tuhá, pevná, svařovaná konstrukce, celonerezové provedení, 1100x500x1800, ozn. G4</t>
  </si>
  <si>
    <t>342612093</t>
  </si>
  <si>
    <t>295</t>
  </si>
  <si>
    <t>7280000021</t>
  </si>
  <si>
    <t>Skladový regál, 4x plná police, každá police opatřena podélnou výztuhou, nosná konstrukce z jeklů min. 40/40mm, tuhá, pevná, svařovaná konstrukce, celonerezové provedení, 1100x350x1800, ozn. G5</t>
  </si>
  <si>
    <t>-1808246326</t>
  </si>
  <si>
    <t>296</t>
  </si>
  <si>
    <t>7280000022</t>
  </si>
  <si>
    <t>Mrazící box, součástí boxu podlaha,panel boxu tl. izolace min. 100mm, 1x chladírenské dveře o rozměru 800/2000mm,dod. vč. lemovacích a krycích liš, vč.kotevního a spojovacího materiálu,  LED zářivkové těleso, délky 120cm, ozn. H1</t>
  </si>
  <si>
    <t>380316395</t>
  </si>
  <si>
    <t>297</t>
  </si>
  <si>
    <t>7280000023</t>
  </si>
  <si>
    <t>Výparník k boxu na pozici H1, kompatibilní se splitovou jednotkou, dostatečně dimenzovaný s ohledem na velikost boxu,  ozn. H2</t>
  </si>
  <si>
    <t>-785131661</t>
  </si>
  <si>
    <t>298</t>
  </si>
  <si>
    <t>7280000024</t>
  </si>
  <si>
    <t>Splitová mrazící jednotka k boxu na pozici H1, provozní teploty v rozsahu od -18°C až -20°C, oddělená řídící jednotka, kompatibilní s výparníkem na pozici H2,  ozn. H3</t>
  </si>
  <si>
    <t>-1950763004</t>
  </si>
  <si>
    <t>299</t>
  </si>
  <si>
    <t>7280000025</t>
  </si>
  <si>
    <t>Skladový regál, 4x plná police, každá police opatřena podélnou výztuhou, nosná konstrukce z jeklů min. 40/40mm, tuhá, pevná, svařovaná konstrukce, celonerezové provedení, 1000x600x1800, ozn. H4</t>
  </si>
  <si>
    <t>-270637515</t>
  </si>
  <si>
    <t>300</t>
  </si>
  <si>
    <t>7280000026</t>
  </si>
  <si>
    <t>Skladový regál, 4x plná police, každá police opatřena podélnou výztuhou, nosná konstrukce z jeklů min. 40/40mm, tuhá, pevná, svařovaná konstrukce, celonerezové provedení, 950x600x1800, ozn. H5</t>
  </si>
  <si>
    <t>-886919120</t>
  </si>
  <si>
    <t>301</t>
  </si>
  <si>
    <t>7280000027</t>
  </si>
  <si>
    <t>Skladový regál, 4x plná police, každá police opatřena podélnou výztuhou, nosná konstrukce z jeklů min. 40/40mm, tuhá, pevná, svařovaná konstrukce, celonerezové provedení, 850x500x1800, ozn. H6</t>
  </si>
  <si>
    <t>-1762050393</t>
  </si>
  <si>
    <t>302</t>
  </si>
  <si>
    <t>7280000028</t>
  </si>
  <si>
    <t>Chladící box, součástí boxu podlaha,panel boxu tl. izolace min. 60mm, 1x chladírenské dveře o rozměru 800/2000mm,dod. vč. lemovacích a krycích lišt, vč.kotevního a spojovacího materiálu,  LED zářivkové těleso, délky 120cm, ozn. J1</t>
  </si>
  <si>
    <t>-1871787626</t>
  </si>
  <si>
    <t>303</t>
  </si>
  <si>
    <t>7280000029</t>
  </si>
  <si>
    <t>Výparník k boxu na pozici H1, kompatibilní se splitovou jednotkou, dostatečně dimenzovaný s ohledem na velikost boxu,  ozn. J2</t>
  </si>
  <si>
    <t>-1609107461</t>
  </si>
  <si>
    <t>304</t>
  </si>
  <si>
    <t>728000003</t>
  </si>
  <si>
    <t>Nástěnná baterie 150 mm s ruční sprchou, chrom, ozn. C1</t>
  </si>
  <si>
    <t>-257409730</t>
  </si>
  <si>
    <t>305</t>
  </si>
  <si>
    <t>7280000030</t>
  </si>
  <si>
    <t>Splitová chladící jednotka k boxu na pozici J1, provozní teploty v rozsahu od 0°C až +2°C, oddělená řídící jednotka, kompatibilní s výparníkem na pozici J2,  ozn. J3</t>
  </si>
  <si>
    <t>1639814186</t>
  </si>
  <si>
    <t>306</t>
  </si>
  <si>
    <t>7280000031</t>
  </si>
  <si>
    <t>Skladový regál, 4x plná police, každá police opatřena podélnou výztuhou, nosná konstrukce z jeklů min. 40/40mm, tuhá, pevná, svařovaná konstrukce, celonerezové provedení, 1200x600x1800, ozn. J4</t>
  </si>
  <si>
    <t>-1346041199</t>
  </si>
  <si>
    <t>307</t>
  </si>
  <si>
    <t>7280000032</t>
  </si>
  <si>
    <t>Skladový regál, 4x plná police, každá police opatřena podélnou výztuhou, nosná konstrukce z jeklů min. 40/40mm, tuhá, pevná, svařovaná konstrukce, celonerezové provedení, 1300x600x1800, ozn. J5</t>
  </si>
  <si>
    <t>-460146957</t>
  </si>
  <si>
    <t>308</t>
  </si>
  <si>
    <t>7280000033</t>
  </si>
  <si>
    <t>Skladový regál, 4x plná police, každá police opatřena podélnou výztuhou, nosná konstrukce z jeklů min. 40/40mm, tuhá, pevná, svařovaná konstrukce, celonerezové provedení, 1250x600x1800, ozn. J6</t>
  </si>
  <si>
    <t>-356260635</t>
  </si>
  <si>
    <t>309</t>
  </si>
  <si>
    <t>7280000034</t>
  </si>
  <si>
    <t>Skladový regál, 4x plná police, každá police opatřena podélnou výztuhou, nosná konstrukce z jeklů min. 40/40mm, tuhá, pevná, svařovaná konstrukce, celonerezové provedení, 1600x400x1800, ozn. K1</t>
  </si>
  <si>
    <t>-1933360168</t>
  </si>
  <si>
    <t>310</t>
  </si>
  <si>
    <t>7280000035</t>
  </si>
  <si>
    <t>Profesionální chladnička, hrubý objem min. 570 lt, bílá, 1x plné dveře, ventilované cirkulační chlazení, automatické odtávání, teplotní rozsah +2°C až +10°C, vnitřní prostor chladničky uzpůsoben pro umístění přepravky 600x400mm,  ozn. K2</t>
  </si>
  <si>
    <t>1998608033</t>
  </si>
  <si>
    <t>311</t>
  </si>
  <si>
    <t>7280000036</t>
  </si>
  <si>
    <t>Profesionální mraznička, hrubý objem min. 340 lt, bílá, 1x plné dveře, statické chlazení, digitální termostat, integrovaný zámek dveří, teplotní rozsah -10°C až -24°C, max. 650x650x2000, ozn. K3</t>
  </si>
  <si>
    <t>1669852477</t>
  </si>
  <si>
    <t>312</t>
  </si>
  <si>
    <t>7280000037</t>
  </si>
  <si>
    <t>Kombinovaná výlevka, rozměr výlevky min. 400x400x200mm, součástí výlevky umyvadlo, 1x otvor pro baterii, nerezové provedení ozn. L1</t>
  </si>
  <si>
    <t>763991284</t>
  </si>
  <si>
    <t>313</t>
  </si>
  <si>
    <t>7280000038</t>
  </si>
  <si>
    <t>Stojánková vodovodní baterie, hygienické pákové loketní ovládání "CLINIC" ozn. L2</t>
  </si>
  <si>
    <t>1876424293</t>
  </si>
  <si>
    <t>314</t>
  </si>
  <si>
    <t>7280000039</t>
  </si>
  <si>
    <t xml:space="preserve"> Pracovní stůl, pod pracovní deskou umístěna 1x výsuvná zásuvka, vnitřní kapacita zásuvky 1x GN 1/1-150 mm, 1x plná police, zadní lem, nerezové provedení, ozn. L3</t>
  </si>
  <si>
    <t>-1274701121</t>
  </si>
  <si>
    <t>315</t>
  </si>
  <si>
    <t>728000004</t>
  </si>
  <si>
    <t>Podlahová celonerezová vpusť včetně nerezové protizápachové uzávěry /sifonu/ a protiskluzného vyjímatelného roštu 500x500, ozn. C2</t>
  </si>
  <si>
    <t>1604206863</t>
  </si>
  <si>
    <t>316</t>
  </si>
  <si>
    <t>7280000040</t>
  </si>
  <si>
    <t>Mycí stůl, 2x vevařený lisovaný dřez, každý dřez o rozměru 860x600x450mm, prolamovaná pracovní deska, kapotáž dřezu z čela a obou boků, 1x plná police, zadní lem, nerezové provedení, ozn. L4</t>
  </si>
  <si>
    <t>-388537554</t>
  </si>
  <si>
    <t>317</t>
  </si>
  <si>
    <t>7280000041</t>
  </si>
  <si>
    <t>Dřezová nástěnná vodovodní baterie s prodlouženou ovládací pákou Clinik , ozn. L5</t>
  </si>
  <si>
    <t>-935708012</t>
  </si>
  <si>
    <t>318</t>
  </si>
  <si>
    <t>7280000042</t>
  </si>
  <si>
    <t>Pracovní stůl, trnož, zadní lem, pravý lem, nerezové provedení, ozn. L6</t>
  </si>
  <si>
    <t>-1560551416</t>
  </si>
  <si>
    <t>319</t>
  </si>
  <si>
    <t>7280000043</t>
  </si>
  <si>
    <t>Škrabka brambor a kořenové zeleniny, nerezové provedení, objem jedné náplně min. 40 kg, teoretická kapacita min. 450 kg brambor / 1 hod., max. 900x900, ozn. L7</t>
  </si>
  <si>
    <t>1054788178</t>
  </si>
  <si>
    <t>320</t>
  </si>
  <si>
    <t>7280000044</t>
  </si>
  <si>
    <t>Lapač škrobu a šlupek, nerezové provedení, kompatibilní se škrabou brambor na poz. L7, ozn. L8</t>
  </si>
  <si>
    <t>1999780604</t>
  </si>
  <si>
    <t>321</t>
  </si>
  <si>
    <t>7280000045</t>
  </si>
  <si>
    <t>Podlahová vpusť, s protizápachovou uzávěrou k zalití do podlahy, vč. pochůzného podlahového vyjímatelného roštu  350x350, ozn. L9</t>
  </si>
  <si>
    <t>-789220465</t>
  </si>
  <si>
    <t>322</t>
  </si>
  <si>
    <t>7280000046</t>
  </si>
  <si>
    <t>Pracovní stůl, 1x plná police, nerezové provedení bez lemů, pojízdné provedení 4x kolečko o průměru min. 100mm, dvě ze čtyř koleček opatřeny aretační brzdou, 2000x900x900, ozn. M1</t>
  </si>
  <si>
    <t>1754604795</t>
  </si>
  <si>
    <t>323</t>
  </si>
  <si>
    <t>7280000047</t>
  </si>
  <si>
    <t>Pracovní stůl, 1x plná police, nerezové provedení bez lemů, pojízdné provedení 4x kolečko o průměru min. 100mm, dvě ze čtyř koleček opatřeny aretační brzdou, 2100x900x900, ozn. M2</t>
  </si>
  <si>
    <t>-1940345964</t>
  </si>
  <si>
    <t>324</t>
  </si>
  <si>
    <t>7280000048</t>
  </si>
  <si>
    <t>Pracovní stůl, pod pracovní deskou umístěna 2x výsuvná zásuvka, vnitřní kapacita každé zásuvky 1x GN 1/1-150 mm, 1x plná police, zadní lem, pravý lem, nerezové provedení, 1200x700x900, ozn. M3</t>
  </si>
  <si>
    <t>-792444958</t>
  </si>
  <si>
    <t>325</t>
  </si>
  <si>
    <t>7280000049</t>
  </si>
  <si>
    <t>Špalek na maso, bukový, 700x700x900, ozn. M4</t>
  </si>
  <si>
    <t>-1074624535</t>
  </si>
  <si>
    <t>326</t>
  </si>
  <si>
    <t>728000005</t>
  </si>
  <si>
    <t>Chladící komora na odpad, ventilované chlazení, automatické odtávání, automatické odpařování kondenzátu, digitální termostat, regulace teploty v rozmezí min. +4 až +8 °C, kapacita min. 2× nádoba na odpad 240 lt, ozn. C3</t>
  </si>
  <si>
    <t>544768582</t>
  </si>
  <si>
    <t>327</t>
  </si>
  <si>
    <t>7280000050</t>
  </si>
  <si>
    <t>Mycí stůl, 1x vevařený lisovaný dřez o rozměru 500x500x250mm, kapotáž dřezu z čela a obou boků, 1x plná police, zadní lem, levý lem, nerezové provedení, 1200x700x900, ozn. M5</t>
  </si>
  <si>
    <t>-618427308</t>
  </si>
  <si>
    <t>328</t>
  </si>
  <si>
    <t>7280000051</t>
  </si>
  <si>
    <t>Dřezová nástěnná vodovodní baterie s prodlouženou ovládací pákou Clinik , ozn. M6</t>
  </si>
  <si>
    <t>1643602861</t>
  </si>
  <si>
    <t>329</t>
  </si>
  <si>
    <t>7280000052</t>
  </si>
  <si>
    <t>Pracovní stůl, pod pracovní deskou umístěna 3x výsuvná zásuvka, vnitřní kapacita každé zásuvky 1x GN 1/1-150 mm, 1x plná police, zadní lem, nerezové provedení, 1600x700x900, ozn. M7</t>
  </si>
  <si>
    <t>825112028</t>
  </si>
  <si>
    <t>330</t>
  </si>
  <si>
    <t>7280000053</t>
  </si>
  <si>
    <t>Stropní bloková chladící jednotka, provozní teploty v rozsahu od +10°C až +12°C, ozn. M8</t>
  </si>
  <si>
    <t>560291567</t>
  </si>
  <si>
    <t>331</t>
  </si>
  <si>
    <t>7280000054</t>
  </si>
  <si>
    <t xml:space="preserve">Kombinovaná výlevka, rozměr výlevky min. 400x400x200mm, součástí výlevky umyvadlo, 1x otvor pro baterii, nerezové provedení, 500x700x900 ozn. M9 </t>
  </si>
  <si>
    <t>-1942399989</t>
  </si>
  <si>
    <t>332</t>
  </si>
  <si>
    <t>7280000055</t>
  </si>
  <si>
    <t>Stojánková vodovodní baterie, hygienické pákové loketní ovládání "CLINIC" ozn. M10</t>
  </si>
  <si>
    <t>-588030332</t>
  </si>
  <si>
    <t>333</t>
  </si>
  <si>
    <t>7280000056</t>
  </si>
  <si>
    <t>Řezačka masa, stolní, průměr složení min. 82mm, výkon dle použité průtlačné desky - 250 až 300 kg/h, celonerezové provedení ozn. M11</t>
  </si>
  <si>
    <t>286137203</t>
  </si>
  <si>
    <t>334</t>
  </si>
  <si>
    <t>7280000057</t>
  </si>
  <si>
    <t>Automatické formovací stolní zařízení, automatický formavač masových směsíí ozn. M12</t>
  </si>
  <si>
    <t>-1115678197</t>
  </si>
  <si>
    <t>335</t>
  </si>
  <si>
    <t>7280000058</t>
  </si>
  <si>
    <t>Automatický naklepávací lis na maso, hydraulický lis na maso ozn. M13</t>
  </si>
  <si>
    <t>-906855003</t>
  </si>
  <si>
    <t>336</t>
  </si>
  <si>
    <t>7280000059</t>
  </si>
  <si>
    <t>Podstavec pod naplepávací stroj na pozici M13, 1x plná police, nerezové provední, pojízdné provedení 4x kolečko o průměru min. 75mm, dvě ze čtyř koleček opatřeny aretační brzdou, ozn. M13a</t>
  </si>
  <si>
    <t>-1013646032</t>
  </si>
  <si>
    <t>337</t>
  </si>
  <si>
    <t>728000006</t>
  </si>
  <si>
    <t>Skladový regál, 4x plná police, 4x noha regálu, regál /police i stojiny/ lakované - provedení bílý komaxit, montované provedení, ozn. D1</t>
  </si>
  <si>
    <t>-501460731</t>
  </si>
  <si>
    <t>338</t>
  </si>
  <si>
    <t>7280000060</t>
  </si>
  <si>
    <t>Univerzální kuchyňský robot, objem kotlíku: 60 lt, vč. nástavců na míchání, hnětání a šlehání, min. 3 rychlosti otáček, ozn. M14</t>
  </si>
  <si>
    <t>1138155827</t>
  </si>
  <si>
    <t>339</t>
  </si>
  <si>
    <t>7280000061</t>
  </si>
  <si>
    <t xml:space="preserve">Sada příslušenství k robotu na pozici M14, sada příslušenství obsahuje 1x kotlík o objemu 30 litrů, 1x hnět. hák pro kotlík o objemu 30 lt, 1x míchač pro kotlík o objemu 30 lt, 1x šleh metla pro kotlík o objemu 30 lt, 1x redukční nosič kotlíku, ozn. M14a </t>
  </si>
  <si>
    <t>1551757699</t>
  </si>
  <si>
    <t>340</t>
  </si>
  <si>
    <t>7280000062</t>
  </si>
  <si>
    <t xml:space="preserve">Pracovní stůl, 1x plná police, nerezové provedení, zadní lem, 800x700x600, ozn. M15 </t>
  </si>
  <si>
    <t>-946060110</t>
  </si>
  <si>
    <t>341</t>
  </si>
  <si>
    <t>7280000063</t>
  </si>
  <si>
    <t>Univerzální kuchyňský robot, objem kotlíku: 60 lt, vč. nástavců na míchání, hnětání a šlehání, min. 3 rychlosti otáček, ozn. N1</t>
  </si>
  <si>
    <t>-384979358</t>
  </si>
  <si>
    <t>342</t>
  </si>
  <si>
    <t>7280000064</t>
  </si>
  <si>
    <t>Elektrická multifunkční pánev, dvounádobové /dvouvanové/ provedení pánve - možnost náhrady dvěma samostatnými zařízeními z nichž  každé bude mít minimální objem vany 79 lt, topný systém pomocí celoplošných topných těles pro rychlý náběh teploty na, ozn.O1</t>
  </si>
  <si>
    <t>1493066801</t>
  </si>
  <si>
    <t>343</t>
  </si>
  <si>
    <t>7280000065</t>
  </si>
  <si>
    <t>Příslušenství k multifunkční pánvi na poz. O1 - rameno pro zvedání a spouštění košů, ozn. O1a</t>
  </si>
  <si>
    <t>1538762705</t>
  </si>
  <si>
    <t>344</t>
  </si>
  <si>
    <t>7280000066</t>
  </si>
  <si>
    <t>Příslušenství k multifunkční pánvi na poz. O1 - varný koš, ozn. O1b</t>
  </si>
  <si>
    <t>621853330</t>
  </si>
  <si>
    <t>345</t>
  </si>
  <si>
    <t>7280000067</t>
  </si>
  <si>
    <t>Příslušenství k multifunkční pánvi na poz. O1 - fritovací koš, ozn. O1c</t>
  </si>
  <si>
    <t>2131780274</t>
  </si>
  <si>
    <t>346</t>
  </si>
  <si>
    <t>7280000068</t>
  </si>
  <si>
    <t>Příslušenství k multifunkční pánvi na poz. O1 - velká špachtle bez držadla, ozn. O1d</t>
  </si>
  <si>
    <t>-359018228</t>
  </si>
  <si>
    <t>347</t>
  </si>
  <si>
    <t>7280000069</t>
  </si>
  <si>
    <t>Příslušenství k multifunkční pánvi na poz. O1 - rošt na dno pánve, ozn. O1e</t>
  </si>
  <si>
    <t>177014016</t>
  </si>
  <si>
    <t>348</t>
  </si>
  <si>
    <t>728000007</t>
  </si>
  <si>
    <t>Skladový regál, 4x plná police, 4x noha regálu, regál /police i stojiny/ lakované - provedení bílý komaxit, montované provedení, ozn. D2</t>
  </si>
  <si>
    <t>-205332548</t>
  </si>
  <si>
    <t>349</t>
  </si>
  <si>
    <t>7280000070</t>
  </si>
  <si>
    <t>Příslušenství k multifunkční pánvi na poz. O1 - síto, ozn. O1f</t>
  </si>
  <si>
    <t>256740728</t>
  </si>
  <si>
    <t>350</t>
  </si>
  <si>
    <t>7280000071</t>
  </si>
  <si>
    <t>Příslušenství k multifunkční pánvi na poz. O1 - čistící houba pro čištění pánve, ozn. O1g</t>
  </si>
  <si>
    <t>1782950733</t>
  </si>
  <si>
    <t>351</t>
  </si>
  <si>
    <t>7280000072</t>
  </si>
  <si>
    <t>Odborné zaškolení obsluhy na multifunkční pánvi na poz. O1 a O7 - odborným zaškolením se rozumí 16 hodin /rozdělených do 2 pracovních dní/ praktických ukázek vaření na varných zařízení, odborné zaškolení musí být realizováno vlastním odborným šk, ozn. O1h</t>
  </si>
  <si>
    <t>-730132521</t>
  </si>
  <si>
    <t>352</t>
  </si>
  <si>
    <t>7280000073</t>
  </si>
  <si>
    <t>Pracovní stůl, 1x plná police, nerezové provedení, zadní lem, ozn. O2</t>
  </si>
  <si>
    <t>477170783</t>
  </si>
  <si>
    <t>353</t>
  </si>
  <si>
    <t>7280000074</t>
  </si>
  <si>
    <t>Multifunkční varné zařízení, zařízení musí splňovat dle normy DIN 18873-5:2016-02, ozn. O3</t>
  </si>
  <si>
    <t>-425750292</t>
  </si>
  <si>
    <t>354</t>
  </si>
  <si>
    <t>7280000075</t>
  </si>
  <si>
    <t>Sada příslušenství k multifunkčnímu varného zařízení na poz. O3, ozn. O3a</t>
  </si>
  <si>
    <t>-139359829</t>
  </si>
  <si>
    <t>355</t>
  </si>
  <si>
    <t>7280000076</t>
  </si>
  <si>
    <t>Modularní neutralní díl, minimální šířka zařízení 100mm, ozn. O4</t>
  </si>
  <si>
    <t>-29916608</t>
  </si>
  <si>
    <t>356</t>
  </si>
  <si>
    <t>7280000077</t>
  </si>
  <si>
    <t>Indukční modulární sporák, sporák uzavřený ze tří stran bez větracích otvorů z boků, zad, vrchní desky, dna a boků vnitřního skříňového prostoru, 1x spodní police, levá a pravá strana sporáku je dvoupláštová, vč. elektrické zásuvky 0,5 kW/230V pr, ozn. O5</t>
  </si>
  <si>
    <t>155790844</t>
  </si>
  <si>
    <t>357</t>
  </si>
  <si>
    <t>7280000078</t>
  </si>
  <si>
    <t>Odborné zaškolení obsluhy na multifunkčním varném zařízení  na poz. O3 a indukčním sporákem na poz. O5, ozn. O5a</t>
  </si>
  <si>
    <t>-1831972519</t>
  </si>
  <si>
    <t>358</t>
  </si>
  <si>
    <t>7280000079</t>
  </si>
  <si>
    <t>Pracovní stůl, 1x plná police, nerezové provedení, zadní lem, 950x800x900, ozn. O6</t>
  </si>
  <si>
    <t>77776993</t>
  </si>
  <si>
    <t>359</t>
  </si>
  <si>
    <t>728000008</t>
  </si>
  <si>
    <t>Skladový regál, 4x plná police, 4x noha regálu, regál /police i stojiny/ lakované - provedení bílý komaxit, montované provedení, ozn. D3</t>
  </si>
  <si>
    <t>1103810778</t>
  </si>
  <si>
    <t>360</t>
  </si>
  <si>
    <t>7280000080</t>
  </si>
  <si>
    <t>Elektrická multifunkční pánev, jednonádobové provedení pánve - objem nádoby 200 lt,  ozn. O7</t>
  </si>
  <si>
    <t>1204896008</t>
  </si>
  <si>
    <t>361</t>
  </si>
  <si>
    <t>7280000081</t>
  </si>
  <si>
    <t>Příslušenství k multifunkční pánvi na poz. O7,  ozn. O7a-g</t>
  </si>
  <si>
    <t>217436770</t>
  </si>
  <si>
    <t>362</t>
  </si>
  <si>
    <t>7280000082</t>
  </si>
  <si>
    <t>Elektrický výklopný kotel s integrovaným míchacím ramenem ve spodní části, kapacita min.150 lt, nastavitelná rychlost míchání - min. 15 otáček až 140 otáček/min,  ozn. O8</t>
  </si>
  <si>
    <t>1041527621</t>
  </si>
  <si>
    <t>363</t>
  </si>
  <si>
    <t>7280000083</t>
  </si>
  <si>
    <t>Příslušenství k míchacímu kotli na poz. O8, ozn. O8a-h</t>
  </si>
  <si>
    <t>113706019</t>
  </si>
  <si>
    <t>364</t>
  </si>
  <si>
    <t>7280000084</t>
  </si>
  <si>
    <t>Odborné zaškolení obsluhy na výklopném kotli na poz. O8</t>
  </si>
  <si>
    <t>-1291074340</t>
  </si>
  <si>
    <t>365</t>
  </si>
  <si>
    <t>7280000085</t>
  </si>
  <si>
    <t>Podlahová vpusť, s protizápachovou uzávěrou k zalití do podlahy,, materiál nerez, vana ohýbaný nerezový plech, doplněný bočními úchyty do betonu, zemnící šroub, pochůzný protiskluzný rošt R11, 600X800, ozn. O9</t>
  </si>
  <si>
    <t>-1682119432</t>
  </si>
  <si>
    <t>366</t>
  </si>
  <si>
    <t>7280000086</t>
  </si>
  <si>
    <t>Pracovní stůl, 2x plná police, nerezové provedení, zadní lem, 1100x800x900, ozn. O10</t>
  </si>
  <si>
    <t>374797145</t>
  </si>
  <si>
    <t>367</t>
  </si>
  <si>
    <t>7280000087</t>
  </si>
  <si>
    <t>Elektro-bateriový zdvižný vozík, pro snadnou manipulaci při vyprazdňování nádob u multifunkční pánve, zdvih 400-750mm, kapacita 1x GN 1/1, nosnost min. 40 Kg, pojízdné provedení 4x kolečko, každé o průměru min. 100mm, dvě ze čtyř koleček opatřen, ozn. O11</t>
  </si>
  <si>
    <t>-603753078</t>
  </si>
  <si>
    <t>368</t>
  </si>
  <si>
    <t>7280000088</t>
  </si>
  <si>
    <t>Manipulační vozík na varné a fritovací koše, kapacita 6x koš GN, odkapávací vana, nerezové provedení, pojízdné provedení 4x kolečko, každé o průměru min. 100mm, dvě ze čtyř koleček opatřeny aretační brzdou, 860x600x1600 ozn. O12</t>
  </si>
  <si>
    <t>-289082651</t>
  </si>
  <si>
    <t>369</t>
  </si>
  <si>
    <t>7280000089</t>
  </si>
  <si>
    <t>Elektrický konvektomat, kapacita konvektomatu - 1x zavážecí vozík obsahující min. 20x zásuv na plechy GN 1/1, bojlerový vyvíječ páry - NE INJEKČNÍ !!! ozn. O13</t>
  </si>
  <si>
    <t>-1880757783</t>
  </si>
  <si>
    <t>370</t>
  </si>
  <si>
    <t>728000009</t>
  </si>
  <si>
    <t>Skladový regál, 4x plná police, 4x noha regálu, regál /police i stojiny/ lakované - provedení bílý komaxit, montované provedení, ozn. D4</t>
  </si>
  <si>
    <t>1587018810</t>
  </si>
  <si>
    <t>371</t>
  </si>
  <si>
    <t>7280000090</t>
  </si>
  <si>
    <t>Náhradní zavažecí vozík pro konvektomat na poz. O13, kapacita vozíku 20x GN 1/1, doporučené a výrobcem konvektomatu garantované příslušenství, ozn. O14</t>
  </si>
  <si>
    <t>-1061008143</t>
  </si>
  <si>
    <t>372</t>
  </si>
  <si>
    <t>7280000091</t>
  </si>
  <si>
    <t>Podlahová vpusť, s protizápachovou uzávěrou k zalití do podlahy,, materiál nerez, vana ohýbaný nerezový plech, doplněný bočními úchyty do betonu, zemnící šroub, pochůzný vyjímatelný protiskluzný rošt R11, 1000x450, ozn. O15</t>
  </si>
  <si>
    <t>314460377</t>
  </si>
  <si>
    <t>373</t>
  </si>
  <si>
    <t>7280000092</t>
  </si>
  <si>
    <t>Vyhřívaný vozík na GN, provedení vozíku se zvlhčováním, kapacita min. 15x GN 1/1, nerezové dvouplášťové provedení, izolované,, ozn. P1</t>
  </si>
  <si>
    <t>699808813</t>
  </si>
  <si>
    <t>374</t>
  </si>
  <si>
    <t>7280000093</t>
  </si>
  <si>
    <t>Vyhřívaný vozík na GN, provedení vozíku se zvlhčováním, kapacita min. 15x GN 2/1, nerezové dvouplášťové provedení, izolované, ozn. P2</t>
  </si>
  <si>
    <t>-907902253</t>
  </si>
  <si>
    <t>375</t>
  </si>
  <si>
    <t>7280000094</t>
  </si>
  <si>
    <t>Chlazený stůl, třísekcový, první sekce vybavena křídlovými dvířky, druhá sekce vybavena křídlovými dvířky, třetí sekce vybavena křídlovými dvířky, objem min. 400 litrů, nerezové provedení, chladivo R-600a, bez CFC, ozn. P3</t>
  </si>
  <si>
    <t>-291661500</t>
  </si>
  <si>
    <t>376</t>
  </si>
  <si>
    <t>7280000095</t>
  </si>
  <si>
    <t>Pracovní deska, určena k umístění na chladící stůl, plná výdřeva v celé ploše, bez lemů, 1800x700x40, ozn. P4</t>
  </si>
  <si>
    <t>492355967</t>
  </si>
  <si>
    <t>377</t>
  </si>
  <si>
    <t>7280000096</t>
  </si>
  <si>
    <t>Vstupní stůl k myčce, prolis pro vedení na koše 500x500mm, stůl levý, 1x vevařený lisovaný dřez o rozměru 450x450x250mm, 1x otvor pro stojánkovou baterii, délka 1300 mm, ozn. Q1</t>
  </si>
  <si>
    <t>1877713557</t>
  </si>
  <si>
    <t>378</t>
  </si>
  <si>
    <t>7280000097</t>
  </si>
  <si>
    <t>Tllaková oplachová sprcha, stojánková, provedení vč. napouštěcího ramínka, součástí sprchy tlaková koncovka, ozn. Q2</t>
  </si>
  <si>
    <t>-154419381</t>
  </si>
  <si>
    <t>379</t>
  </si>
  <si>
    <t>7280000098</t>
  </si>
  <si>
    <t>Tunelový košový mycí stroj, ozn. Q3, specifikace viz. část D.2 Dokumentace technologie stravování, příloha č. D.2.3</t>
  </si>
  <si>
    <t>-788007271</t>
  </si>
  <si>
    <t>380</t>
  </si>
  <si>
    <t>7280000099</t>
  </si>
  <si>
    <t>Výstupní rohová zátáčka 90° , ozn. Q4, specifikace viz. část D.2 Dokumentace technologie stravování, příloha č. D.2.3</t>
  </si>
  <si>
    <t>1592576393</t>
  </si>
  <si>
    <t>731</t>
  </si>
  <si>
    <t>Ústřední vytápění - kotelny</t>
  </si>
  <si>
    <t>381</t>
  </si>
  <si>
    <t>731200825</t>
  </si>
  <si>
    <t>Demontáž kotle ocelového na plynná nebo kapalná paliva výkon přes 25 do 40 kW</t>
  </si>
  <si>
    <t>-952982516</t>
  </si>
  <si>
    <t>382</t>
  </si>
  <si>
    <t>731244009</t>
  </si>
  <si>
    <t>Kotel ocelový závěsný na plyn kondenzační o výkonu 6,8-49,8 kW pro vytápění</t>
  </si>
  <si>
    <t>7939071</t>
  </si>
  <si>
    <t>383</t>
  </si>
  <si>
    <t>731391811</t>
  </si>
  <si>
    <t>Vypuštění vody z kotle samospádem pl kotle do 5 m2</t>
  </si>
  <si>
    <t>-990487027</t>
  </si>
  <si>
    <t>384</t>
  </si>
  <si>
    <t>731810312</t>
  </si>
  <si>
    <t>Nucený odtah spalin soustředným potrubím pro kondenzační kotel vodorovný 80/125 mm přes vnější stěnu</t>
  </si>
  <si>
    <t>1849667357</t>
  </si>
  <si>
    <t>385</t>
  </si>
  <si>
    <t>998731212</t>
  </si>
  <si>
    <t>Přesun hmot procentní pro kotelny s omezením mechanizace v objektech v přes 6 do 12 m</t>
  </si>
  <si>
    <t>1714593696</t>
  </si>
  <si>
    <t>386</t>
  </si>
  <si>
    <t>998731312</t>
  </si>
  <si>
    <t>Přesun hmot procentní pro kotelny ruční v objektech v přes 6 do 12 m</t>
  </si>
  <si>
    <t>-1205049490</t>
  </si>
  <si>
    <t>732</t>
  </si>
  <si>
    <t>Ústřední vytápění - strojovny</t>
  </si>
  <si>
    <t>387</t>
  </si>
  <si>
    <t>732112225</t>
  </si>
  <si>
    <t>Rozdělovač sdružený hydraulický DN 50 závitový, dva okruhy DN32</t>
  </si>
  <si>
    <t>1514556596</t>
  </si>
  <si>
    <t>388</t>
  </si>
  <si>
    <t>732420811</t>
  </si>
  <si>
    <t>Demontáž čerpadla oběhového spirálního DN 25</t>
  </si>
  <si>
    <t>-933479695</t>
  </si>
  <si>
    <t>389</t>
  </si>
  <si>
    <t>732420812</t>
  </si>
  <si>
    <t>Demontáž čerpadla oběhového spirálního DN 40</t>
  </si>
  <si>
    <t>-1317618566</t>
  </si>
  <si>
    <t>390</t>
  </si>
  <si>
    <t>732421203</t>
  </si>
  <si>
    <t>Čerpadlo teplovodní mokroběžné závitové cirkulační DN 25 výtlak do 6,0 m průtok 3,0 m3/h pro TUV</t>
  </si>
  <si>
    <t>702272600</t>
  </si>
  <si>
    <t>391</t>
  </si>
  <si>
    <t>732421208</t>
  </si>
  <si>
    <t>Čerpadlo teplovodní mokroběžné závitové cirkulační DN 32 výtlak do 6,0 m průtok 3,0 m3/h pro TUV</t>
  </si>
  <si>
    <t>87898235</t>
  </si>
  <si>
    <t>392</t>
  </si>
  <si>
    <t>732421411</t>
  </si>
  <si>
    <t>Čerpadlo teplovodní mokroběžné závitové oběhové DN 25 výtlak do 6,0 m průtok 3,6 m3/h PN 10 pro vytápění</t>
  </si>
  <si>
    <t>1724886175</t>
  </si>
  <si>
    <t>393</t>
  </si>
  <si>
    <t>732421453</t>
  </si>
  <si>
    <t>Čerpadlo teplovodní mokroběžné závitové oběhové DN 32 výtlak do 6,0 m průtok 4,5 m3/h PN 10 pro vytápění</t>
  </si>
  <si>
    <t>1202453980</t>
  </si>
  <si>
    <t>394</t>
  </si>
  <si>
    <t>998732202</t>
  </si>
  <si>
    <t>Přesun hmot procentní pro strojovny v objektech v přes 6 do 12 m</t>
  </si>
  <si>
    <t>1232791032</t>
  </si>
  <si>
    <t>395</t>
  </si>
  <si>
    <t>998732312</t>
  </si>
  <si>
    <t>Přesun hmot procentní pro strojovny ruční v objektech v přes 6 do 12 m</t>
  </si>
  <si>
    <t>2108320221</t>
  </si>
  <si>
    <t>733</t>
  </si>
  <si>
    <t>Ústřední vytápění - rozvodné potrubí</t>
  </si>
  <si>
    <t>396</t>
  </si>
  <si>
    <t>733110803</t>
  </si>
  <si>
    <t>Demontáž potrubí ocelového závitového DN do 15</t>
  </si>
  <si>
    <t>1474406111</t>
  </si>
  <si>
    <t>397</t>
  </si>
  <si>
    <t>733111102</t>
  </si>
  <si>
    <t>Potrubí ocelové závitové černé bezešvé běžné nízkotlaké DN 10</t>
  </si>
  <si>
    <t>220483296</t>
  </si>
  <si>
    <t>10+2</t>
  </si>
  <si>
    <t>398</t>
  </si>
  <si>
    <t>733111103</t>
  </si>
  <si>
    <t>Potrubí ocelové závitové černé bezešvé běžné nízkotlaké DN 15</t>
  </si>
  <si>
    <t>-740532395</t>
  </si>
  <si>
    <t>5,3*2</t>
  </si>
  <si>
    <t>399</t>
  </si>
  <si>
    <t>733190107</t>
  </si>
  <si>
    <t>Zkouška těsnosti potrubí ocelové závitové DN do 40</t>
  </si>
  <si>
    <t>-1551045620</t>
  </si>
  <si>
    <t>12,0+10,6</t>
  </si>
  <si>
    <t>400</t>
  </si>
  <si>
    <t>733222303</t>
  </si>
  <si>
    <t>Potrubí měděné polotvrdé spojované lisováním D 18x1 mm</t>
  </si>
  <si>
    <t>366996658</t>
  </si>
  <si>
    <t>2+1,8+2,3+13,1+4,5+0,6+2+0,4+4,5+13,4+2,3+2+2</t>
  </si>
  <si>
    <t>401</t>
  </si>
  <si>
    <t>733223305</t>
  </si>
  <si>
    <t>Potrubí měděné tvrdé spojované lisováním D 35x1,5 mm</t>
  </si>
  <si>
    <t>800760992</t>
  </si>
  <si>
    <t>0,8+0,8+5+5+0,5+0,5+3,4+3,4+6,9+6,9+2+2</t>
  </si>
  <si>
    <t>402</t>
  </si>
  <si>
    <t>733291101</t>
  </si>
  <si>
    <t>Zkouška těsnosti potrubí měděné D do 35x1,5</t>
  </si>
  <si>
    <t>-1361432321</t>
  </si>
  <si>
    <t>50,9+37,2</t>
  </si>
  <si>
    <t>403</t>
  </si>
  <si>
    <t>733811241</t>
  </si>
  <si>
    <t>Ochrana potrubí ústředního vytápění termoizolačními trubicemi z PE tl přes 13 do 20 mm DN do 22 mm</t>
  </si>
  <si>
    <t>256655309</t>
  </si>
  <si>
    <t>50,9+12+10,6</t>
  </si>
  <si>
    <t>404</t>
  </si>
  <si>
    <t>733811242</t>
  </si>
  <si>
    <t>Ochrana potrubí ústředního vytápění termoizolačními trubicemi z PE tl přes 13 do 20 mm DN přes 22 do 45 mm</t>
  </si>
  <si>
    <t>-154377650</t>
  </si>
  <si>
    <t>37,2</t>
  </si>
  <si>
    <t>405</t>
  </si>
  <si>
    <t>998733212</t>
  </si>
  <si>
    <t>Přesun hmot procentní pro rozvody potrubí s omezením mechanizace v objektech v přes 6 do 12 m</t>
  </si>
  <si>
    <t>1102154283</t>
  </si>
  <si>
    <t>406</t>
  </si>
  <si>
    <t>998733312</t>
  </si>
  <si>
    <t>Přesun hmot procentní pro rozvody potrubí ruční v objektech v přes 6 do 12 m</t>
  </si>
  <si>
    <t>1631922569</t>
  </si>
  <si>
    <t>734</t>
  </si>
  <si>
    <t>Ústřední vytápění - armatury</t>
  </si>
  <si>
    <t>407</t>
  </si>
  <si>
    <t>734209113</t>
  </si>
  <si>
    <t>Montáž armatury závitové s dvěma závity G 1/2</t>
  </si>
  <si>
    <t>928023496</t>
  </si>
  <si>
    <t>408</t>
  </si>
  <si>
    <t>55111240</t>
  </si>
  <si>
    <t>šoupě mosazné závit vnitřní-vnitřní PN 16 1/2"</t>
  </si>
  <si>
    <t>1192378257</t>
  </si>
  <si>
    <t>409</t>
  </si>
  <si>
    <t>55117232</t>
  </si>
  <si>
    <t>filtr závitový mosaz závit vnitřní-vnitřní PN 20 T 80°C 1/2"</t>
  </si>
  <si>
    <t>-1598114945</t>
  </si>
  <si>
    <t>410</t>
  </si>
  <si>
    <t>734209116</t>
  </si>
  <si>
    <t>Montáž armatury závitové s dvěma závity G 5/4</t>
  </si>
  <si>
    <t>-1846967865</t>
  </si>
  <si>
    <t>411</t>
  </si>
  <si>
    <t>55121200</t>
  </si>
  <si>
    <t>ventil závitový zpětný 5/4"</t>
  </si>
  <si>
    <t>1132907534</t>
  </si>
  <si>
    <t>412</t>
  </si>
  <si>
    <t>55111243</t>
  </si>
  <si>
    <t>šoupě mosazné závit vnitřní-vnitřní PN 16 5/4"</t>
  </si>
  <si>
    <t>1382793206</t>
  </si>
  <si>
    <t>413</t>
  </si>
  <si>
    <t>734295021</t>
  </si>
  <si>
    <t>Směšovací ventil otopných a chladicích systémů závitový třícestný G 3/4" se servomotorem</t>
  </si>
  <si>
    <t>-1949894419</t>
  </si>
  <si>
    <t>414</t>
  </si>
  <si>
    <t>734295023</t>
  </si>
  <si>
    <t>Směšovací ventil otopných a chladicích systémů závitový třícestný G 5/4" se servomotorem</t>
  </si>
  <si>
    <t>-2067875770</t>
  </si>
  <si>
    <t>415</t>
  </si>
  <si>
    <t>734295261</t>
  </si>
  <si>
    <t>Pohon směšovacích ventilů solárních a otopných systémů ovládání s vlastní regulací na konstantní teplotu dvě čidla 230/3,5 VA 6 Nm/120 sec</t>
  </si>
  <si>
    <t>640844796</t>
  </si>
  <si>
    <t>416</t>
  </si>
  <si>
    <t>998734212</t>
  </si>
  <si>
    <t>Přesun hmot procentní pro armatury s omezením mechanizace v objektech v přes 6 do 12 m</t>
  </si>
  <si>
    <t>-1342753985</t>
  </si>
  <si>
    <t>417</t>
  </si>
  <si>
    <t>998734312</t>
  </si>
  <si>
    <t>Přesun hmot procentní pro armatury ruční v objektech v přes 6 do 12 m</t>
  </si>
  <si>
    <t>1504669066</t>
  </si>
  <si>
    <t>735</t>
  </si>
  <si>
    <t>Ústřední vytápění - otopná tělesa</t>
  </si>
  <si>
    <t>418</t>
  </si>
  <si>
    <t>735110911</t>
  </si>
  <si>
    <t>Přetěsnění růžice radiátorové otopných těles litinových článkových</t>
  </si>
  <si>
    <t>1875670003</t>
  </si>
  <si>
    <t>419</t>
  </si>
  <si>
    <t>735111810</t>
  </si>
  <si>
    <t>Demontáž otopného tělesa litinového článkového</t>
  </si>
  <si>
    <t>-1785090274</t>
  </si>
  <si>
    <t>2,1*0,5</t>
  </si>
  <si>
    <t>0,6*0,5</t>
  </si>
  <si>
    <t>0,5*0,5</t>
  </si>
  <si>
    <t>1,02*0,5</t>
  </si>
  <si>
    <t>420</t>
  </si>
  <si>
    <t>735119140</t>
  </si>
  <si>
    <t>Montáž otopného tělesa litinového článkového</t>
  </si>
  <si>
    <t>-481403173</t>
  </si>
  <si>
    <t>1,02*0,5*2</t>
  </si>
  <si>
    <t>421</t>
  </si>
  <si>
    <t>48450720</t>
  </si>
  <si>
    <t>těleso otopné litinové rozteč/hl 500/160mm, 38-152W, výhřevná plocha 0,255m2/kus</t>
  </si>
  <si>
    <t>544780511</t>
  </si>
  <si>
    <t>2*17</t>
  </si>
  <si>
    <t>422</t>
  </si>
  <si>
    <t>7351191401</t>
  </si>
  <si>
    <t>Zpětná montáž otopného tělesa litinového článkového</t>
  </si>
  <si>
    <t>ks</t>
  </si>
  <si>
    <t>-241794401</t>
  </si>
  <si>
    <t>423</t>
  </si>
  <si>
    <t>735191910</t>
  </si>
  <si>
    <t>Napuštění vody do otopných těles</t>
  </si>
  <si>
    <t>1071618775</t>
  </si>
  <si>
    <t>0,42*0,5+0,6*0,5*5+1,5*0,5</t>
  </si>
  <si>
    <t>1,02*0,5*5+0,6*0,5*2+2,1*0,5+0,9*0,5+0,6*0,5*3+0,48*3+1,5*0,5*4+0,84*0,5</t>
  </si>
  <si>
    <t>424</t>
  </si>
  <si>
    <t>735494811</t>
  </si>
  <si>
    <t>Vypuštění vody z otopných těles</t>
  </si>
  <si>
    <t>756141725</t>
  </si>
  <si>
    <t>425</t>
  </si>
  <si>
    <t>998735212</t>
  </si>
  <si>
    <t>Přesun hmot procentní pro otopná tělesa s omezením mechanizace v objektech v přes 6 do 12 m</t>
  </si>
  <si>
    <t>-1261681582</t>
  </si>
  <si>
    <t>426</t>
  </si>
  <si>
    <t>998735312</t>
  </si>
  <si>
    <t>Přesun hmot procentní pro otopná tělesa ruční v objektech v přes 6 do 12 m</t>
  </si>
  <si>
    <t>642925513</t>
  </si>
  <si>
    <t>741</t>
  </si>
  <si>
    <t>Elektroinstalace - silnoproud</t>
  </si>
  <si>
    <t>427</t>
  </si>
  <si>
    <t>741110001</t>
  </si>
  <si>
    <t>Montáž trubka plastová tuhá D přes 16 do 23 mm uložená pevně</t>
  </si>
  <si>
    <t>-196949514</t>
  </si>
  <si>
    <t>428</t>
  </si>
  <si>
    <t>34571534</t>
  </si>
  <si>
    <t>trubka elektroinstalační plastová tuhá lehce odolná D 18,3/20mm</t>
  </si>
  <si>
    <t>886196619</t>
  </si>
  <si>
    <t>450*1,05 'Přepočtené koeficientem množství</t>
  </si>
  <si>
    <t>429</t>
  </si>
  <si>
    <t>7411118000</t>
  </si>
  <si>
    <t>Demontáž stvávající instalace a svítidel</t>
  </si>
  <si>
    <t>120241203</t>
  </si>
  <si>
    <t>430</t>
  </si>
  <si>
    <t>741112001</t>
  </si>
  <si>
    <t>Montáž krabice zapuštěná plastová kruhová</t>
  </si>
  <si>
    <t>920645236</t>
  </si>
  <si>
    <t>431</t>
  </si>
  <si>
    <t>34571457</t>
  </si>
  <si>
    <t>krabice pod omítku PVC odbočná kruhová D 70mm s víčkem</t>
  </si>
  <si>
    <t>-2068465795</t>
  </si>
  <si>
    <t>432</t>
  </si>
  <si>
    <t>34571450</t>
  </si>
  <si>
    <t>krabice pod omítku PVC přístrojová kruhová D 70mm</t>
  </si>
  <si>
    <t>777687276</t>
  </si>
  <si>
    <t>433</t>
  </si>
  <si>
    <t>741120001</t>
  </si>
  <si>
    <t>Montáž vodič Cu izolovaný plný a laněný žíla 0,35-6 mm2 pod omítku (např. CY)</t>
  </si>
  <si>
    <t>-1779301412</t>
  </si>
  <si>
    <t>434</t>
  </si>
  <si>
    <t>34141044</t>
  </si>
  <si>
    <t>vodič propojovací jádro Cu plné dvojitá izolace PVC 450/750V (CYY) 1x6mm2</t>
  </si>
  <si>
    <t>-482164908</t>
  </si>
  <si>
    <t>250*1,15 'Přepočtené koeficientem množství</t>
  </si>
  <si>
    <t>435</t>
  </si>
  <si>
    <t>741122122</t>
  </si>
  <si>
    <t>Montáž kabel Cu plný kulatý žíla 3x1,5 až 6 mm2 zatažený v trubkách (např. CYKY)</t>
  </si>
  <si>
    <t>310534058</t>
  </si>
  <si>
    <t>436</t>
  </si>
  <si>
    <t>34111030</t>
  </si>
  <si>
    <t>kabel instalační jádro Cu plné izolace PVC plášť PVC 450/750V (CYKY) 3x1,5mm2</t>
  </si>
  <si>
    <t>-325435021</t>
  </si>
  <si>
    <t>1080*1,15 'Přepočtené koeficientem množství</t>
  </si>
  <si>
    <t>437</t>
  </si>
  <si>
    <t>34111036</t>
  </si>
  <si>
    <t>kabel instalační jádro Cu plné izolace PVC plášť PVC 450/750V (CYKY) 3x2,5mm2</t>
  </si>
  <si>
    <t>-1064559792</t>
  </si>
  <si>
    <t>360*1,15 'Přepočtené koeficientem množství</t>
  </si>
  <si>
    <t>438</t>
  </si>
  <si>
    <t>741122125</t>
  </si>
  <si>
    <t>Montáž kabel Cu plný kulatý žíla 3x25 až 35 mm2 zatažený v trubkách (např. CYKY)</t>
  </si>
  <si>
    <t>-1012155605</t>
  </si>
  <si>
    <t>439</t>
  </si>
  <si>
    <t>341130991</t>
  </si>
  <si>
    <t>kabel silový jádro Cu izolace PVC plášť PVC 0,6/1kV (1-CYKY) 3x25+16mm2</t>
  </si>
  <si>
    <t>939112725</t>
  </si>
  <si>
    <t>120*1,15 'Přepočtené koeficientem množství</t>
  </si>
  <si>
    <t>440</t>
  </si>
  <si>
    <t>741122136</t>
  </si>
  <si>
    <t>Montáž kabel Cu plný kulatý žíla 3x35+25 mm2 zatažený v trubkách (např. CYKY)</t>
  </si>
  <si>
    <t>186004038</t>
  </si>
  <si>
    <t>441</t>
  </si>
  <si>
    <t>34113099</t>
  </si>
  <si>
    <t>kabel silový jádro Cu izolace PVC plášť PVC 0,6/1kV (1-CYKY) 3x35+16mm2</t>
  </si>
  <si>
    <t>606163216</t>
  </si>
  <si>
    <t>200*1,15 'Přepočtené koeficientem množství</t>
  </si>
  <si>
    <t>442</t>
  </si>
  <si>
    <t>741122142</t>
  </si>
  <si>
    <t>Montáž kabel Cu plný kulatý žíla 5x1,5 až 2,5 mm2 zatažený v trubkách (např. CYKY)</t>
  </si>
  <si>
    <t>-1018849546</t>
  </si>
  <si>
    <t>443</t>
  </si>
  <si>
    <t>34111094</t>
  </si>
  <si>
    <t>kabel instalační jádro Cu plné izolace PVC plášť PVC 450/750V (CYKY) 5x2,5mm2</t>
  </si>
  <si>
    <t>312587532</t>
  </si>
  <si>
    <t>350*1,15 'Přepočtené koeficientem množství</t>
  </si>
  <si>
    <t>444</t>
  </si>
  <si>
    <t>741122143</t>
  </si>
  <si>
    <t>Montáž kabel Cu plný kulatý žíla 5x4 až 6 mm2 zatažený v trubkách (např. CYKY)</t>
  </si>
  <si>
    <t>1095155700</t>
  </si>
  <si>
    <t>445</t>
  </si>
  <si>
    <t>34111100</t>
  </si>
  <si>
    <t>kabel instalační jádro Cu plné izolace PVC plášť PVC 450/750V (CYKY) 5x6mm2</t>
  </si>
  <si>
    <t>-1392323996</t>
  </si>
  <si>
    <t>446</t>
  </si>
  <si>
    <t>741124603</t>
  </si>
  <si>
    <t>Montáž kabel Cu topný volné délky uložený na konstrukci</t>
  </si>
  <si>
    <t>1437633879</t>
  </si>
  <si>
    <t>447</t>
  </si>
  <si>
    <t>34191000</t>
  </si>
  <si>
    <t>kabel topný samoregulační 20W/m pro ochranu okapů a svodů</t>
  </si>
  <si>
    <t>138963269</t>
  </si>
  <si>
    <t>448</t>
  </si>
  <si>
    <t>741124703</t>
  </si>
  <si>
    <t>Montáž kabel Cu stíněný ovládací žíly 2 až 19x1 mm2 uložený volně (např. JYTY)</t>
  </si>
  <si>
    <t>-1903936887</t>
  </si>
  <si>
    <t>449</t>
  </si>
  <si>
    <t>34113150</t>
  </si>
  <si>
    <t>kabel ovládací průmyslový stíněný laminovanou Al fólií s příložným Cu drátem jádro Cu plné izolace PVC plášť PVC 250V (JYTY) 4x1,00mm2</t>
  </si>
  <si>
    <t>-1762484208</t>
  </si>
  <si>
    <t>400*1,15 'Přepočtené koeficientem množství</t>
  </si>
  <si>
    <t>450</t>
  </si>
  <si>
    <t>741210005</t>
  </si>
  <si>
    <t>Montáž rozvodnice oceloplechová nebo plastová běžná do 200 kg</t>
  </si>
  <si>
    <t>-402553983</t>
  </si>
  <si>
    <t>451</t>
  </si>
  <si>
    <t>35711005</t>
  </si>
  <si>
    <t>rozvodnice zapuštěná, průhledné dveře, IP41, 48 modulárních jednotek, vč. N/pE</t>
  </si>
  <si>
    <t>878472664</t>
  </si>
  <si>
    <t>452</t>
  </si>
  <si>
    <t>741310001</t>
  </si>
  <si>
    <t>Montáž spínač nástěnný 1-jednopólový prostředí normální se zapojením vodičů</t>
  </si>
  <si>
    <t>1885913428</t>
  </si>
  <si>
    <t>453</t>
  </si>
  <si>
    <t>34535015</t>
  </si>
  <si>
    <t>spínač nástěnný jednopólový, řazení 1, IP44, šroubové svorky</t>
  </si>
  <si>
    <t>-223202378</t>
  </si>
  <si>
    <t>454</t>
  </si>
  <si>
    <t>741310003</t>
  </si>
  <si>
    <t>Montáž spínač nástěnný 2-dvoupólový prostředí normální se zapojením vodičů</t>
  </si>
  <si>
    <t>282706091</t>
  </si>
  <si>
    <t>455</t>
  </si>
  <si>
    <t>34535016</t>
  </si>
  <si>
    <t>spínač nástěnný dvojpólový, s čirým průzorem, se signalizační doutnavkou, řazení 2, IP44, šroubové svorky</t>
  </si>
  <si>
    <t>2007734656</t>
  </si>
  <si>
    <t>456</t>
  </si>
  <si>
    <t>741310021</t>
  </si>
  <si>
    <t>Montáž přepínač nástěnný 5-sériový prostředí normální se zapojením vodičů</t>
  </si>
  <si>
    <t>-2032836195</t>
  </si>
  <si>
    <t>457</t>
  </si>
  <si>
    <t>34535017</t>
  </si>
  <si>
    <t>přepínač nástěnný sériový, řazení 5, IP44, šroubové svorky</t>
  </si>
  <si>
    <t>1555096514</t>
  </si>
  <si>
    <t>458</t>
  </si>
  <si>
    <t>741310022</t>
  </si>
  <si>
    <t>Montáž přepínač nástěnný 6-střídavý prostředí normální se zapojením vodičů</t>
  </si>
  <si>
    <t>-243112827</t>
  </si>
  <si>
    <t>459</t>
  </si>
  <si>
    <t>34535018</t>
  </si>
  <si>
    <t>přepínač nástěnný střídavý, řazení 6, IP44, šroubové svorky</t>
  </si>
  <si>
    <t>-525635593</t>
  </si>
  <si>
    <t>460</t>
  </si>
  <si>
    <t>741310251</t>
  </si>
  <si>
    <t>Montáž spínač (polo)zapuštěný šroubové připojení 1-jednopólových prostředí venkovní/mokré se zapojením vodičů</t>
  </si>
  <si>
    <t>-1418576907</t>
  </si>
  <si>
    <t>461</t>
  </si>
  <si>
    <t>34535025</t>
  </si>
  <si>
    <t>přístroj spínače zápustného jednopólového, s krytem, řazení 1, IP44, šroubové svorky</t>
  </si>
  <si>
    <t>611542860</t>
  </si>
  <si>
    <t>462</t>
  </si>
  <si>
    <t>741310252</t>
  </si>
  <si>
    <t>Montáž spínač (polo)zapuštěný šroubové připojení 2-dvoupólových prostředí venkovní/mokré se zapojením vodičů</t>
  </si>
  <si>
    <t>-1103692595</t>
  </si>
  <si>
    <t>463</t>
  </si>
  <si>
    <t>3453502511</t>
  </si>
  <si>
    <t>přístroj spínače zápustného dvoupólového, s krytem, řazení 1, IP44, šroubové svorky</t>
  </si>
  <si>
    <t>171159869</t>
  </si>
  <si>
    <t>464</t>
  </si>
  <si>
    <t>741310271</t>
  </si>
  <si>
    <t>Montáž spínač nebo přepínač otočný nebo ovládaný pomocí táhla, 100 A bez zapojení vodičů</t>
  </si>
  <si>
    <t>-1000550258</t>
  </si>
  <si>
    <t>465</t>
  </si>
  <si>
    <t>345350201</t>
  </si>
  <si>
    <t>vypínač 400V/80A IP44</t>
  </si>
  <si>
    <t>-651798716</t>
  </si>
  <si>
    <t>466</t>
  </si>
  <si>
    <t>345350202</t>
  </si>
  <si>
    <t>vypínač 400V/63A IP44</t>
  </si>
  <si>
    <t>1437775897</t>
  </si>
  <si>
    <t>467</t>
  </si>
  <si>
    <t>345350203</t>
  </si>
  <si>
    <t>vypínač 400V/50A IP44</t>
  </si>
  <si>
    <t>-1464957925</t>
  </si>
  <si>
    <t>468</t>
  </si>
  <si>
    <t>345350204</t>
  </si>
  <si>
    <t>vypínač 400V/40A IP44</t>
  </si>
  <si>
    <t>1432511521</t>
  </si>
  <si>
    <t>469</t>
  </si>
  <si>
    <t>345350205</t>
  </si>
  <si>
    <t>vypínač 400V/25A IP44</t>
  </si>
  <si>
    <t>-389143066</t>
  </si>
  <si>
    <t>470</t>
  </si>
  <si>
    <t>741313001</t>
  </si>
  <si>
    <t>Montáž zásuvka (polo)zapuštěná bezšroubové připojení 2P+PE se zapojením vodičů</t>
  </si>
  <si>
    <t>-1035991534</t>
  </si>
  <si>
    <t>471</t>
  </si>
  <si>
    <t>34555241</t>
  </si>
  <si>
    <t>přístroj zásuvky zápustné jednonásobné, krytka s clonkami, bezšroubové svorky</t>
  </si>
  <si>
    <t>-130932320</t>
  </si>
  <si>
    <t>472</t>
  </si>
  <si>
    <t>741313002</t>
  </si>
  <si>
    <t>Montáž zásuvka (polo)zapuštěná bezšroubové připojení 2P+PE dvojí zapojení - průběžná se zapojením vodičů</t>
  </si>
  <si>
    <t>-1848404169</t>
  </si>
  <si>
    <t>473</t>
  </si>
  <si>
    <t>511320176</t>
  </si>
  <si>
    <t>474</t>
  </si>
  <si>
    <t>741313006</t>
  </si>
  <si>
    <t>Montáž zásuvka (polo)zapuštěná bezšroubové připojení 2x(2P + PE) s přepěťovou ochranou se zapojením vodičů</t>
  </si>
  <si>
    <t>878790574</t>
  </si>
  <si>
    <t>475</t>
  </si>
  <si>
    <t>34555246</t>
  </si>
  <si>
    <t>zásuvka zápustná dvojnásobná šikmá s optickou přepěťovou ochranou, s clonkami, bezšroubové svorky</t>
  </si>
  <si>
    <t>-664433522</t>
  </si>
  <si>
    <t>476</t>
  </si>
  <si>
    <t>741313052</t>
  </si>
  <si>
    <t>Montáž zásuvka nástěnná šroubové připojení 3P+N+PE se zapojením vodičů</t>
  </si>
  <si>
    <t>-81964732</t>
  </si>
  <si>
    <t>477</t>
  </si>
  <si>
    <t>35811477</t>
  </si>
  <si>
    <t>zásuvka nástěnná 16A - 5pól, řazení 3P+N+PE IP44, šroubové svorky</t>
  </si>
  <si>
    <t>-532083065</t>
  </si>
  <si>
    <t>478</t>
  </si>
  <si>
    <t>741313085</t>
  </si>
  <si>
    <t>Montáž zásuvek chráněných v krabici šroubové připojení 3P+N+PE prostředí venkovní, mokré se zapojením vodičů</t>
  </si>
  <si>
    <t>678786846</t>
  </si>
  <si>
    <t>479</t>
  </si>
  <si>
    <t>35811480</t>
  </si>
  <si>
    <t>zásuvka nástěnná 32A - 5pól, řazení 3P+N+PE IP44, šroubové svorky</t>
  </si>
  <si>
    <t>986724719</t>
  </si>
  <si>
    <t>480</t>
  </si>
  <si>
    <t>741320105</t>
  </si>
  <si>
    <t>Montáž jističů jednopólových nn do 25 A ve skříni se zapojením vodičů</t>
  </si>
  <si>
    <t>1297198322</t>
  </si>
  <si>
    <t>481</t>
  </si>
  <si>
    <t>35822115</t>
  </si>
  <si>
    <t>jistič 1-pólový 10 A vypínací charakteristika B vypínací schopnost 6 kA</t>
  </si>
  <si>
    <t>-1841682072</t>
  </si>
  <si>
    <t>482</t>
  </si>
  <si>
    <t>35822111</t>
  </si>
  <si>
    <t>jistič 1-pólový 16 A vypínací charakteristika B vypínací schopnost 10 kA</t>
  </si>
  <si>
    <t>-1636585859</t>
  </si>
  <si>
    <t>483</t>
  </si>
  <si>
    <t>741320165</t>
  </si>
  <si>
    <t>Montáž jističů třípólových nn do 25 A ve skříni se zapojením vodičů</t>
  </si>
  <si>
    <t>-786531846</t>
  </si>
  <si>
    <t>484</t>
  </si>
  <si>
    <t>35822403</t>
  </si>
  <si>
    <t>jistič 3-pólový 25 A vypínací charakteristika B vypínací schopnost 10 kA</t>
  </si>
  <si>
    <t>-1283173114</t>
  </si>
  <si>
    <t>485</t>
  </si>
  <si>
    <t>35822401</t>
  </si>
  <si>
    <t>jistič 3-pólový 16 A vypínací charakteristika B vypínací schopnost 10 kA</t>
  </si>
  <si>
    <t>-839762179</t>
  </si>
  <si>
    <t>486</t>
  </si>
  <si>
    <t>741320175</t>
  </si>
  <si>
    <t>Montáž jističů třípólových nn do 63 A ve skříni se zapojením vodičů</t>
  </si>
  <si>
    <t>82253433</t>
  </si>
  <si>
    <t>487</t>
  </si>
  <si>
    <t>35822605</t>
  </si>
  <si>
    <t>jistič 3-pólový 50 A vypínací charakteristika D vypínací schopnost 25 kA</t>
  </si>
  <si>
    <t>2034506673</t>
  </si>
  <si>
    <t>488</t>
  </si>
  <si>
    <t>35822182</t>
  </si>
  <si>
    <t>jistič 3-pólový 50 A vypínací charakteristika B vypínací schopnost 25 kA</t>
  </si>
  <si>
    <t>-1965676988</t>
  </si>
  <si>
    <t>489</t>
  </si>
  <si>
    <t>35822178</t>
  </si>
  <si>
    <t>jistič 3-pólový 40 A vypínací charakteristika B vypínací schopnost 10 kA</t>
  </si>
  <si>
    <t>-1335597230</t>
  </si>
  <si>
    <t>490</t>
  </si>
  <si>
    <t>35822185</t>
  </si>
  <si>
    <t>jistič 3-pólový 63 A vypínací charakteristika B vypínací schopnost 25 kA</t>
  </si>
  <si>
    <t>-770119335</t>
  </si>
  <si>
    <t>491</t>
  </si>
  <si>
    <t>741320185</t>
  </si>
  <si>
    <t>Montáž jističů třípólových nn do 125 A ve skříni se zapojením vodičů</t>
  </si>
  <si>
    <t>-457807695</t>
  </si>
  <si>
    <t>492</t>
  </si>
  <si>
    <t>35822192</t>
  </si>
  <si>
    <t>jistič 3-pólový 80 A vypínací charakteristika B vypínací schopnost 20 kA</t>
  </si>
  <si>
    <t>-1725096969</t>
  </si>
  <si>
    <t>493</t>
  </si>
  <si>
    <t>741320302</t>
  </si>
  <si>
    <t>Montáž jistič deionový vestavný s elektrickou spouští do 300 A se zapojením vodičů</t>
  </si>
  <si>
    <t>1352963323</t>
  </si>
  <si>
    <t>494</t>
  </si>
  <si>
    <t>35822785</t>
  </si>
  <si>
    <t>jistič 3-pólový do 630 A vypínací schopnost 36 kA spínací blok pevného provedení bez nadproudových spouští</t>
  </si>
  <si>
    <t>1471093679</t>
  </si>
  <si>
    <t>495</t>
  </si>
  <si>
    <t>741321003</t>
  </si>
  <si>
    <t>Montáž proudových chráničů dvoupólových nn do 25 A ve skříni se zapojením vodičů</t>
  </si>
  <si>
    <t>2138899261</t>
  </si>
  <si>
    <t>496</t>
  </si>
  <si>
    <t>35829003</t>
  </si>
  <si>
    <t>chránič proudový 2 pólový 25A typ AC 0,03A</t>
  </si>
  <si>
    <t>458022424</t>
  </si>
  <si>
    <t>497</t>
  </si>
  <si>
    <t>741321043</t>
  </si>
  <si>
    <t>Montáž proudových chráničů čtyřpólových nn do 63 A ve skříni se zapojením vodičů</t>
  </si>
  <si>
    <t>174487503</t>
  </si>
  <si>
    <t>498</t>
  </si>
  <si>
    <t>35829010</t>
  </si>
  <si>
    <t>chránič proudový 4 pólový 63A typ AC</t>
  </si>
  <si>
    <t>759557122</t>
  </si>
  <si>
    <t>499</t>
  </si>
  <si>
    <t>741321053</t>
  </si>
  <si>
    <t>Montáž proudových chráničů čtyřpólových nn do 100 A ve skříni se zapojením vodičů</t>
  </si>
  <si>
    <t>-482762284</t>
  </si>
  <si>
    <t>500</t>
  </si>
  <si>
    <t>35829018</t>
  </si>
  <si>
    <t>chránič proudový 4 pólový 80A typ B</t>
  </si>
  <si>
    <t>1489879806</t>
  </si>
  <si>
    <t>501</t>
  </si>
  <si>
    <t>741322142</t>
  </si>
  <si>
    <t>Montáž svodiče přepětí nn typ 3 třípólových na DIN lištu se zapojením vodičů</t>
  </si>
  <si>
    <t>896685054</t>
  </si>
  <si>
    <t>502</t>
  </si>
  <si>
    <t>35889522</t>
  </si>
  <si>
    <t>svodič přepětí - výměnný modul, 400V, varistor</t>
  </si>
  <si>
    <t>-916250874</t>
  </si>
  <si>
    <t>503</t>
  </si>
  <si>
    <t>741350001</t>
  </si>
  <si>
    <t>Montáž transformátor jednofázový nn vestavný 1x primár - 1x sekundár do 200 VA se zapojením vodičů</t>
  </si>
  <si>
    <t>1022689133</t>
  </si>
  <si>
    <t>504</t>
  </si>
  <si>
    <t>40463031</t>
  </si>
  <si>
    <t>zdroj napájecí 12Vstř 1A rozměr 4 DIN</t>
  </si>
  <si>
    <t>22585602</t>
  </si>
  <si>
    <t>505</t>
  </si>
  <si>
    <t>741372063</t>
  </si>
  <si>
    <t>Montáž svítidlo LED venkovní přisazené nástěnné se zapojením vodičů</t>
  </si>
  <si>
    <t>578213531</t>
  </si>
  <si>
    <t>506</t>
  </si>
  <si>
    <t>3482500xx</t>
  </si>
  <si>
    <t>svítidlo venkovní nástěnné 1xLED 20W IP54  (S9)</t>
  </si>
  <si>
    <t>817016102</t>
  </si>
  <si>
    <t>3+2</t>
  </si>
  <si>
    <t>507</t>
  </si>
  <si>
    <t>741372022</t>
  </si>
  <si>
    <t>Montáž svítidlo LED interiérové přisazené nástěnné hranaté nebo kruhové přes 0,09 do 0,36 m2 se zapojením vodičů</t>
  </si>
  <si>
    <t>481927579</t>
  </si>
  <si>
    <t>508</t>
  </si>
  <si>
    <t>348250001</t>
  </si>
  <si>
    <t>svítidlo interiérové nástěnné LED 1x26W (S5)</t>
  </si>
  <si>
    <t>2102935673</t>
  </si>
  <si>
    <t>509</t>
  </si>
  <si>
    <t>741372061</t>
  </si>
  <si>
    <t>Montáž svítidlo LED interiérové přisazené stropní hranaté nebo kruhové do 0,09 m2 se zapojením vodičů</t>
  </si>
  <si>
    <t>-1755944838</t>
  </si>
  <si>
    <t>876</t>
  </si>
  <si>
    <t>3482500111</t>
  </si>
  <si>
    <t>svítidlo interiérové nástěnné přisazené kulaté LED 1x17W 1300-2000lm (S8)</t>
  </si>
  <si>
    <t>-2124294030</t>
  </si>
  <si>
    <t>5+3+10</t>
  </si>
  <si>
    <t>2+6+7+6</t>
  </si>
  <si>
    <t>511</t>
  </si>
  <si>
    <t>741372062</t>
  </si>
  <si>
    <t>Montáž svítidlo LED interiérové přisazené stropní hranaté nebo kruhové přes 0,09 do 0,36 m2 se zapojením vodičů</t>
  </si>
  <si>
    <t>705774771</t>
  </si>
  <si>
    <t>512</t>
  </si>
  <si>
    <t>348250061</t>
  </si>
  <si>
    <t>svítidlo interiérové přisazené obdélníkové 220x1260 1xLED 54W (S3)</t>
  </si>
  <si>
    <t>116248389</t>
  </si>
  <si>
    <t>513</t>
  </si>
  <si>
    <t>348250062</t>
  </si>
  <si>
    <t>svítidlo interiérové přisazené obdélníkové 220x650 1xLED 14 (W) (S2)</t>
  </si>
  <si>
    <t>1590815151</t>
  </si>
  <si>
    <t>5+1</t>
  </si>
  <si>
    <t>514</t>
  </si>
  <si>
    <t>348250063</t>
  </si>
  <si>
    <t>svítidlo interiérové přisazené obdélníkové 220x1560 1xLED 66W (S1)</t>
  </si>
  <si>
    <t>-496013536</t>
  </si>
  <si>
    <t>515</t>
  </si>
  <si>
    <t>741372073</t>
  </si>
  <si>
    <t>Montáž svítidlo LED interiérové závěsné hranaté nebo kruhové přes 0,09 do 0,36 m2 se zapojením vodičů (S6)</t>
  </si>
  <si>
    <t>-1742412216</t>
  </si>
  <si>
    <t>516</t>
  </si>
  <si>
    <t>3482510001</t>
  </si>
  <si>
    <t>svítidlo designové interiérové závěsné hranaté dl. 2870, zdroj LED 89W (S6)</t>
  </si>
  <si>
    <t>-1773991643</t>
  </si>
  <si>
    <t>517</t>
  </si>
  <si>
    <t>741372101</t>
  </si>
  <si>
    <t>Montáž svítidlo LED interiérové vestavné podhledové bodové se zapojením vodičů (S7)</t>
  </si>
  <si>
    <t>511677615</t>
  </si>
  <si>
    <t>518</t>
  </si>
  <si>
    <t>34825008</t>
  </si>
  <si>
    <t>svítidlo vestavné stropní bodové kruhové IP44 12V (S7)</t>
  </si>
  <si>
    <t>895856548</t>
  </si>
  <si>
    <t>519</t>
  </si>
  <si>
    <t>741372112</t>
  </si>
  <si>
    <t>Montáž svítidlo LED interiérové vestavné panelové hranaté nebo kruhové přes 0,09 do 0,36 m2 se zapojením vodičů (S4)</t>
  </si>
  <si>
    <t>-926945786</t>
  </si>
  <si>
    <t>520</t>
  </si>
  <si>
    <t>34825011</t>
  </si>
  <si>
    <t>svítidlo vestavné stropní panelové čtvercové/obdélníkové 600 LED 45W (S4)</t>
  </si>
  <si>
    <t>-1586132615</t>
  </si>
  <si>
    <t>521</t>
  </si>
  <si>
    <t>741810003</t>
  </si>
  <si>
    <t>Celková prohlídka elektrického rozvodu a zařízení přes 0,5 do 1 milionu Kč</t>
  </si>
  <si>
    <t>1423364010</t>
  </si>
  <si>
    <t>522</t>
  </si>
  <si>
    <t>741810011</t>
  </si>
  <si>
    <t>Příplatek k celkové prohlídce za každých dalších 500 000,- Kč</t>
  </si>
  <si>
    <t>261018358</t>
  </si>
  <si>
    <t>523</t>
  </si>
  <si>
    <t>741811013</t>
  </si>
  <si>
    <t>Kontrola rozvaděč nn silový hmotnosti přes 300 do 400 kg</t>
  </si>
  <si>
    <t>792177629</t>
  </si>
  <si>
    <t>524</t>
  </si>
  <si>
    <t>741812011</t>
  </si>
  <si>
    <t>Zkouška izolační kabelu do 1 kV počtu a průřezu žil do 4x25 mm2</t>
  </si>
  <si>
    <t>743362354</t>
  </si>
  <si>
    <t>525</t>
  </si>
  <si>
    <t>741812012</t>
  </si>
  <si>
    <t>Zkouška izolační kabelu do 1 kV do 4x35 až 50 mm2</t>
  </si>
  <si>
    <t>823941706</t>
  </si>
  <si>
    <t>526</t>
  </si>
  <si>
    <t>741813001</t>
  </si>
  <si>
    <t>Měření impedance nulové smyčky okruhu vedení jednofázového 220 V</t>
  </si>
  <si>
    <t>224598361</t>
  </si>
  <si>
    <t>527</t>
  </si>
  <si>
    <t>741813002</t>
  </si>
  <si>
    <t>Měření impedance nulové smyčky okruhu vedení třífázového 3x380 V</t>
  </si>
  <si>
    <t>148633504</t>
  </si>
  <si>
    <t>528</t>
  </si>
  <si>
    <t>741813021</t>
  </si>
  <si>
    <t>Revize, seřízení a nastavení ochranné relé typ A13 až 3UA42</t>
  </si>
  <si>
    <t>965704843</t>
  </si>
  <si>
    <t>529</t>
  </si>
  <si>
    <t>741820001</t>
  </si>
  <si>
    <t>Měření zemních odporů zemniče</t>
  </si>
  <si>
    <t>523578801</t>
  </si>
  <si>
    <t>530</t>
  </si>
  <si>
    <t>741820101</t>
  </si>
  <si>
    <t>Měření izolačního stavu svítidel</t>
  </si>
  <si>
    <t>931464477</t>
  </si>
  <si>
    <t>531</t>
  </si>
  <si>
    <t>741820102</t>
  </si>
  <si>
    <t>Měření intenzity osvětlení</t>
  </si>
  <si>
    <t>-481753167</t>
  </si>
  <si>
    <t>532</t>
  </si>
  <si>
    <t>998741212</t>
  </si>
  <si>
    <t>Přesun hmot procentní pro silnoproud s omezením mechanizace v objektech v přes 6 do 12 m</t>
  </si>
  <si>
    <t>806711299</t>
  </si>
  <si>
    <t>533</t>
  </si>
  <si>
    <t>998741312</t>
  </si>
  <si>
    <t>Přesun hmot procentní pro silnoproud ruční v objektech v přes 6 do 12 m</t>
  </si>
  <si>
    <t>1014924565</t>
  </si>
  <si>
    <t>751</t>
  </si>
  <si>
    <t>Vzduchotechnika</t>
  </si>
  <si>
    <t>534</t>
  </si>
  <si>
    <t>751111011</t>
  </si>
  <si>
    <t>Montáž ventilátoru axiálního nízkotlakého nástěnného základního D do 100 mm</t>
  </si>
  <si>
    <t>-1170983215</t>
  </si>
  <si>
    <t>535</t>
  </si>
  <si>
    <t>42914110</t>
  </si>
  <si>
    <t>ventilátor axiální stěnový skříň z plastu IP44 17W D 100mm</t>
  </si>
  <si>
    <t>-1118719113</t>
  </si>
  <si>
    <t>536</t>
  </si>
  <si>
    <t>751123811</t>
  </si>
  <si>
    <t>Demontáž ventilátoru radiálního nízkotlakého kruhové potrubí D do 300 mm</t>
  </si>
  <si>
    <t>456749698</t>
  </si>
  <si>
    <t>537</t>
  </si>
  <si>
    <t>751123844</t>
  </si>
  <si>
    <t>Demontáž ventilátoru radiálního středotlakého kruhové potrubí D přes 300 do 400 mm</t>
  </si>
  <si>
    <t>1440453894</t>
  </si>
  <si>
    <t>538</t>
  </si>
  <si>
    <t>751133012</t>
  </si>
  <si>
    <t>Montáž ventilátoru diagonálního nízkotlakého potrubního nevýbušného D přes 100 do 200 mm</t>
  </si>
  <si>
    <t>-820468665</t>
  </si>
  <si>
    <t>539</t>
  </si>
  <si>
    <t>42913000</t>
  </si>
  <si>
    <t>ventilátor axiální diagonální nevýbušný ocelový IP44 příkon 130W D 200mm</t>
  </si>
  <si>
    <t>-149707640</t>
  </si>
  <si>
    <t>540</t>
  </si>
  <si>
    <t>751311093</t>
  </si>
  <si>
    <t>Montáž vyústi čtyřhranné do čtyřhranného potrubí přes 0,080 do 0,150 m2</t>
  </si>
  <si>
    <t>-1693299725</t>
  </si>
  <si>
    <t>541</t>
  </si>
  <si>
    <t>42972675</t>
  </si>
  <si>
    <t>výústka komfortní jednořadá Al 500x200mm</t>
  </si>
  <si>
    <t>-210236336</t>
  </si>
  <si>
    <t>542</t>
  </si>
  <si>
    <t>751311111</t>
  </si>
  <si>
    <t>Montáž vyústi čtyřhranné do kruhového potrubí do 0,040 m2</t>
  </si>
  <si>
    <t>1554697466</t>
  </si>
  <si>
    <t>543</t>
  </si>
  <si>
    <t>42973014</t>
  </si>
  <si>
    <t>výusť jednořadá do kruhového potrubí SPIRO Pz 400x75mm</t>
  </si>
  <si>
    <t>1224792212</t>
  </si>
  <si>
    <t>544</t>
  </si>
  <si>
    <t>42973011</t>
  </si>
  <si>
    <t>výusť jednořadá do kruhového potrubí SPIRO Pz 300x75mm</t>
  </si>
  <si>
    <t>-1138645599</t>
  </si>
  <si>
    <t>545</t>
  </si>
  <si>
    <t>751311141</t>
  </si>
  <si>
    <t>Montáž vyústi velkoplošné výšky do 1 m stěnové do kruhového potrubí D do 200 mm</t>
  </si>
  <si>
    <t>787116983</t>
  </si>
  <si>
    <t>546</t>
  </si>
  <si>
    <t>42972576</t>
  </si>
  <si>
    <t>mřížka větrací plastová se síťkou pro potrubí D 100mm</t>
  </si>
  <si>
    <t>-83759780</t>
  </si>
  <si>
    <t>547</t>
  </si>
  <si>
    <t>42972578</t>
  </si>
  <si>
    <t>mřížka větrací plastová se síťkou pro potrubí D 150mm</t>
  </si>
  <si>
    <t>-1334555694</t>
  </si>
  <si>
    <t>548</t>
  </si>
  <si>
    <t>751322011</t>
  </si>
  <si>
    <t>Montáž talířového ventilu D do 100 mm</t>
  </si>
  <si>
    <t>188344915</t>
  </si>
  <si>
    <t>10+10</t>
  </si>
  <si>
    <t>549</t>
  </si>
  <si>
    <t>42972211</t>
  </si>
  <si>
    <t>ventil talířový pro odvod vzduchu kovový D 80mm</t>
  </si>
  <si>
    <t>-1769373572</t>
  </si>
  <si>
    <t>550</t>
  </si>
  <si>
    <t>42972212</t>
  </si>
  <si>
    <t>ventil talířový pro odvod vzduchu kovový D 100mm</t>
  </si>
  <si>
    <t>-1921146949</t>
  </si>
  <si>
    <t>551</t>
  </si>
  <si>
    <t>751322012</t>
  </si>
  <si>
    <t>Montáž talířového ventilu D přes 100 do 200 mm</t>
  </si>
  <si>
    <t>1036441038</t>
  </si>
  <si>
    <t>7+4</t>
  </si>
  <si>
    <t>552</t>
  </si>
  <si>
    <t>42972215</t>
  </si>
  <si>
    <t>ventil talířový pro odvod vzduchu kovový D 160mm</t>
  </si>
  <si>
    <t>1593636173</t>
  </si>
  <si>
    <t>553</t>
  </si>
  <si>
    <t>42972213</t>
  </si>
  <si>
    <t>ventil talířový pro odvod vzduchu kovový D 125mm</t>
  </si>
  <si>
    <t>-920680928</t>
  </si>
  <si>
    <t>554</t>
  </si>
  <si>
    <t>751344112</t>
  </si>
  <si>
    <t>Montáž tlumiče hluku pro kruhové potrubí D přes 100 do 200 mm</t>
  </si>
  <si>
    <t>-1803710641</t>
  </si>
  <si>
    <t>555</t>
  </si>
  <si>
    <t>42976004</t>
  </si>
  <si>
    <t>tlumič hluku kruhový Pz, D 160mm, l=1000mm</t>
  </si>
  <si>
    <t>-414218805</t>
  </si>
  <si>
    <t>556</t>
  </si>
  <si>
    <t>429762041</t>
  </si>
  <si>
    <t>tlumič hluku kruhový Pz, D 160mm, l=300mm</t>
  </si>
  <si>
    <t>1991796000</t>
  </si>
  <si>
    <t>557</t>
  </si>
  <si>
    <t>42976002</t>
  </si>
  <si>
    <t>tlumič hluku kruhový Pz, D 125mm, l=1000mm</t>
  </si>
  <si>
    <t>-230901753</t>
  </si>
  <si>
    <t>558</t>
  </si>
  <si>
    <t>42976206</t>
  </si>
  <si>
    <t>tlumič hluku kruhový Pz, D 200mm, l=600mm</t>
  </si>
  <si>
    <t>-639317589</t>
  </si>
  <si>
    <t>559</t>
  </si>
  <si>
    <t>42976006</t>
  </si>
  <si>
    <t>tlumič hluku kruhový Pz, D 200mm, l=1000mm</t>
  </si>
  <si>
    <t>696129753</t>
  </si>
  <si>
    <t>560</t>
  </si>
  <si>
    <t>42976204</t>
  </si>
  <si>
    <t>tlumič hluku kruhový Pz, D 160mm, l=500mm</t>
  </si>
  <si>
    <t>972443389</t>
  </si>
  <si>
    <t>561</t>
  </si>
  <si>
    <t>751344121</t>
  </si>
  <si>
    <t>Montáž tlumiče hluku pro čtyřhranné potrubí do 0,150 m2</t>
  </si>
  <si>
    <t>581252271</t>
  </si>
  <si>
    <t>562</t>
  </si>
  <si>
    <t>42976030</t>
  </si>
  <si>
    <t>tlumič hluku čtyřhranný Pz 500x250x1000mm</t>
  </si>
  <si>
    <t>107471803</t>
  </si>
  <si>
    <t>563</t>
  </si>
  <si>
    <t>751377001</t>
  </si>
  <si>
    <t>Montáž odsávacího stropu</t>
  </si>
  <si>
    <t>1850810624</t>
  </si>
  <si>
    <t>18,02+11,05+84,7</t>
  </si>
  <si>
    <t>564</t>
  </si>
  <si>
    <t>429000000</t>
  </si>
  <si>
    <t>odsávací strop, nerez sběrné a přívodní vzduchovody, přívod s textilní výústkou, sběrné vzduchovody s cyklonovými odlučovači tuků a UV-C filtrací s transparentním podhledem</t>
  </si>
  <si>
    <t>1136989784</t>
  </si>
  <si>
    <t>565</t>
  </si>
  <si>
    <t>751398021</t>
  </si>
  <si>
    <t>Montáž větrací mřížky stěnové do 0,040 m2</t>
  </si>
  <si>
    <t>1880893794</t>
  </si>
  <si>
    <t>566</t>
  </si>
  <si>
    <t>42972306</t>
  </si>
  <si>
    <t>mřížka stěnová otevřená jednořadá kovová úhel lamel  200x200mm</t>
  </si>
  <si>
    <t>-1615436543</t>
  </si>
  <si>
    <t>567</t>
  </si>
  <si>
    <t>751398032</t>
  </si>
  <si>
    <t>Montáž ventilační mřížky do dveří nebo desek přes 0,040 do 0,100 m2</t>
  </si>
  <si>
    <t>441133959</t>
  </si>
  <si>
    <t>568</t>
  </si>
  <si>
    <t>42972113</t>
  </si>
  <si>
    <t>mřížka větrací do dřeva kovová 100x500mm</t>
  </si>
  <si>
    <t>387299708</t>
  </si>
  <si>
    <t>569</t>
  </si>
  <si>
    <t>751398051</t>
  </si>
  <si>
    <t>Montáž protidešťové žaluzie nebo žaluziové klapky na čtyřhranné potrubí do 0,150 m2</t>
  </si>
  <si>
    <t>-411699866</t>
  </si>
  <si>
    <t>570</t>
  </si>
  <si>
    <t>42972955</t>
  </si>
  <si>
    <t>žaluzie přetlaková samočinná lamely z Al plechu do 7m/s, pro potrubí 500x250mm</t>
  </si>
  <si>
    <t>119691298</t>
  </si>
  <si>
    <t>571</t>
  </si>
  <si>
    <t>751398055</t>
  </si>
  <si>
    <t>Montáž protidešťové žaluzie nebo žaluziové klapky na čtyřhranné potrubí přes 0,600 do 0,750 m2</t>
  </si>
  <si>
    <t>300952638</t>
  </si>
  <si>
    <t>572</t>
  </si>
  <si>
    <t>42972926</t>
  </si>
  <si>
    <t>žaluzie protidešťová s pevnými lamelami, pozink, pro potrubí 900x710mm</t>
  </si>
  <si>
    <t>-2029323379</t>
  </si>
  <si>
    <t>573</t>
  </si>
  <si>
    <t>751398102</t>
  </si>
  <si>
    <t>Montáž zpětné klapky do kruhového potrubí bez příruby D přes 100 do 200 mm</t>
  </si>
  <si>
    <t>-991540429</t>
  </si>
  <si>
    <t>574</t>
  </si>
  <si>
    <t>42971022</t>
  </si>
  <si>
    <t>klapka kruhová zpětná Pz D 160mm</t>
  </si>
  <si>
    <t>546374574</t>
  </si>
  <si>
    <t>575</t>
  </si>
  <si>
    <t>42971024</t>
  </si>
  <si>
    <t>klapka kruhová zpětná Pz D 200mm</t>
  </si>
  <si>
    <t>1295481984</t>
  </si>
  <si>
    <t>3+4</t>
  </si>
  <si>
    <t>576</t>
  </si>
  <si>
    <t>751398171</t>
  </si>
  <si>
    <t>Montáž kondenzačního kusu pro kruhová potrubí kovová D přes 100 do 200 mm</t>
  </si>
  <si>
    <t>-1508867147</t>
  </si>
  <si>
    <t>577</t>
  </si>
  <si>
    <t>42981938</t>
  </si>
  <si>
    <t>kus kondenzační Pz D 160mm</t>
  </si>
  <si>
    <t>1475799743</t>
  </si>
  <si>
    <t>578</t>
  </si>
  <si>
    <t>42981940</t>
  </si>
  <si>
    <t>kus kondenzační Pz D 200mm</t>
  </si>
  <si>
    <t>495686525</t>
  </si>
  <si>
    <t>579</t>
  </si>
  <si>
    <t>751510012</t>
  </si>
  <si>
    <t>Vzduchotechnické potrubí z pozinkovaného plechu čtyřhranné s přírubou průřezu přes 0,03 do 0,07 m2</t>
  </si>
  <si>
    <t>147175522</t>
  </si>
  <si>
    <t>"180x180" 1,9+3,5</t>
  </si>
  <si>
    <t>580</t>
  </si>
  <si>
    <t>751510013</t>
  </si>
  <si>
    <t>Vzduchotechnické potrubí z pozinkovaného plechu čtyřhranné s přírubou průřezu přes 0,07 do 0,13 m2</t>
  </si>
  <si>
    <t>1175695884</t>
  </si>
  <si>
    <t>"500x200" 0,175*12</t>
  </si>
  <si>
    <t>"500x250" 12,4+3,4+2,5+2,5+1,5+12,4</t>
  </si>
  <si>
    <t>"355x250" 0,3*2+0,35</t>
  </si>
  <si>
    <t>"400x300" 0,6</t>
  </si>
  <si>
    <t>"500x225" 2,5+2,3+1,7+2+2</t>
  </si>
  <si>
    <t>"400x300" 1,7+1,35+1,25</t>
  </si>
  <si>
    <t>"300x300" 0,5+3,1+1+2+1,05+1,75+1,75+1,05+2,05+1,8+1,05+1,5+1+1,4+1,1+2+3,7+1,7+1,3+2+5,3+1,2+1,2</t>
  </si>
  <si>
    <t>"250x300"1,35+1,15</t>
  </si>
  <si>
    <t>581</t>
  </si>
  <si>
    <t>751510014</t>
  </si>
  <si>
    <t>Vzduchotechnické potrubí z pozinkovaného plechu čtyřhranné s přírubou průřezu přes 0,13 do 0,28 m2</t>
  </si>
  <si>
    <t>-926331489</t>
  </si>
  <si>
    <t>"900x300" 2,8+6,6+1,2+2,9</t>
  </si>
  <si>
    <t>"700x300" 3,3</t>
  </si>
  <si>
    <t>"600x300" 3,8</t>
  </si>
  <si>
    <t>"675x300" 2,7+2,25</t>
  </si>
  <si>
    <t>582</t>
  </si>
  <si>
    <t>751510015</t>
  </si>
  <si>
    <t>Vzduchotechnické potrubí z pozinkovaného plechu čtyřhranné s přírubou průřezu přes 0,28 do 0,50 m2</t>
  </si>
  <si>
    <t>-912753234</t>
  </si>
  <si>
    <t>"1000x400" 2,5+1,5</t>
  </si>
  <si>
    <t>"1000x300" 5,2+0,7+0,5</t>
  </si>
  <si>
    <t>"900x400" 1,5+1,5</t>
  </si>
  <si>
    <t>583</t>
  </si>
  <si>
    <t>751510016</t>
  </si>
  <si>
    <t>Vzduchotechnické potrubí z pozinkovaného plechu čtyřhranné s přírubou průřezu přes 0,50 do 0,79 m2</t>
  </si>
  <si>
    <t>-1798144026</t>
  </si>
  <si>
    <t>"900x710" 2,8+0,9+0,3+1+2</t>
  </si>
  <si>
    <t>584</t>
  </si>
  <si>
    <t>751510041</t>
  </si>
  <si>
    <t>Vzduchotechnické potrubí z pozinkovaného plechu kruhové spirálně vinutá trouba bez příruby D do 100 mm</t>
  </si>
  <si>
    <t>1127335240</t>
  </si>
  <si>
    <t>"80"1,8+0,5+1,2+0,7+0,8+0,5+1,5+1,5+1+1+0,5</t>
  </si>
  <si>
    <t>"100" 5,2+2,6+1+1,5+1,3+1,3+0,5+1+1+1+2+2</t>
  </si>
  <si>
    <t>585</t>
  </si>
  <si>
    <t>751510042</t>
  </si>
  <si>
    <t>Vzduchotechnické potrubí z pozinkovaného plechu kruhové spirálně vinutá trouba bez příruby D přes 100 do 200 mm</t>
  </si>
  <si>
    <t>-1988306387</t>
  </si>
  <si>
    <t>"125"5,3+2+3,9+2,5+4,1+1,5+1,6+3+1,5+0,8</t>
  </si>
  <si>
    <t>"160"1,5+1,6+2,65+0,8+1+1+4,6+4,1+1,1+2,45+0,8+3,6+2,1+2+2,5+2,3+2,3+4+1,5+1,05+1,8</t>
  </si>
  <si>
    <t>"200"1+2,08+2+6+1,5+6+0,3+1,2+1,6+1+0,6</t>
  </si>
  <si>
    <t>586</t>
  </si>
  <si>
    <t>751510860</t>
  </si>
  <si>
    <t>Demontáž vzduchotechnického potrubí plechového čtyřhranného s přírubou do suti průřezu do 0,03 m2</t>
  </si>
  <si>
    <t>832046678</t>
  </si>
  <si>
    <t>"160x160" 1,5*2+0,97*5+1,97+0,9</t>
  </si>
  <si>
    <t>587</t>
  </si>
  <si>
    <t>751510861</t>
  </si>
  <si>
    <t>Demontáž vzduchotechnického potrubí plechového čtyřhranného s přírubou do suti průřezu přes 0,03 do 0,13 m2</t>
  </si>
  <si>
    <t>-1915426618</t>
  </si>
  <si>
    <t>"250x200" 1,5</t>
  </si>
  <si>
    <t>"200x200" 0,97*6+1,97*2+0,5*2</t>
  </si>
  <si>
    <t>"200x160" 0,97*3</t>
  </si>
  <si>
    <t>"400x315" 0,97*3+1,97+0,97+1,97</t>
  </si>
  <si>
    <t>"400x250" 0,97*2</t>
  </si>
  <si>
    <t>"500x200" 1,3+1,97*3+0,97*2</t>
  </si>
  <si>
    <t>588</t>
  </si>
  <si>
    <t>751510862</t>
  </si>
  <si>
    <t>Demontáž vzduchotechnického potrubí plechového čtyřhranného s přírubou do suti průřezu přes 0,13 do 0,50 m2</t>
  </si>
  <si>
    <t>1823993509</t>
  </si>
  <si>
    <t>"800x400" 0,97+1,97*3+1,5+1,97+0,97+1,2+1,97*2+1,5</t>
  </si>
  <si>
    <t>"800x500" 1,97</t>
  </si>
  <si>
    <t>"710x400" 1,97*2</t>
  </si>
  <si>
    <t>"630x400" 1,97*2+1,4</t>
  </si>
  <si>
    <t>"500x400" 1,97+0,97+1,97*2+1,97+1,4+0,97+1,97</t>
  </si>
  <si>
    <t>"400x400" 1,97+0,97+1,4</t>
  </si>
  <si>
    <t>"800x800" 0,7</t>
  </si>
  <si>
    <t>"500x500" 1,7+0,97*2+1,97</t>
  </si>
  <si>
    <t>"1000x500" 0,5*2</t>
  </si>
  <si>
    <t>"500x315" 1,5</t>
  </si>
  <si>
    <t>589</t>
  </si>
  <si>
    <t>751510863</t>
  </si>
  <si>
    <t>Demontáž vzduchotechnického potrubí plechového čtyřhranného s přírubou do suti průřezu přes 0,50 do 1,13 m2</t>
  </si>
  <si>
    <t>-1200467517</t>
  </si>
  <si>
    <t>"800x630" 1,5+0,97</t>
  </si>
  <si>
    <t>"1200x500" 1,97*2+1,5+0,97</t>
  </si>
  <si>
    <t>590</t>
  </si>
  <si>
    <t>751510870</t>
  </si>
  <si>
    <t>Demontáž vzduchotechnického potrubí plechového kruhového bez příruby spirálně vinutého do suti D do 200 mm</t>
  </si>
  <si>
    <t>-1366683985</t>
  </si>
  <si>
    <t>1,97+1+2+0,5+4,5+0,5</t>
  </si>
  <si>
    <t>591</t>
  </si>
  <si>
    <t>751512835</t>
  </si>
  <si>
    <t>Demontáž oblouku z plechového potrubí čtyřhranného s přírubou nebo bez příruby průřezu do 0,035 m2</t>
  </si>
  <si>
    <t>-1283749340</t>
  </si>
  <si>
    <t>592</t>
  </si>
  <si>
    <t>751512836</t>
  </si>
  <si>
    <t>Demontáž oblouku z plechového potrubí čtyřhranného s přírubou nebo bez příruby průřezu přes 0,035 do 0,280 m2</t>
  </si>
  <si>
    <t>271585503</t>
  </si>
  <si>
    <t>593</t>
  </si>
  <si>
    <t>751512837</t>
  </si>
  <si>
    <t>Demontáž oblouku z plechového potrubí čtyřhranného s přírubou nebo bez příruby průřezu přes 0,280 do 0,560 m2</t>
  </si>
  <si>
    <t>394993291</t>
  </si>
  <si>
    <t>2+3+2+2+4</t>
  </si>
  <si>
    <t>594</t>
  </si>
  <si>
    <t>751512851</t>
  </si>
  <si>
    <t>Demontáž kalhotového kusu z plechového potrubí čtyřhranného s přírubou nebo bez příruby průřezu přes 0,035 do 0,280 m2</t>
  </si>
  <si>
    <t>514782205</t>
  </si>
  <si>
    <t>4+3</t>
  </si>
  <si>
    <t>595</t>
  </si>
  <si>
    <t>751512852</t>
  </si>
  <si>
    <t>Demontáž kalhotového kusu z plechového potrubí čtyřhranného s přírubou nebo bez příruby průřezu přes 0,280 do 0,560 m2</t>
  </si>
  <si>
    <t>34890124</t>
  </si>
  <si>
    <t>596</t>
  </si>
  <si>
    <t>751512853</t>
  </si>
  <si>
    <t>Demontáž kalhotového kusu z plechového potrubí čtyřhranného s přírubou nebo bez příruby průřezu přes 0,560 do 0,980 m2</t>
  </si>
  <si>
    <t>1291375677</t>
  </si>
  <si>
    <t>597</t>
  </si>
  <si>
    <t>751512856</t>
  </si>
  <si>
    <t>Demontáž kalhotového kusu z plechového potrubí kruhového s přírubou nebo bez příruby D do 200 mm</t>
  </si>
  <si>
    <t>1357771177</t>
  </si>
  <si>
    <t>598</t>
  </si>
  <si>
    <t>751512880</t>
  </si>
  <si>
    <t>Demontáž přechodu osového nebo pravoúhlého z plechového potrubí čtyřhranného s přírubou nebo bez příruby průřezu do 0,035 m2</t>
  </si>
  <si>
    <t>791408099</t>
  </si>
  <si>
    <t>599</t>
  </si>
  <si>
    <t>751512881</t>
  </si>
  <si>
    <t>Demontáž přechodu osového nebo pravoúhlého z plechového potrubí čtyřhranného s přírubou nebo bez příruby průřezu přes 0,035 do 0,280 m2</t>
  </si>
  <si>
    <t>-1152989076</t>
  </si>
  <si>
    <t>600</t>
  </si>
  <si>
    <t>751512882</t>
  </si>
  <si>
    <t>Demontáž přechodu osového nebo pravoúhlého z plechového potrubí čtyřhranného s přírubou nebo bez příruby průřezu přes 0,280 do 0,560 m2</t>
  </si>
  <si>
    <t>-699619282</t>
  </si>
  <si>
    <t>10+5</t>
  </si>
  <si>
    <t>601</t>
  </si>
  <si>
    <t>751512883</t>
  </si>
  <si>
    <t>Demontáž přechodu osového nebo pravoúhlého z plechového potrubí čtyřhranného s přírubou nebo bez příruby průřezu přes 0,560 do 0,980 m2</t>
  </si>
  <si>
    <t>1601757920</t>
  </si>
  <si>
    <t>602</t>
  </si>
  <si>
    <t>751513826</t>
  </si>
  <si>
    <t>Demontáž škrtící klapky nebo zpětné klapky z plechového potrubí čtyřhranné s přírubou nebo bez příruby průřezu přes 0,280 do 0,560 m2</t>
  </si>
  <si>
    <t>-1206674225</t>
  </si>
  <si>
    <t>603</t>
  </si>
  <si>
    <t>751513836</t>
  </si>
  <si>
    <t>Demontáž škrtící klapky nebo zpětné klapky z plechového potrubí kruhové s přírubou nebo bez příruby D do 200 mm</t>
  </si>
  <si>
    <t>-72965565</t>
  </si>
  <si>
    <t>604</t>
  </si>
  <si>
    <t>751513847</t>
  </si>
  <si>
    <t>Demontáž protidešťové stříšky nebo výfukové hlavice z plechového potrubí čtyřhranné s přírubou nebo bez příruby průřezu do 0,035 m2</t>
  </si>
  <si>
    <t>1564658453</t>
  </si>
  <si>
    <t>605</t>
  </si>
  <si>
    <t>751513848</t>
  </si>
  <si>
    <t>Demontáž protidešťové stříšky nebo výfukové hlavice z plechového potrubí čtyřhranné s přírubou nebo bez příruby průřezu přes 0,035 do 0,280 m2</t>
  </si>
  <si>
    <t>1295945067</t>
  </si>
  <si>
    <t>606</t>
  </si>
  <si>
    <t>751513849</t>
  </si>
  <si>
    <t>Demontáž protidešťové stříšky nebo výfukové hlavice z plechového potrubí čtyřhranné s přírubou nebo bez příruby průřezu přes 0,280 do 0,560 m2</t>
  </si>
  <si>
    <t>889622026</t>
  </si>
  <si>
    <t>607</t>
  </si>
  <si>
    <t>751513859</t>
  </si>
  <si>
    <t>Demontáž protidešťové stříšky nebo výfukové hlavice z plechového potrubí kruhové s přírubou nebo bez příruby D do 200 mm</t>
  </si>
  <si>
    <t>-1184701086</t>
  </si>
  <si>
    <t>608</t>
  </si>
  <si>
    <t>751514735</t>
  </si>
  <si>
    <t>Montáž protidešťové stříšky nebo výfukové hlavice do plechového potrubí čtyřhranné bez příruby do 0,035 m2</t>
  </si>
  <si>
    <t>106163385</t>
  </si>
  <si>
    <t>609</t>
  </si>
  <si>
    <t>751515079</t>
  </si>
  <si>
    <t>Montáž protipožární klapky kruhové bez příruby do potrubí do stropu D přes 100 do 200 mm</t>
  </si>
  <si>
    <t>167962522</t>
  </si>
  <si>
    <t>610</t>
  </si>
  <si>
    <t>ELD.RT101300040</t>
  </si>
  <si>
    <t>SC+90 200</t>
  </si>
  <si>
    <t>-1603158608</t>
  </si>
  <si>
    <t>611</t>
  </si>
  <si>
    <t>751571812</t>
  </si>
  <si>
    <t>Demontáž uchycení potrubí čtyřhranného z montované konstrukce z nosníků kotveného do betonu</t>
  </si>
  <si>
    <t>-2119170766</t>
  </si>
  <si>
    <t>119,7</t>
  </si>
  <si>
    <t>612</t>
  </si>
  <si>
    <t>751581332</t>
  </si>
  <si>
    <t>Protipožární prostup stropem čtyřhranného potrubí průřezu přes 0,01 do 0,03 m2</t>
  </si>
  <si>
    <t>1959225519</t>
  </si>
  <si>
    <t>613</t>
  </si>
  <si>
    <t>751581352</t>
  </si>
  <si>
    <t>Protipožární prostup stěnou kruhového potrubí D přes 100 do 200 mm</t>
  </si>
  <si>
    <t>420095388</t>
  </si>
  <si>
    <t>614</t>
  </si>
  <si>
    <t>751611122</t>
  </si>
  <si>
    <t>Montáž centrální vzduchotechnické jednotky s rekuperací tepla podstropní s výměnou vzduchu přes 1000 do 4500 m3/h</t>
  </si>
  <si>
    <t>127507158</t>
  </si>
  <si>
    <t>615</t>
  </si>
  <si>
    <t>42944038</t>
  </si>
  <si>
    <t>jednotka VZT podstropní s rekuperací tepla s předehřevem a ovládací jednotkou do 3000m3/hod</t>
  </si>
  <si>
    <t>-1986708497</t>
  </si>
  <si>
    <t>616</t>
  </si>
  <si>
    <t>751611144</t>
  </si>
  <si>
    <t>Montáž centrální vzduchotechnické jednotky s rekuperací tepla nástřešní s výměnou vzduchu přes 9000 do 13000 m3/h</t>
  </si>
  <si>
    <t>-594075083</t>
  </si>
  <si>
    <t>617</t>
  </si>
  <si>
    <t>42944195</t>
  </si>
  <si>
    <t>jednotka VZT stojatá vnitřní/venkovní s rekuperací tepla a ovládací jednotkou do 14000m3/hod</t>
  </si>
  <si>
    <t>-1750464997</t>
  </si>
  <si>
    <t>618</t>
  </si>
  <si>
    <t>751611817</t>
  </si>
  <si>
    <t>Demontáž centrální vzduchotechnické jednotky s rekuperací tepla stojaté s výměnou vzduchu přes 5000 do 9000 m3/h</t>
  </si>
  <si>
    <t>2131304334</t>
  </si>
  <si>
    <t>1 "1pp"</t>
  </si>
  <si>
    <t>619</t>
  </si>
  <si>
    <t>751611842</t>
  </si>
  <si>
    <t>Demontáž centrální vzduchotechnické jednotky s rekuperací tepla nástřešní s výměnou vzduchu přes 5000 do 7000 m3/h</t>
  </si>
  <si>
    <t>1677010569</t>
  </si>
  <si>
    <t>620</t>
  </si>
  <si>
    <t>751613114</t>
  </si>
  <si>
    <t>Montáž dodatečné izolovaného potrubí čtyřhranného samolepící izolací</t>
  </si>
  <si>
    <t>1641813430</t>
  </si>
  <si>
    <t>(0,5*4+0,225*4)*2</t>
  </si>
  <si>
    <t>(0,9+0,71)*2*7</t>
  </si>
  <si>
    <t>(0,9+0,4)*2*3</t>
  </si>
  <si>
    <t>(1+0,4)*2*4</t>
  </si>
  <si>
    <t>621</t>
  </si>
  <si>
    <t>27127207</t>
  </si>
  <si>
    <t>izolace plošná kaučuková s metalickým povrchem samolepící tl 19mm</t>
  </si>
  <si>
    <t>-1709055431</t>
  </si>
  <si>
    <t>622</t>
  </si>
  <si>
    <t>751613120</t>
  </si>
  <si>
    <t>Montáž podstavce pod rekuperační jednotku na rovný podklad průřezu do 1,5 m2</t>
  </si>
  <si>
    <t>105302315</t>
  </si>
  <si>
    <t>623</t>
  </si>
  <si>
    <t>751613140</t>
  </si>
  <si>
    <t>Montáž sifonu pro odvod kondenzátu</t>
  </si>
  <si>
    <t>304895495</t>
  </si>
  <si>
    <t>624</t>
  </si>
  <si>
    <t>48481003</t>
  </si>
  <si>
    <t>sifon pro odvod kondenzátu</t>
  </si>
  <si>
    <t>1824827012</t>
  </si>
  <si>
    <t>625</t>
  </si>
  <si>
    <t>751613141</t>
  </si>
  <si>
    <t>Montáž hadice pro odvod kondenzátu</t>
  </si>
  <si>
    <t>-125917128</t>
  </si>
  <si>
    <t>626</t>
  </si>
  <si>
    <t>48481004</t>
  </si>
  <si>
    <t>hadice pro odvod kondenzátu</t>
  </si>
  <si>
    <t>-119335178</t>
  </si>
  <si>
    <t>11+8</t>
  </si>
  <si>
    <t>627</t>
  </si>
  <si>
    <t>751614111</t>
  </si>
  <si>
    <t>Montáž termostatu</t>
  </si>
  <si>
    <t>-1728670695</t>
  </si>
  <si>
    <t>628</t>
  </si>
  <si>
    <t>40511061</t>
  </si>
  <si>
    <t>čidlo teplotní kanálové</t>
  </si>
  <si>
    <t>1186823296</t>
  </si>
  <si>
    <t>629</t>
  </si>
  <si>
    <t>40565002</t>
  </si>
  <si>
    <t>ovladač dotykový VZT jednotky na omítku</t>
  </si>
  <si>
    <t>84832145</t>
  </si>
  <si>
    <t>630</t>
  </si>
  <si>
    <t>40565005</t>
  </si>
  <si>
    <t>ovládací jednotka VZT</t>
  </si>
  <si>
    <t>1925808867</t>
  </si>
  <si>
    <t>631</t>
  </si>
  <si>
    <t>40565006</t>
  </si>
  <si>
    <t>modul pro dvoudrátové propojení VZT jednotky s regulátorem</t>
  </si>
  <si>
    <t>597068204</t>
  </si>
  <si>
    <t>632</t>
  </si>
  <si>
    <t>751614121</t>
  </si>
  <si>
    <t>Montáž čidla CO2</t>
  </si>
  <si>
    <t>-2062954169</t>
  </si>
  <si>
    <t>633</t>
  </si>
  <si>
    <t>40461006</t>
  </si>
  <si>
    <t>čidlo prostorové oxidu uhličitého CO2</t>
  </si>
  <si>
    <t>-1189617337</t>
  </si>
  <si>
    <t>634</t>
  </si>
  <si>
    <t>751614123</t>
  </si>
  <si>
    <t>Montáž čidla vlhkosti</t>
  </si>
  <si>
    <t>-171109983</t>
  </si>
  <si>
    <t>635</t>
  </si>
  <si>
    <t>40461010</t>
  </si>
  <si>
    <t>čidlo prostorové relativní vlhkosti RH</t>
  </si>
  <si>
    <t>1725029868</t>
  </si>
  <si>
    <t>636</t>
  </si>
  <si>
    <t>751614125</t>
  </si>
  <si>
    <t>Montáž čidla kombinovaného</t>
  </si>
  <si>
    <t>1752885252</t>
  </si>
  <si>
    <t>637</t>
  </si>
  <si>
    <t>40461014</t>
  </si>
  <si>
    <t>čidlo prostorové kombinované RH a T</t>
  </si>
  <si>
    <t>-1161417383</t>
  </si>
  <si>
    <t>638</t>
  </si>
  <si>
    <t>751614130</t>
  </si>
  <si>
    <t>Montáž regulace, ovladače, dotykového ovladače, mechanického ovladače vzduchotechnické jednotky na omítku</t>
  </si>
  <si>
    <t>468535069</t>
  </si>
  <si>
    <t>639</t>
  </si>
  <si>
    <t>1284059675</t>
  </si>
  <si>
    <t>640</t>
  </si>
  <si>
    <t>1566774563</t>
  </si>
  <si>
    <t>641</t>
  </si>
  <si>
    <t>40461018</t>
  </si>
  <si>
    <t>sloučení výstupů max 8 čidel</t>
  </si>
  <si>
    <t>1919821872</t>
  </si>
  <si>
    <t>642</t>
  </si>
  <si>
    <t>751691111</t>
  </si>
  <si>
    <t>Zaregulování systému vzduchotechnického zařízení - 1 koncový (distribuční) prvek</t>
  </si>
  <si>
    <t>918229774</t>
  </si>
  <si>
    <t>12+9+20+11</t>
  </si>
  <si>
    <t>643</t>
  </si>
  <si>
    <t>7517211211</t>
  </si>
  <si>
    <t>Montáž klimatizační jednotky venkovní s trojfázovým napájením pro VZT jednotky</t>
  </si>
  <si>
    <t>-271966068</t>
  </si>
  <si>
    <t>644</t>
  </si>
  <si>
    <t>429520241</t>
  </si>
  <si>
    <t>jednotka klimatizační venkovní trojfázové napájení chladící výkon 61,5 kW včetně komunikačního modulu, vstřikovacího ventilu, izolátorů chvění</t>
  </si>
  <si>
    <t>1787754338</t>
  </si>
  <si>
    <t>645</t>
  </si>
  <si>
    <t>751791113</t>
  </si>
  <si>
    <t>Montáž napojovacího měděného potrubí předizolovaného 12 (1/2" x 0,8)</t>
  </si>
  <si>
    <t>2034126793</t>
  </si>
  <si>
    <t>0,4+3,5+0,5+0,4+3+0,5</t>
  </si>
  <si>
    <t>646</t>
  </si>
  <si>
    <t>42981909</t>
  </si>
  <si>
    <t>trubka předizolovaná Cu 1/2" (12 mm), stěna tl 0,8 mm, izolace 9mm</t>
  </si>
  <si>
    <t>-178747123</t>
  </si>
  <si>
    <t>8,3*1,03 'Přepočtené koeficientem množství</t>
  </si>
  <si>
    <t>647</t>
  </si>
  <si>
    <t>751791114</t>
  </si>
  <si>
    <t>Montáž napojovacího měděného potrubí předizolovaného 16 (5/8" x 1,0)</t>
  </si>
  <si>
    <t>-1388706468</t>
  </si>
  <si>
    <t>648</t>
  </si>
  <si>
    <t>42981910</t>
  </si>
  <si>
    <t>trubka předizolovaná Cu 5/8" (16 mm), stěna tl 1,0 mm, izolace 9mm</t>
  </si>
  <si>
    <t>-552562218</t>
  </si>
  <si>
    <t>6*1,03 'Přepočtené koeficientem množství</t>
  </si>
  <si>
    <t>649</t>
  </si>
  <si>
    <t>751791115</t>
  </si>
  <si>
    <t>Montáž napojovacího měděného potrubí předizolovaného 18 (3/4" x 1,0)</t>
  </si>
  <si>
    <t>1811172595</t>
  </si>
  <si>
    <t>0,3+3+0,4+0,5+3,5+0,4+1,5+0,5+0,5</t>
  </si>
  <si>
    <t>650</t>
  </si>
  <si>
    <t>42981911</t>
  </si>
  <si>
    <t>trubka předizolovaná Cu 3/4" (18 mm), stěna tl 1,0 mm, izolace 9mm</t>
  </si>
  <si>
    <t>618064554</t>
  </si>
  <si>
    <t>10,6*1,03 'Přepočtené koeficientem množství</t>
  </si>
  <si>
    <t>651</t>
  </si>
  <si>
    <t>751791146</t>
  </si>
  <si>
    <t>Montáž napojovacího měděného potrubí neizolovaného 28 x 1 tyč</t>
  </si>
  <si>
    <t>-2028586529</t>
  </si>
  <si>
    <t>652</t>
  </si>
  <si>
    <t>19632695</t>
  </si>
  <si>
    <t>trubka Cu 99,99 stav tvrdý D 28 tl stěny 1,0mm</t>
  </si>
  <si>
    <t>1963530424</t>
  </si>
  <si>
    <t>653</t>
  </si>
  <si>
    <t>751791147</t>
  </si>
  <si>
    <t>Montáž napojovacího měděného potrubí neizolovaného 35 x 1,5 tyč 5 m</t>
  </si>
  <si>
    <t>253088664</t>
  </si>
  <si>
    <t>1,5+1,1</t>
  </si>
  <si>
    <t>654</t>
  </si>
  <si>
    <t>19632716</t>
  </si>
  <si>
    <t>trubka Cu 99,99 stav tvrdý D 35 tl stěny 1,5mm</t>
  </si>
  <si>
    <t>-1132526420</t>
  </si>
  <si>
    <t>2,6*1,03 'Přepočtené koeficientem množství</t>
  </si>
  <si>
    <t>655</t>
  </si>
  <si>
    <t>751791301</t>
  </si>
  <si>
    <t>Zkouška těsnosti potrubí</t>
  </si>
  <si>
    <t>hod</t>
  </si>
  <si>
    <t>1223564406</t>
  </si>
  <si>
    <t>656</t>
  </si>
  <si>
    <t>751791401</t>
  </si>
  <si>
    <t>Vakuování potrubí</t>
  </si>
  <si>
    <t>1003472875</t>
  </si>
  <si>
    <t>657</t>
  </si>
  <si>
    <t>751792005</t>
  </si>
  <si>
    <t>Montáž konstrukce (1 ks) pro uložení klimatizační jednotky na střechu</t>
  </si>
  <si>
    <t>-1435213031</t>
  </si>
  <si>
    <t>658</t>
  </si>
  <si>
    <t>42990013</t>
  </si>
  <si>
    <t>konstrukce podstavná na rovné střechy nebo zpevněné plochy, dva pohyblivé příčníky, nosnost do 700 kg, 1000x1700mm</t>
  </si>
  <si>
    <t>1515309222</t>
  </si>
  <si>
    <t>659</t>
  </si>
  <si>
    <t>751792006</t>
  </si>
  <si>
    <t>Montáž čerpadla pro odvod kondenzátu klimatizace</t>
  </si>
  <si>
    <t>294715524</t>
  </si>
  <si>
    <t>660</t>
  </si>
  <si>
    <t>48481002</t>
  </si>
  <si>
    <t>přečerpávač kondenzátu</t>
  </si>
  <si>
    <t>362801716</t>
  </si>
  <si>
    <t>661</t>
  </si>
  <si>
    <t>751792007</t>
  </si>
  <si>
    <t>Montáž sifonu pro odvod kondenzátu klimatizace</t>
  </si>
  <si>
    <t>-1038556885</t>
  </si>
  <si>
    <t>662</t>
  </si>
  <si>
    <t>-1839335790</t>
  </si>
  <si>
    <t>663</t>
  </si>
  <si>
    <t>751792008</t>
  </si>
  <si>
    <t>Montáž hadice pro odvod kondenzátu klimatizace</t>
  </si>
  <si>
    <t>-80830838</t>
  </si>
  <si>
    <t>664</t>
  </si>
  <si>
    <t>60402371</t>
  </si>
  <si>
    <t>665</t>
  </si>
  <si>
    <t>751792009</t>
  </si>
  <si>
    <t>Montáž izolace rozvodů klimatizace</t>
  </si>
  <si>
    <t>-1557434231</t>
  </si>
  <si>
    <t>6+2,6</t>
  </si>
  <si>
    <t>666</t>
  </si>
  <si>
    <t>28655581</t>
  </si>
  <si>
    <t>trubice tepelně izolační pro chlazení/klimatizaci/vzduchotechniku 38/13mm</t>
  </si>
  <si>
    <t>-1109020879</t>
  </si>
  <si>
    <t>2,6*1,05 'Přepočtené koeficientem množství</t>
  </si>
  <si>
    <t>667</t>
  </si>
  <si>
    <t>27127017</t>
  </si>
  <si>
    <t>pouzdro izolační potrubní z EPDM kaučuku samolepící 28/19mm</t>
  </si>
  <si>
    <t>552231394</t>
  </si>
  <si>
    <t>6*1,05 'Přepočtené koeficientem množství</t>
  </si>
  <si>
    <t>668</t>
  </si>
  <si>
    <t>751793001</t>
  </si>
  <si>
    <t>Doplnění chladiva do systému</t>
  </si>
  <si>
    <t>kg</t>
  </si>
  <si>
    <t>327662892</t>
  </si>
  <si>
    <t>669</t>
  </si>
  <si>
    <t>10892003</t>
  </si>
  <si>
    <t>chladivo R410A 10kg</t>
  </si>
  <si>
    <t>-5115476</t>
  </si>
  <si>
    <t>670</t>
  </si>
  <si>
    <t>998751211</t>
  </si>
  <si>
    <t>Přesun hmot procentní pro vzduchotechniku s omezením mechanizace v objektech v do 12 m</t>
  </si>
  <si>
    <t>994815390</t>
  </si>
  <si>
    <t>671</t>
  </si>
  <si>
    <t>998751311</t>
  </si>
  <si>
    <t>Přesun hmot procentní pro vzduchotechniku ruční v objektech v do 12 m</t>
  </si>
  <si>
    <t>978966746</t>
  </si>
  <si>
    <t>762</t>
  </si>
  <si>
    <t>Konstrukce tesařské</t>
  </si>
  <si>
    <t>672</t>
  </si>
  <si>
    <t>762083122</t>
  </si>
  <si>
    <t>Impregnace řeziva proti dřevokaznému hmyzu, houbám a plísním máčením třída ohrožení 3 a 4</t>
  </si>
  <si>
    <t>-1570421830</t>
  </si>
  <si>
    <t>0,1*0,12*(5+2,5+2,5+1,8*4)</t>
  </si>
  <si>
    <t>0,1*0,1*(4*0,1+3*0,125+3*0,09+2*0,14+2*0,17+2*0,24+2*0,28)</t>
  </si>
  <si>
    <t>8,52*0,1*0,12</t>
  </si>
  <si>
    <t>1,4*1,8*2*0,024</t>
  </si>
  <si>
    <t>673</t>
  </si>
  <si>
    <t>762085113</t>
  </si>
  <si>
    <t>Montáž svorníků nebo šroubů dl přes 300 do 450 mm</t>
  </si>
  <si>
    <t>-1751594617</t>
  </si>
  <si>
    <t>674</t>
  </si>
  <si>
    <t>31197009</t>
  </si>
  <si>
    <t>tyč závitová Zn bílý DIN 975 8.8 M20</t>
  </si>
  <si>
    <t>1091380920</t>
  </si>
  <si>
    <t>675</t>
  </si>
  <si>
    <t>31111009</t>
  </si>
  <si>
    <t>matice přesná šestihranná Pz DIN 934-8 M20</t>
  </si>
  <si>
    <t>100 kus</t>
  </si>
  <si>
    <t>-1863316813</t>
  </si>
  <si>
    <t>676</t>
  </si>
  <si>
    <t>31120009</t>
  </si>
  <si>
    <t>podložka DIN 125-A ZB D 20mm</t>
  </si>
  <si>
    <t>1191860669</t>
  </si>
  <si>
    <t>677</t>
  </si>
  <si>
    <t>762331811</t>
  </si>
  <si>
    <t>Demontáž vázaných kcí krovů z hranolů průřezové pl do 120 cm2</t>
  </si>
  <si>
    <t>-2133881363</t>
  </si>
  <si>
    <t>0,9*2</t>
  </si>
  <si>
    <t>678</t>
  </si>
  <si>
    <t>762331812</t>
  </si>
  <si>
    <t>Demontáž vázaných kcí krovů z hranolů průřezové pl přes 120 do 224 cm2</t>
  </si>
  <si>
    <t>124137217</t>
  </si>
  <si>
    <t>2*1,07+1,77*5</t>
  </si>
  <si>
    <t>679</t>
  </si>
  <si>
    <t>762332131</t>
  </si>
  <si>
    <t>Montáž vázaných kcí krovů pravidelných pomocí tesařských spojů z hraněného řeziva průřezové pl přes 50 do 120 cm2</t>
  </si>
  <si>
    <t>534474853</t>
  </si>
  <si>
    <t>5+2,5+2,5+1,8*4</t>
  </si>
  <si>
    <t>4*0,1+3*0,125+3*0,09+2*0,14+2*0,17+2*0,24+2*0,28</t>
  </si>
  <si>
    <t>680</t>
  </si>
  <si>
    <t>60512125</t>
  </si>
  <si>
    <t>hranol stavební řezivo průřezu do 120cm2 do dl 6m</t>
  </si>
  <si>
    <t>-827033915</t>
  </si>
  <si>
    <t>681</t>
  </si>
  <si>
    <t>762341127</t>
  </si>
  <si>
    <t>Bednění střech rovných sklon do 60° z cementotřískových desek tl 24 mm na pero a drážku šroubovaných na krokve</t>
  </si>
  <si>
    <t>1647255239</t>
  </si>
  <si>
    <t>4,76*7,62+0,84*2,01+9,93*9,06</t>
  </si>
  <si>
    <t>127,925*1,1 'Přepočtené koeficientem množství</t>
  </si>
  <si>
    <t>682</t>
  </si>
  <si>
    <t>762341210</t>
  </si>
  <si>
    <t>Montáž bednění střech rovných a šikmých sklonu do 60° z hrubých prken na sraz tl do 32 mm</t>
  </si>
  <si>
    <t>-1245410502</t>
  </si>
  <si>
    <t>683</t>
  </si>
  <si>
    <t>60511088</t>
  </si>
  <si>
    <t>řezivo jehličnaté boční omítané š 80-160mm tl 23mm dl 3-3,5m</t>
  </si>
  <si>
    <t>-2062475172</t>
  </si>
  <si>
    <t>684</t>
  </si>
  <si>
    <t>762341811</t>
  </si>
  <si>
    <t>Demontáž bednění střech z prken</t>
  </si>
  <si>
    <t>-1333641979</t>
  </si>
  <si>
    <t>1,4*1,8*2</t>
  </si>
  <si>
    <t>685</t>
  </si>
  <si>
    <t>762361114</t>
  </si>
  <si>
    <t>Montáž spádových klínů pro střechy rovné z řeziva průřezové pl do 120 cm2</t>
  </si>
  <si>
    <t>-1375216356</t>
  </si>
  <si>
    <t>1,05+2+3,82+0,825+0,825</t>
  </si>
  <si>
    <t>686</t>
  </si>
  <si>
    <t>-641014151</t>
  </si>
  <si>
    <t>687</t>
  </si>
  <si>
    <t>762430014</t>
  </si>
  <si>
    <t>Obložení stěn z cementotřískových desek tl 16 mm na sraz šroubovaných</t>
  </si>
  <si>
    <t>1661832891</t>
  </si>
  <si>
    <t>0,5*(2*4,03+2*2,03+2*1,92+2*1,07)</t>
  </si>
  <si>
    <t>688</t>
  </si>
  <si>
    <t>762511143</t>
  </si>
  <si>
    <t>Podlahové kce podkladové z cementotřískových desek tl 16 mm na sraz šroubovaných</t>
  </si>
  <si>
    <t>-899099481</t>
  </si>
  <si>
    <t>1,07*1,92+4,03*2,03</t>
  </si>
  <si>
    <t>689</t>
  </si>
  <si>
    <t>998762112</t>
  </si>
  <si>
    <t>Přesun hmot tonážní pro kce tesařské s omezením mechanizace v objektech v přes 6 do 12 m</t>
  </si>
  <si>
    <t>-947616100</t>
  </si>
  <si>
    <t>690</t>
  </si>
  <si>
    <t>998762122</t>
  </si>
  <si>
    <t>Přesun hmot tonážní pro kce tesařské ruční v objektech v přes 6 do 12 m</t>
  </si>
  <si>
    <t>-1988048424</t>
  </si>
  <si>
    <t>763</t>
  </si>
  <si>
    <t>Konstrukce suché výstavby</t>
  </si>
  <si>
    <t>691</t>
  </si>
  <si>
    <t>763131491</t>
  </si>
  <si>
    <t>SDK podhled deska 1x akustická s izolací dvouvrstvá spodní kce profil CD+UD REI 90 Rw 60 dB</t>
  </si>
  <si>
    <t>861483121</t>
  </si>
  <si>
    <t>171,48+20,19</t>
  </si>
  <si>
    <t>692</t>
  </si>
  <si>
    <t>763164569</t>
  </si>
  <si>
    <t>SDK obklad kcí tvaru L š přes 0,8 m desky 1xGM-FH1 12,5</t>
  </si>
  <si>
    <t>406046507</t>
  </si>
  <si>
    <t>1,4*(0,8*5+1,6)</t>
  </si>
  <si>
    <t>1,4*(0,9+0,8*4+1,2)</t>
  </si>
  <si>
    <t>693</t>
  </si>
  <si>
    <t>763171213</t>
  </si>
  <si>
    <t>Montáž klapek revizních SDK kcí vel. přes 0,25 do 0,5 m2 pro podhledy</t>
  </si>
  <si>
    <t>433783661</t>
  </si>
  <si>
    <t>694</t>
  </si>
  <si>
    <t>59034048</t>
  </si>
  <si>
    <t>klapka revizní pro instalační a dělící zdi vodě odolná 600x600mm</t>
  </si>
  <si>
    <t>-839880611</t>
  </si>
  <si>
    <t>695</t>
  </si>
  <si>
    <t>763172321</t>
  </si>
  <si>
    <t>Montáž dvířek revizních jednoplášťových SDK kcí vel. 200x200 mm pro příčky a předsazené stěny</t>
  </si>
  <si>
    <t>-2144861064</t>
  </si>
  <si>
    <t>696</t>
  </si>
  <si>
    <t>59030710</t>
  </si>
  <si>
    <t>dvířka revizní jednokřídlá s automatickým zámkem 200x200mm</t>
  </si>
  <si>
    <t>1999283753</t>
  </si>
  <si>
    <t>697</t>
  </si>
  <si>
    <t>763231122</t>
  </si>
  <si>
    <t>Sádrovláknitý podhled v 65 mm deska 1x15 dvouvrstvá spodní kce profil CD+UD s izolací EI Z 30</t>
  </si>
  <si>
    <t>-1476581976</t>
  </si>
  <si>
    <t>1,5+2,1+5,52+14,12+6,45+6,45+1,85+3,8+15,34+13,13+1,8+0,96</t>
  </si>
  <si>
    <t>2,77+2,98+10,7+11,65+5,52+3,89+7,43+4,14+1,80</t>
  </si>
  <si>
    <t>698</t>
  </si>
  <si>
    <t>763431001</t>
  </si>
  <si>
    <t>Montáž minerálního podhledu s vyjímatelnými panely vel. do 0,36 m2 na zavěšený viditelný rošt</t>
  </si>
  <si>
    <t>-134726775</t>
  </si>
  <si>
    <t>46,88+10,24+8,49</t>
  </si>
  <si>
    <t>5,76+45,59+21,64</t>
  </si>
  <si>
    <t>699</t>
  </si>
  <si>
    <t>631263571</t>
  </si>
  <si>
    <t>panel akustický hygienický povrch skelná tkanina odolná proti mikroorganismům hrana zatřená rovná αw=0,90 viditelný rastr bílý tl 22mm</t>
  </si>
  <si>
    <t>-1915881454</t>
  </si>
  <si>
    <t>700</t>
  </si>
  <si>
    <t>763431801</t>
  </si>
  <si>
    <t>Demontáž minerálního podhledu zavěšeného na viditelném roštu</t>
  </si>
  <si>
    <t>1250626971</t>
  </si>
  <si>
    <t>19,65*1,5+3,9*1,5 "1pp 0.02+0.03"</t>
  </si>
  <si>
    <t>"1.04"14,85*11,45+"1.05"1,5*11,55+"1.02" 1,5*4,8+4,8*7,75+4,05*1,5+"1.03"5,85*3,7+"1.01"2,4*2,4</t>
  </si>
  <si>
    <t>701</t>
  </si>
  <si>
    <t>998763322</t>
  </si>
  <si>
    <t>Přesun hmot tonážní pro konstrukce montované z desek s omezením mechanizace v objektech v přes 6 do 12 m</t>
  </si>
  <si>
    <t>-110173524</t>
  </si>
  <si>
    <t>702</t>
  </si>
  <si>
    <t>998763332</t>
  </si>
  <si>
    <t>Přesun hmot tonážní pro konstrukce montované z desek ruční v objektech v přes 6 do 12 m</t>
  </si>
  <si>
    <t>1602325839</t>
  </si>
  <si>
    <t>764</t>
  </si>
  <si>
    <t>Konstrukce klempířské</t>
  </si>
  <si>
    <t>703</t>
  </si>
  <si>
    <t>764011402</t>
  </si>
  <si>
    <t>Podkladní plech z PZ plechu pro hřebeny, nároží, úžlabí nebo okapové hrany tl 0,55 mm rš 200 mm</t>
  </si>
  <si>
    <t>1614551751</t>
  </si>
  <si>
    <t>2,1*4+1,05*3</t>
  </si>
  <si>
    <t>704</t>
  </si>
  <si>
    <t>764216403</t>
  </si>
  <si>
    <t>Oplechování parapetů rovných mechanicky kotvené z Pz plechu rš 250 mm</t>
  </si>
  <si>
    <t>-435935399</t>
  </si>
  <si>
    <t>766</t>
  </si>
  <si>
    <t>Konstrukce truhlářské</t>
  </si>
  <si>
    <t>705</t>
  </si>
  <si>
    <t>766411821</t>
  </si>
  <si>
    <t>Demontáž truhlářského obložení stěn z palubek</t>
  </si>
  <si>
    <t>572920888</t>
  </si>
  <si>
    <t>"1.02" (0,15+0,3+0,15+0,05+3,75+0,35+0,075+1,225+0,44+0,96+5,3+0,55+0,55+4,8+1,04+2,15+0,425+0,3)*1.4</t>
  </si>
  <si>
    <t>"1.03" (3,75+5,58+3,7+3,8)*2-1,2*1,3*3</t>
  </si>
  <si>
    <t>"1.04" (0,2+3,25+11,45+0,15+0,38+(0,3+0,6)*4+0,45+3,55+0,075+1,35+2,15+1)*1,4-0,64*1,5+2,4*0,7*4+(0,235+1,27)*0,7</t>
  </si>
  <si>
    <t>"1.05" (0,85+3,65)*1,4</t>
  </si>
  <si>
    <t>706</t>
  </si>
  <si>
    <t>7664122121</t>
  </si>
  <si>
    <t>Montáž obložení stěn dekoračními MDF lamelami</t>
  </si>
  <si>
    <t>2106192202</t>
  </si>
  <si>
    <t>2,75*(2,15+2,15+2,55+2,55)</t>
  </si>
  <si>
    <t>707</t>
  </si>
  <si>
    <t>605141031</t>
  </si>
  <si>
    <t>3D dekorační lamely 30x38 dekor beton</t>
  </si>
  <si>
    <t>1784116385</t>
  </si>
  <si>
    <t>(43+43+36+36)*2,75</t>
  </si>
  <si>
    <t>434,5*1,1 'Přepočtené koeficientem množství</t>
  </si>
  <si>
    <t>708</t>
  </si>
  <si>
    <t>766412224</t>
  </si>
  <si>
    <t>Montáž obložení stěn pl přes 5 m2 palubkami modřínovými přes 100 mm</t>
  </si>
  <si>
    <t>-92628613</t>
  </si>
  <si>
    <t>2*(3,7+0,05+3,75+0,05+3,7+0,45+0,6+0,6+0,6)+1,2*0,8*3</t>
  </si>
  <si>
    <t>709</t>
  </si>
  <si>
    <t>61191157</t>
  </si>
  <si>
    <t>palubky obkladové sibiřský modřín profil klasický 19x121mm jakost A/B</t>
  </si>
  <si>
    <t>1734323103</t>
  </si>
  <si>
    <t>29,88*1,1 'Přepočtené koeficientem množství</t>
  </si>
  <si>
    <t>710</t>
  </si>
  <si>
    <t>766621011</t>
  </si>
  <si>
    <t>Montáž dřevěných oken plochy přes 1 m2 pevných výšky do 1,5 m s rámem do zdiva</t>
  </si>
  <si>
    <t>842958126</t>
  </si>
  <si>
    <t>1,5*1,2</t>
  </si>
  <si>
    <t>61110011</t>
  </si>
  <si>
    <t>okno dřevěné otevíravé/sklopné trojsklo přes plochu 1m2 do v 1,5m</t>
  </si>
  <si>
    <t>807995696</t>
  </si>
  <si>
    <t>766622115</t>
  </si>
  <si>
    <t>Montáž plastových oken plochy přes 1 m2 pevných v do 1,5 m s rámem do zdiva</t>
  </si>
  <si>
    <t>1986224832</t>
  </si>
  <si>
    <t>4*2,1*1,5+3*1,05*1,5</t>
  </si>
  <si>
    <t>61140052</t>
  </si>
  <si>
    <t>okno plastové otevíravé/sklopné trojsklo přes plochu 1m2 do v 1,5m</t>
  </si>
  <si>
    <t>1504664411</t>
  </si>
  <si>
    <t>766622861</t>
  </si>
  <si>
    <t>Vyvěšení křídel dřevěných nebo plastových okenních do 1,5 m2</t>
  </si>
  <si>
    <t>-378703327</t>
  </si>
  <si>
    <t>2*11</t>
  </si>
  <si>
    <t>715</t>
  </si>
  <si>
    <t>766660001</t>
  </si>
  <si>
    <t>Montáž dveřních křídel otvíravých jednokřídlových š do 0,8 m do ocelové zárubně</t>
  </si>
  <si>
    <t>-805750467</t>
  </si>
  <si>
    <t>16+18</t>
  </si>
  <si>
    <t>716</t>
  </si>
  <si>
    <t>61162000</t>
  </si>
  <si>
    <t>dveře jednokřídlé dřevotřískové povrch dýhovaný plné 600x1970-2100mm</t>
  </si>
  <si>
    <t>-563650562</t>
  </si>
  <si>
    <t>717</t>
  </si>
  <si>
    <t>61162002</t>
  </si>
  <si>
    <t>dveře jednokřídlé dřevotřískové povrch dýhovaný plné 800x1970-2100mm</t>
  </si>
  <si>
    <t>-1331079981</t>
  </si>
  <si>
    <t>718</t>
  </si>
  <si>
    <t>766660002</t>
  </si>
  <si>
    <t>Montáž dveřních křídel otvíravých jednokřídlových š přes 0,8 m do ocelové zárubně</t>
  </si>
  <si>
    <t>-1087463952</t>
  </si>
  <si>
    <t>719</t>
  </si>
  <si>
    <t>61162003</t>
  </si>
  <si>
    <t>dveře jednokřídlé dřevotřískové povrch dýhovaný plné 900x1970-2100mm</t>
  </si>
  <si>
    <t>327578877</t>
  </si>
  <si>
    <t>720</t>
  </si>
  <si>
    <t>766660011</t>
  </si>
  <si>
    <t>Montáž dveřních křídel otvíravých dvoukřídlových š do 1,45 m do ocelové zárubně</t>
  </si>
  <si>
    <t>-1741729738</t>
  </si>
  <si>
    <t>61162010</t>
  </si>
  <si>
    <t>dveře dvoukřídlé dřevotřískové povrch dýhovaný prosklené 1250x1970-2100mm</t>
  </si>
  <si>
    <t>1058699886</t>
  </si>
  <si>
    <t>61162008</t>
  </si>
  <si>
    <t>dveře dvoukřídlé dřevotřískové povrch dýhovaný plné 1250x1970-2100mm</t>
  </si>
  <si>
    <t>-2048300987</t>
  </si>
  <si>
    <t>766660022</t>
  </si>
  <si>
    <t>Montáž dveřních křídel otvíravých jednokřídlových š přes 0,8 m požárních do ocelové zárubně</t>
  </si>
  <si>
    <t>1728467428</t>
  </si>
  <si>
    <t>611653401</t>
  </si>
  <si>
    <t>dveře jednokřídlé dřevotřískové protipožární EI (EW) 30 D3 povrch dýhovaný plné 900x1970mm</t>
  </si>
  <si>
    <t>166633926</t>
  </si>
  <si>
    <t>766660031</t>
  </si>
  <si>
    <t>Montáž dveřních křídel otvíravých dvoukřídlových požárních do ocelové zárubně</t>
  </si>
  <si>
    <t>1547132851</t>
  </si>
  <si>
    <t>61165341</t>
  </si>
  <si>
    <t>dveře dvoukřídlé dřevotřískové protipožární EI (EW) 30 D3 povrch dýhovaný plné 1250x1970mm</t>
  </si>
  <si>
    <t>1315757514</t>
  </si>
  <si>
    <t>766660312</t>
  </si>
  <si>
    <t>Montáž posuvných dveří jednokřídlových průchozí š přes 800 do 1200 mm do pouzdra s jednou kapsou</t>
  </si>
  <si>
    <t>-274448918</t>
  </si>
  <si>
    <t>611620031</t>
  </si>
  <si>
    <t>dveře jednokřídlé posuvné do pouzdra dřevotřískové povrch dýhovaný plné 900x1970mm</t>
  </si>
  <si>
    <t>-1964723845</t>
  </si>
  <si>
    <t>729</t>
  </si>
  <si>
    <t>766691914</t>
  </si>
  <si>
    <t>Vyvěšení dřevěných křídel dveří pl do 2 m2</t>
  </si>
  <si>
    <t>1320095538</t>
  </si>
  <si>
    <t>30 "1pp"</t>
  </si>
  <si>
    <t>28 "2np"</t>
  </si>
  <si>
    <t>730</t>
  </si>
  <si>
    <t>766691921</t>
  </si>
  <si>
    <t>zavěšení křídel plastových oken jednoduchých pl do 1 m2</t>
  </si>
  <si>
    <t>1988008436</t>
  </si>
  <si>
    <t>766691924</t>
  </si>
  <si>
    <t>Vyvěšení nebo zavěšení křídel plastových dveří pl do 2 m2</t>
  </si>
  <si>
    <t>-1858504848</t>
  </si>
  <si>
    <t>998766212</t>
  </si>
  <si>
    <t>Přesun hmot procentní pro kce truhlářské s omezením mechanizace v objektech v přes 6 do 12 m</t>
  </si>
  <si>
    <t>-809969372</t>
  </si>
  <si>
    <t>998766312</t>
  </si>
  <si>
    <t>Přesun hmot procentní pro kce truhlářské ruční v objektech v přes 6 do 12 m</t>
  </si>
  <si>
    <t>-1262113087</t>
  </si>
  <si>
    <t>767</t>
  </si>
  <si>
    <t>Konstrukce zámečnické</t>
  </si>
  <si>
    <t>767114152</t>
  </si>
  <si>
    <t>Montáž stěn a příček rámových zasklených do betonu bez požární odolnosti plochy přes 6 do 9 m2</t>
  </si>
  <si>
    <t>-2095305302</t>
  </si>
  <si>
    <t>55341365</t>
  </si>
  <si>
    <t>D13 stěna rámová prosklená s dvoukřídlými dveřmi, bočními světlíky a nadsvětlíkem, Al komaxit dle RAL bez požární odolnosti čiré izolační dvojsklo interiér, polep</t>
  </si>
  <si>
    <t>1334889036</t>
  </si>
  <si>
    <t>736</t>
  </si>
  <si>
    <t>553413651</t>
  </si>
  <si>
    <t>D14 stěna rámová prosklená s jednokřídlými dveřmi, bočním světlíkem a nadsvětlíkem, Al komaxit dle RAL bez požární odolnosti, zSKLENÍ esg+vsg, interiér, polep</t>
  </si>
  <si>
    <t>-128353944</t>
  </si>
  <si>
    <t>737</t>
  </si>
  <si>
    <t>553413652</t>
  </si>
  <si>
    <t>D15 dvoukřídlé kyvné dveře do ALrámu, Al komaxit dle RAL bez požární odolnosti, zasklení esg 10, interiér, polep</t>
  </si>
  <si>
    <t>134268277</t>
  </si>
  <si>
    <t>738</t>
  </si>
  <si>
    <t>553413653</t>
  </si>
  <si>
    <t>O3  prosklenná fixní stěna do ALrámu, Al komaxit dle RAL bez požární odolnosti, zasklení esg 12/vsg 12 satinato, interiér</t>
  </si>
  <si>
    <t>-1870835044</t>
  </si>
  <si>
    <t>739</t>
  </si>
  <si>
    <t>553413654</t>
  </si>
  <si>
    <t>O4  prosklenná stěna do ALrámu s dvoukřídlými kyvnými dveřmi, Al komaxit dle RAL bez požární odolnosti, zasklení esg 12/vsg 12, dveře esg 10 interiér, polep</t>
  </si>
  <si>
    <t>2132011206</t>
  </si>
  <si>
    <t>740</t>
  </si>
  <si>
    <t>767190125</t>
  </si>
  <si>
    <t>Montáž oplechování a lemování ocelových kcí stěn a střech ocelovým plechem rš přes 750 do 1000 mm</t>
  </si>
  <si>
    <t>-1745143746</t>
  </si>
  <si>
    <t>8,0+8,75</t>
  </si>
  <si>
    <t>137565451</t>
  </si>
  <si>
    <t xml:space="preserve">plech nerezový hladký tl 1mm </t>
  </si>
  <si>
    <t>-1238073688</t>
  </si>
  <si>
    <t>(8,+8,75)*2</t>
  </si>
  <si>
    <t>742</t>
  </si>
  <si>
    <t>767531212</t>
  </si>
  <si>
    <t>Montáž vstupních kovových nebo plastových rohoží čisticích zón plochy přes 0,5 do 1 m2</t>
  </si>
  <si>
    <t>906374893</t>
  </si>
  <si>
    <t>"Z2" 0,6*1</t>
  </si>
  <si>
    <t>743</t>
  </si>
  <si>
    <t>69752003</t>
  </si>
  <si>
    <t>rohož vstupní provedení hliník super 27 mm</t>
  </si>
  <si>
    <t>1129390195</t>
  </si>
  <si>
    <t>0,6*1,1 'Přepočtené koeficientem množství</t>
  </si>
  <si>
    <t>744</t>
  </si>
  <si>
    <t>767531214</t>
  </si>
  <si>
    <t>Montáž vstupních kovových nebo plastových rohoží čisticích zón plochy přes 1,5 do 2 m2</t>
  </si>
  <si>
    <t>346732662</t>
  </si>
  <si>
    <t>745</t>
  </si>
  <si>
    <t>260494950</t>
  </si>
  <si>
    <t>2*1,1 'Přepočtené koeficientem množství</t>
  </si>
  <si>
    <t>746</t>
  </si>
  <si>
    <t>767646510</t>
  </si>
  <si>
    <t>Montáž dveří protipožárního uzávěru jednokřídlového</t>
  </si>
  <si>
    <t>-1254107688</t>
  </si>
  <si>
    <t>747</t>
  </si>
  <si>
    <t>55341198</t>
  </si>
  <si>
    <t>dveře jednokřídlé ocelové interiérové plné hladké s polodrážkou protipožární EI60 C DP1 900x2100mm</t>
  </si>
  <si>
    <t>1224018897</t>
  </si>
  <si>
    <t>748</t>
  </si>
  <si>
    <t>767646521</t>
  </si>
  <si>
    <t>Montáž dveří protipožárního uzávěru dvoukřídlového v do 1970 mm</t>
  </si>
  <si>
    <t>-1082251973</t>
  </si>
  <si>
    <t>749</t>
  </si>
  <si>
    <t>553411861</t>
  </si>
  <si>
    <t>dveře dvoukřídlé ocelové interierové protipožární EI 60 D1 speciální zárubeň 1450x1970mm</t>
  </si>
  <si>
    <t>-1932017129</t>
  </si>
  <si>
    <t>750</t>
  </si>
  <si>
    <t>767995114</t>
  </si>
  <si>
    <t>Montáž atypických Z5 zámečnických konstrukcí hmotnosti přes 20 do 50 kg</t>
  </si>
  <si>
    <t>-10657418</t>
  </si>
  <si>
    <t>(11+8+44)*4</t>
  </si>
  <si>
    <t>13010218</t>
  </si>
  <si>
    <t>tyč ocelová plochá jakost S235JR (11 375) 50x5mm</t>
  </si>
  <si>
    <t>-984268113</t>
  </si>
  <si>
    <t>1,96*(1,27*2*2+0,13*2*3)*0,001*4</t>
  </si>
  <si>
    <t>0,046*1,1 'Přepočtené koeficientem množství</t>
  </si>
  <si>
    <t>752</t>
  </si>
  <si>
    <t>13010420</t>
  </si>
  <si>
    <t>úhelník ocelový rovnostranný jakost S235JR (11 375) 50x50x5mm</t>
  </si>
  <si>
    <t>682047799</t>
  </si>
  <si>
    <t>3,77*(2*2*2+0,9*2*2)*0,001*4</t>
  </si>
  <si>
    <t>0,175*1,1 'Přepočtené koeficientem množství</t>
  </si>
  <si>
    <t>753</t>
  </si>
  <si>
    <t>13010620</t>
  </si>
  <si>
    <t>ocel profilová jakost S235JR (11 375) průřezu T 50x50x6,0mm</t>
  </si>
  <si>
    <t>1735635994</t>
  </si>
  <si>
    <t>4,44*0,88*2*0,001*4</t>
  </si>
  <si>
    <t>0,031*1,1 'Přepočtené koeficientem množství</t>
  </si>
  <si>
    <t>754</t>
  </si>
  <si>
    <t>767995115</t>
  </si>
  <si>
    <t>Montáž atypických zámečnických konstrukcí (Z6) hmotnosti přes 50 do 100 kg</t>
  </si>
  <si>
    <t>1480996087</t>
  </si>
  <si>
    <t>(8+47+12)*4</t>
  </si>
  <si>
    <t>755</t>
  </si>
  <si>
    <t>1452102208</t>
  </si>
  <si>
    <t>756</t>
  </si>
  <si>
    <t>332019572</t>
  </si>
  <si>
    <t>3,77*(2,187*2*2+0,9*2*2)*0,001*4</t>
  </si>
  <si>
    <t>0,186*1,1 'Přepočtené koeficientem množství</t>
  </si>
  <si>
    <t>757</t>
  </si>
  <si>
    <t>55817856</t>
  </si>
  <si>
    <t>1,96*(1,34*2*2+0,13*2*3)*0,001*4</t>
  </si>
  <si>
    <t>0,048*1,1 'Přepočtené koeficientem množství</t>
  </si>
  <si>
    <t>758</t>
  </si>
  <si>
    <t>7679951171</t>
  </si>
  <si>
    <t>Montáž atypických Z3 zámečnických konstrukcí hmotnosti přes 500 kg</t>
  </si>
  <si>
    <t>2013244827</t>
  </si>
  <si>
    <t>375+174,02+359+92</t>
  </si>
  <si>
    <t>759</t>
  </si>
  <si>
    <t>13010224</t>
  </si>
  <si>
    <t>tyč ocelová plochá jakost S235JR (11 375) 50x10mm</t>
  </si>
  <si>
    <t>-1543336397</t>
  </si>
  <si>
    <t>3,93*(1,04*2*8+1,02*2*9+0,58*8*2)*0,001</t>
  </si>
  <si>
    <t>0,174*1,1 'Přepočtené koeficientem množství</t>
  </si>
  <si>
    <t>760</t>
  </si>
  <si>
    <t>13011055</t>
  </si>
  <si>
    <t>úhelník ocelový nerovnostranný jakost S235JR (11 375) 100x50x6mm</t>
  </si>
  <si>
    <t>1829546301</t>
  </si>
  <si>
    <t>6,84*(1,96*2*2*7)*0,001</t>
  </si>
  <si>
    <t>0,375*1,1 'Přepočtené koeficientem množství</t>
  </si>
  <si>
    <t>761</t>
  </si>
  <si>
    <t>13010442</t>
  </si>
  <si>
    <t>úhelník ocelový rovnostranný jakost S235JR (11 375) 100x100x10mm</t>
  </si>
  <si>
    <t>-1372776696</t>
  </si>
  <si>
    <t>15*(4*4+1,98*4)*0,001</t>
  </si>
  <si>
    <t>0,359*1,1 'Přepočtené koeficientem množství</t>
  </si>
  <si>
    <t>130106241</t>
  </si>
  <si>
    <t>ocel profilová jakost S235JR (11 375) průřezu T90</t>
  </si>
  <si>
    <t>-857894255</t>
  </si>
  <si>
    <t>10,7*(0,48*9*2)*0,001</t>
  </si>
  <si>
    <t>0,092*1,1 'Přepočtené koeficientem množství</t>
  </si>
  <si>
    <t>7679951172</t>
  </si>
  <si>
    <t>Montáž atypických Z4 zámečnických konstrukcí hmotnosti do 500 kg</t>
  </si>
  <si>
    <t>1703999918</t>
  </si>
  <si>
    <t>176+51+82+63</t>
  </si>
  <si>
    <t>-88320106</t>
  </si>
  <si>
    <t>10,7*(0,48*5*2)*0,001</t>
  </si>
  <si>
    <t>0,051*1,1 'Přepočtené koeficientem množství</t>
  </si>
  <si>
    <t>765</t>
  </si>
  <si>
    <t>1559640465</t>
  </si>
  <si>
    <t>15*(1,04*2*2+1,89*2*2)*0,001</t>
  </si>
  <si>
    <t>0,176*1,1 'Přepočtené koeficientem množství</t>
  </si>
  <si>
    <t>-1789483962</t>
  </si>
  <si>
    <t>6,84*(1*2*3*2)*0,001</t>
  </si>
  <si>
    <t>0,082*1,1 'Přepočtené koeficientem množství</t>
  </si>
  <si>
    <t>-1797737381</t>
  </si>
  <si>
    <t>3,93*(0,64*(2*2*2+2*5)+(0,575+0,54)*2*2)*0,001</t>
  </si>
  <si>
    <t>0,063*1,1 'Přepočtené koeficientem množství</t>
  </si>
  <si>
    <t>768</t>
  </si>
  <si>
    <t>767996803</t>
  </si>
  <si>
    <t>Demontáž atypických zámečnických konstrukcí rozebráním hm jednotlivých dílů přes 100 do 250 kg - chladírenské dveře</t>
  </si>
  <si>
    <t>1839963497</t>
  </si>
  <si>
    <t>250*2</t>
  </si>
  <si>
    <t>769</t>
  </si>
  <si>
    <t>786623001</t>
  </si>
  <si>
    <t>Montáž venkovní žaluzie do okenního nebo dveřního otvoru na rám ovládané manuálně pl do 4 m2</t>
  </si>
  <si>
    <t>-2137390918</t>
  </si>
  <si>
    <t>770</t>
  </si>
  <si>
    <t>55342504</t>
  </si>
  <si>
    <t>žaluzie Z-90 ovládaná klikou včetně příslušenství plochy do 2,0m2</t>
  </si>
  <si>
    <t>-221063586</t>
  </si>
  <si>
    <t>0,8*2</t>
  </si>
  <si>
    <t>771</t>
  </si>
  <si>
    <t>998767212</t>
  </si>
  <si>
    <t>Přesun hmot procentní pro zámečnické konstrukce s omezením mechanizace v objektech v přes 6 do 12 m</t>
  </si>
  <si>
    <t>-526347278</t>
  </si>
  <si>
    <t>772</t>
  </si>
  <si>
    <t>998767312</t>
  </si>
  <si>
    <t>Přesun hmot procentní pro zámečnické konstrukce ruční v objektech v přes 6 do 12 m</t>
  </si>
  <si>
    <t>-1977567710</t>
  </si>
  <si>
    <t>Podlahy z dlaždic</t>
  </si>
  <si>
    <t>773</t>
  </si>
  <si>
    <t>771111011</t>
  </si>
  <si>
    <t>Vysátí podkladu před pokládkou dlažby</t>
  </si>
  <si>
    <t>-2073372494</t>
  </si>
  <si>
    <t>286,38</t>
  </si>
  <si>
    <t>127,3</t>
  </si>
  <si>
    <t>56,91</t>
  </si>
  <si>
    <t>774</t>
  </si>
  <si>
    <t>771121011</t>
  </si>
  <si>
    <t>Nátěr penetrační na podlahu</t>
  </si>
  <si>
    <t>874912063</t>
  </si>
  <si>
    <t>775</t>
  </si>
  <si>
    <t>771121022</t>
  </si>
  <si>
    <t>Broušení betonového podkladu před pokládkou dlažby</t>
  </si>
  <si>
    <t>259868938</t>
  </si>
  <si>
    <t>46,88+10,24+30,8+14,6+1,5+2,10+5,52+9,36+6,45+6,45+1,85+3,8+1,8+0,96+8,49</t>
  </si>
  <si>
    <t>776</t>
  </si>
  <si>
    <t>771151011</t>
  </si>
  <si>
    <t>Samonivelační stěrka podlah pevnosti 20 MPa tl 3 mm</t>
  </si>
  <si>
    <t>-326257042</t>
  </si>
  <si>
    <t>777</t>
  </si>
  <si>
    <t>771161011</t>
  </si>
  <si>
    <t>Montáž profilu dilatační spáry bez izolace v rovině dlažby</t>
  </si>
  <si>
    <t>1453490750</t>
  </si>
  <si>
    <t>134,54</t>
  </si>
  <si>
    <t>778</t>
  </si>
  <si>
    <t>59054164</t>
  </si>
  <si>
    <t>profil dilatační s bočními díly z PVC/CPE tl 10mm</t>
  </si>
  <si>
    <t>1652034756</t>
  </si>
  <si>
    <t>134,54*1,1 'Přepočtené koeficientem množství</t>
  </si>
  <si>
    <t>779</t>
  </si>
  <si>
    <t>771161021</t>
  </si>
  <si>
    <t>Montáž profilu ukončujícího pro plynulý přechod (dlažby s kobercem apod.)</t>
  </si>
  <si>
    <t>-691084557</t>
  </si>
  <si>
    <t>0,8*2+0,8*2+0,8+0,6+1,25</t>
  </si>
  <si>
    <t>1,6*3+0,8*2+0,8+0,6</t>
  </si>
  <si>
    <t>780</t>
  </si>
  <si>
    <t>59054111</t>
  </si>
  <si>
    <t>profil přechodový Al s pohyblivým ramenem matně eloxovaný 10x20mm</t>
  </si>
  <si>
    <t>1109783321</t>
  </si>
  <si>
    <t>13,65*1,1 'Přepočtené koeficientem množství</t>
  </si>
  <si>
    <t>781</t>
  </si>
  <si>
    <t>771474113</t>
  </si>
  <si>
    <t>Montáž soklů z dlaždic keramických rovných lepených cementovým flexibilním lepidlem v přes 90 do 120 mm</t>
  </si>
  <si>
    <t>-126924619</t>
  </si>
  <si>
    <t>"0.02" 0,075*2+5,9+0,1+0,12+0,05+1,91+1,09+0,6+0,9+9,9+0,15+1,2+0,85+3,95+1,4+1,65</t>
  </si>
  <si>
    <t>"0.03" 4,35+4,35+1,5+0,1+0,1</t>
  </si>
  <si>
    <t>"0,04" 0,05+4,125+1,5+3,35+5,55+3,8+0,2+0,2+0,65</t>
  </si>
  <si>
    <t>"0.20"6,08+0,3+2,9+0,875</t>
  </si>
  <si>
    <t>"0.27" 0,35+1,15+2,65+3,6+2,65+1,65+0,35</t>
  </si>
  <si>
    <t>"1.02" 1+0,25+0,2+2,2+1,02+0,58+4,8+0,55+0,55+0,46+0,34+0,96+0,44+1,15+0,2+0,35+3,75+0,05+0,3+0,3</t>
  </si>
  <si>
    <t>"1.03" 3,75+0,05+3,7+5,85+3,7+0,05</t>
  </si>
  <si>
    <t>"1.05" 3,55+0,65*3+0,3</t>
  </si>
  <si>
    <t>"1.08" 3,15+2,05+1,8</t>
  </si>
  <si>
    <t>"1.19" 1,45+1,25+0,075+0,1+0,25+1,325+2,4+0,35+2,95+0,3</t>
  </si>
  <si>
    <t>"1.20" 1,77+1,58+2,45+0,2+1,2+1,5+1,5+3,45</t>
  </si>
  <si>
    <t>"1.21" 4,05+1,7+0,05+4,05+0,65</t>
  </si>
  <si>
    <t>"1.22" 0,65+4,05+2,3+4,05+0,65</t>
  </si>
  <si>
    <t>"1.23" 1,38+0,7+0,05+0,15+0,55+1,25</t>
  </si>
  <si>
    <t>782</t>
  </si>
  <si>
    <t>59761126</t>
  </si>
  <si>
    <t>dlažba keramická slinutá mrazuvzdorná R10/B povrch hladký/matný tl do 10mm přes 22 do 25ks/m2</t>
  </si>
  <si>
    <t>-858338406</t>
  </si>
  <si>
    <t>182,03*0,115 'Přepočtené koeficientem množství</t>
  </si>
  <si>
    <t>783</t>
  </si>
  <si>
    <t>771574439</t>
  </si>
  <si>
    <t>Montáž podlah keramických reliéfních nebo z dekorů lepených cementovým flexibilním lepidlem přes 22 do 25 ks/m2</t>
  </si>
  <si>
    <t>-2103371167</t>
  </si>
  <si>
    <t>269,43+127,03+56,91</t>
  </si>
  <si>
    <t>784</t>
  </si>
  <si>
    <t>59761143</t>
  </si>
  <si>
    <t>dlažba keramická slinutá mrazuvzdorná R10/B povrch reliéfní/matný tl do 10mm přes 22 do 25ks/m2</t>
  </si>
  <si>
    <t>1019379484</t>
  </si>
  <si>
    <t>29,93+10,24+14,60+1,5+2,10+5,52+9,36+6,45+6,45+1,85+3,8+1,8+0,96+8,49</t>
  </si>
  <si>
    <t>45,59+21,64+6,36+6,65+0,81+2,63+27,29+13,35+6,89+9,31+3,08+5,52+3,89+7,43+4,14+1,8</t>
  </si>
  <si>
    <t>269,43*1,1 'Přepočtené koeficientem množství</t>
  </si>
  <si>
    <t>785</t>
  </si>
  <si>
    <t>59761173</t>
  </si>
  <si>
    <t>dlažba keramická slinutá mrazuvzdorná R11/B povrch reliéfní/matný tl do 10mm přes 22 do 25ks/m2</t>
  </si>
  <si>
    <t>-348032741</t>
  </si>
  <si>
    <t>30,8</t>
  </si>
  <si>
    <t>84,70+6,05+2,77+2,98</t>
  </si>
  <si>
    <t>127,3*1,1 'Přepočtené koeficientem množství</t>
  </si>
  <si>
    <t>786</t>
  </si>
  <si>
    <t>59761262</t>
  </si>
  <si>
    <t>dlažba keramická slinutá mrazuvzdorná R12/B povrch reliéfní/matný tl přes 10 do 15mm přes 22 do 25ks/m2</t>
  </si>
  <si>
    <t>34515557</t>
  </si>
  <si>
    <t>18,02+11,05+19,74+8,10</t>
  </si>
  <si>
    <t>56,91*1,1 'Přepočtené koeficientem množství</t>
  </si>
  <si>
    <t>787</t>
  </si>
  <si>
    <t>771591112</t>
  </si>
  <si>
    <t>Izolace pod dlažbu nátěrem nebo stěrkou ve dvou vrstvách</t>
  </si>
  <si>
    <t>-79599132</t>
  </si>
  <si>
    <t>286,38+127,3+56,91</t>
  </si>
  <si>
    <t>788</t>
  </si>
  <si>
    <t>771591232</t>
  </si>
  <si>
    <t>Izolace těsnícími pásy pružná přes dilatační spáry</t>
  </si>
  <si>
    <t>1916667297</t>
  </si>
  <si>
    <t>789</t>
  </si>
  <si>
    <t>771591241</t>
  </si>
  <si>
    <t>Izolace těsnícími pásy vnitřní kout</t>
  </si>
  <si>
    <t>-724711030</t>
  </si>
  <si>
    <t>4+4+4+4+4+4+4+4+4+4+5+4+4+6+8+4</t>
  </si>
  <si>
    <t>5+4+4+3+4+4+4+4+4+4+5+6+4+4+4+6+4+4+6+4+6+8+4+4+4+4+4+4+4+4+4</t>
  </si>
  <si>
    <t>790</t>
  </si>
  <si>
    <t>771591242</t>
  </si>
  <si>
    <t>Izolace těsnícími pásy vnější roh</t>
  </si>
  <si>
    <t>757817969</t>
  </si>
  <si>
    <t>2+4+2+4+4+4+2+2+4+4+4+4+4+4+4+1+4+4</t>
  </si>
  <si>
    <t>3+1+2+2+2+1+4+4+2+2+4+2+4+4+2+3+4+4+4+4+4+4+1+4+4+4+4+4+4+4+4+4</t>
  </si>
  <si>
    <t>791</t>
  </si>
  <si>
    <t>771591251</t>
  </si>
  <si>
    <t>Izolace těsnící manžetou pro prostupy potrubí</t>
  </si>
  <si>
    <t>-2086100090</t>
  </si>
  <si>
    <t>4+6</t>
  </si>
  <si>
    <t>792</t>
  </si>
  <si>
    <t>771591264</t>
  </si>
  <si>
    <t>Izolace těsnícími pásy mezi podlahou a stěnou</t>
  </si>
  <si>
    <t>426796917</t>
  </si>
  <si>
    <t>"0.02" 1,9+1,1+0,6+0,9+9,9+0,2+1,2+0,85+4+1,35+1,7+5,9+0,3</t>
  </si>
  <si>
    <t>"0.03" 1,5+4,35*2+0,15</t>
  </si>
  <si>
    <t>"0.04"4,25+1,5+3,3+5,55+3,8+0,4+0,65</t>
  </si>
  <si>
    <t>"0.05"0,9+1,45+0,2+1,1+0,2+1,35+3,9+1,5+0,45+1,15+0,45+1,25+1,7</t>
  </si>
  <si>
    <t>"0.06" 0,3+1,5+1+1,5</t>
  </si>
  <si>
    <t>"0.07" 1,5+1,5+0,6+0,6</t>
  </si>
  <si>
    <t>"0.08"0,2+2,3+1,6+0,7+0,7+0,2+1,6+1,6+0,8+0,2+1,4+0,8+0,8+0,8</t>
  </si>
  <si>
    <t>"0.09"3,9+3,9+0,8+0,8+2,4</t>
  </si>
  <si>
    <t>"0.12"1,15+1,675+0,95+2,3+1,675+1,9</t>
  </si>
  <si>
    <t>"0.13"1,15+1,675+0,95+2,3+1,675+1,9</t>
  </si>
  <si>
    <t>"0.14"1,95+1+1+0,25</t>
  </si>
  <si>
    <t>"0,15"1+1+0,9+0,1+0,3+0,1+0,2+1,3+0,8+1,3+1,3+1,3+0,8+0,2</t>
  </si>
  <si>
    <t>"0,18"0,85+1,2+1,5+0,45+0,1+0,2</t>
  </si>
  <si>
    <t>"0.19"0,45+0,8+1,2+0,8+0,2</t>
  </si>
  <si>
    <t>"0.20"6,1+0,3+2,9+0,9</t>
  </si>
  <si>
    <t>"1.02" 1+0,425+2*0,15+2,15+2*0,15+1,02+0,6+4,8+0,55+2*0,15+0,55+2*0,15+0,46+0,34+0,96+0,44+4*0,15*+1,15+0,15+0,35+3,75+0,65+4*0,15</t>
  </si>
  <si>
    <t>793</t>
  </si>
  <si>
    <t>998771212</t>
  </si>
  <si>
    <t>Přesun hmot procentní pro podlahy z dlaždic s omezením mechanizace v objektech v přes 6 do 12 m</t>
  </si>
  <si>
    <t>-1251039757</t>
  </si>
  <si>
    <t>794</t>
  </si>
  <si>
    <t>998771312</t>
  </si>
  <si>
    <t>Přesun hmot procentní pro podlahy z dlaždic ruční v objektech v přes 6 do 12 m</t>
  </si>
  <si>
    <t>-649483111</t>
  </si>
  <si>
    <t>Podlahy povlakové</t>
  </si>
  <si>
    <t>795</t>
  </si>
  <si>
    <t>776111112</t>
  </si>
  <si>
    <t>Broušení betonového podkladu povlakových podlah</t>
  </si>
  <si>
    <t>-1419214491</t>
  </si>
  <si>
    <t>171,48+10,7+11,65</t>
  </si>
  <si>
    <t>796</t>
  </si>
  <si>
    <t>776111115</t>
  </si>
  <si>
    <t>Broušení podkladu povlakových podlah před litím stěrky</t>
  </si>
  <si>
    <t>-567427638</t>
  </si>
  <si>
    <t>14,12+15,34+13,13</t>
  </si>
  <si>
    <t>797</t>
  </si>
  <si>
    <t>776111311</t>
  </si>
  <si>
    <t>Vysátí podkladu povlakových podlah</t>
  </si>
  <si>
    <t>1615892979</t>
  </si>
  <si>
    <t>798</t>
  </si>
  <si>
    <t>776111411</t>
  </si>
  <si>
    <t>Montáž pásky dilatační povlakových podlah</t>
  </si>
  <si>
    <t>533546258</t>
  </si>
  <si>
    <t>14,8+11,45*2</t>
  </si>
  <si>
    <t>799</t>
  </si>
  <si>
    <t>59042142</t>
  </si>
  <si>
    <t>páska dilatační z pěnového PE š 120mm</t>
  </si>
  <si>
    <t>-179942471</t>
  </si>
  <si>
    <t>37,7*1,02 'Přepočtené koeficientem množství</t>
  </si>
  <si>
    <t>800</t>
  </si>
  <si>
    <t>776121112</t>
  </si>
  <si>
    <t>Vodou ředitelná penetrace savého podkladu povlakových podlah</t>
  </si>
  <si>
    <t>572622641</t>
  </si>
  <si>
    <t>801</t>
  </si>
  <si>
    <t>776141121</t>
  </si>
  <si>
    <t>Stěrka podlahová nivelační pro vyrovnání podkladu povlakových podlah pevnosti 30 MPa tl do 3 mm</t>
  </si>
  <si>
    <t>467853681</t>
  </si>
  <si>
    <t>802</t>
  </si>
  <si>
    <t>776201812</t>
  </si>
  <si>
    <t>Demontáž lepených povlakových podlah s podložkou ručně</t>
  </si>
  <si>
    <t>463891960</t>
  </si>
  <si>
    <t>"1np" 10,7+11,65</t>
  </si>
  <si>
    <t>"1PP" 14,12+15,34+13,13</t>
  </si>
  <si>
    <t>803</t>
  </si>
  <si>
    <t>776221111</t>
  </si>
  <si>
    <t>Lepení pásů z PVC standardním lepidlem</t>
  </si>
  <si>
    <t>1194439421</t>
  </si>
  <si>
    <t>13,13</t>
  </si>
  <si>
    <t>171,48</t>
  </si>
  <si>
    <t>11,65</t>
  </si>
  <si>
    <t>804</t>
  </si>
  <si>
    <t>28411013</t>
  </si>
  <si>
    <t>PVC vinyl heterogenní protiskluzná tl 2,00mm, nášlapná vrstva 0,70mm, třída zátěže 34/43, pohyb nábytku, odolnost proti bakteriím, otlak do 0,05mm, R11, hořlavost Bfl S1</t>
  </si>
  <si>
    <t>-1395471295</t>
  </si>
  <si>
    <t>196,26*1,1 'Přepočtené koeficientem množství</t>
  </si>
  <si>
    <t>805</t>
  </si>
  <si>
    <t>776222111</t>
  </si>
  <si>
    <t>Lepení pásů z PVC 2-složkovým lepidlem</t>
  </si>
  <si>
    <t>2010002390</t>
  </si>
  <si>
    <t>14,12+15,34</t>
  </si>
  <si>
    <t>10,70</t>
  </si>
  <si>
    <t>806</t>
  </si>
  <si>
    <t>1313590735</t>
  </si>
  <si>
    <t>40,16*1,1 'Přepočtené koeficientem množství</t>
  </si>
  <si>
    <t>807</t>
  </si>
  <si>
    <t>776223112</t>
  </si>
  <si>
    <t>Spoj povlakových podlahovin z PVC svařováním za studena</t>
  </si>
  <si>
    <t>-1940716840</t>
  </si>
  <si>
    <t>5,55+2*11,60+7*11,80+2*3,1+3*(2,5+2,8)+2*2,9+1,6</t>
  </si>
  <si>
    <t>808</t>
  </si>
  <si>
    <t>776410811</t>
  </si>
  <si>
    <t>Odstranění soklíků a lišt pryžových nebo plastových</t>
  </si>
  <si>
    <t>-1291175627</t>
  </si>
  <si>
    <t>"1.26" 3,1+2,05+0,7+3,1+1,25+1,3</t>
  </si>
  <si>
    <t>"1.27" 5,6+2,1+5,55+1,15</t>
  </si>
  <si>
    <t>"0.11" 0,2+0,85+5,65+2,5+2,15+2,6+0,65+0,2</t>
  </si>
  <si>
    <t>"0.16" 0,2+0,85+1,2+0,4+1,4+2,15+2,8+5,65+0,55+0,2</t>
  </si>
  <si>
    <t>"0,17" 0,2+0,6+5,65+2,9+3,15+1,3+0,85+1,1</t>
  </si>
  <si>
    <t>809</t>
  </si>
  <si>
    <t>776411112</t>
  </si>
  <si>
    <t>Montáž obvodových soklíků výšky do 100 mm</t>
  </si>
  <si>
    <t>-217033065</t>
  </si>
  <si>
    <t>1,85+2,5+5,65+0,85+0,2+0,2+0,65+2,9</t>
  </si>
  <si>
    <t>0,2+0,55+5,65+2,8+1,85+2,9+1,25</t>
  </si>
  <si>
    <t>1,15+0,85+1,3+3,15+2,9+5,65+0,6+0,2</t>
  </si>
  <si>
    <t>14,85+0,38+0,24+0,15*9+3,55+0,1+1,35+2,15+1,01+0,33+0,655*3+0,2+3,25+11,45</t>
  </si>
  <si>
    <t>0,7+3,1+1,25+1,3+3,1+0,25+1,8</t>
  </si>
  <si>
    <t>2,1+1,35+3,3+1,15+5,6</t>
  </si>
  <si>
    <t>810</t>
  </si>
  <si>
    <t>28411010</t>
  </si>
  <si>
    <t>lišta soklová PVC 20x100mm</t>
  </si>
  <si>
    <t>659491954</t>
  </si>
  <si>
    <t>112,975*1,02 'Přepočtené koeficientem množství</t>
  </si>
  <si>
    <t>811</t>
  </si>
  <si>
    <t>776991131</t>
  </si>
  <si>
    <t>Základní čištění nově položených podlahovin včetně dvousložkového jednovrstvého polymerního nátěru</t>
  </si>
  <si>
    <t>-815930018</t>
  </si>
  <si>
    <t>236,42</t>
  </si>
  <si>
    <t>812</t>
  </si>
  <si>
    <t>776991141</t>
  </si>
  <si>
    <t>Pastování a leštění podlahovin ručně</t>
  </si>
  <si>
    <t>1396210021</t>
  </si>
  <si>
    <t>813</t>
  </si>
  <si>
    <t>776991821</t>
  </si>
  <si>
    <t>Odstranění lepidla ručně z podlah</t>
  </si>
  <si>
    <t>-83519068</t>
  </si>
  <si>
    <t>814</t>
  </si>
  <si>
    <t>998776212</t>
  </si>
  <si>
    <t>Přesun hmot procentní pro podlahy povlakové s omezením mechanizace v objektech v přes 6 do 12 m</t>
  </si>
  <si>
    <t>848334981</t>
  </si>
  <si>
    <t>815</t>
  </si>
  <si>
    <t>998776312</t>
  </si>
  <si>
    <t>Přesun hmot procentní pro podlahy povlakové ruční v objektech v přes 6 do 12 m</t>
  </si>
  <si>
    <t>-43736918</t>
  </si>
  <si>
    <t>Dokončovací práce - obklady</t>
  </si>
  <si>
    <t>816</t>
  </si>
  <si>
    <t>781111011</t>
  </si>
  <si>
    <t>Ometení (oprášení) stěny při přípravě podkladu</t>
  </si>
  <si>
    <t>-949763342</t>
  </si>
  <si>
    <t>"0.05" 1,5*(1,63+1,25+0,45+1,15+0,45+1,5+3,9+1,35+0,2+1,1+0,2+1,45+0,895)</t>
  </si>
  <si>
    <t>"0.06" 1,5*(0,05+1,5+1+1,5+0,05)</t>
  </si>
  <si>
    <t>"0.07" 1,5*(0,45+1,5+0,45+0,05+1,5+0,05)</t>
  </si>
  <si>
    <t>"0.08" 1,5*(0,05+2,175+1,6+0,525+0,05+0,6+0,15+0,05+0,05)+0,125*1,6+0,25*0,125*2</t>
  </si>
  <si>
    <t>1,5*(0,05+1,45+0,8+1,45+0,05)+0,15*0,25*2+0,8*0,15</t>
  </si>
  <si>
    <t>1,5*(0,65+0,8+1,4+0,8+0,05)</t>
  </si>
  <si>
    <t>"0.12" 2,4*(1,1+1,675+0,9+2,25+0,625+1,85)+0,9*(2,4-2,02)+0,7*(2,4-2,02)+1,05*1,8</t>
  </si>
  <si>
    <t>"0.13" 2,4*(1,1+1,675+0,9+2,25+0,625+1,85)+0,9*(2,4-2,02)+0,7*(2,4-2,02)+1,05*1,8</t>
  </si>
  <si>
    <t>"0.14" 1,5*(0,05+0,2+0,95+1+1,85+0,05)</t>
  </si>
  <si>
    <t>"0.15" 1,5*(0,05+0,9+0,05+0,2+0,05+0,9+0,95)</t>
  </si>
  <si>
    <t>1,5*(0,05+1,15+0,8+1,15+0,05)+0,15*0,25*2+0,15*0,8</t>
  </si>
  <si>
    <t>"0.18" 2*(0,05+0,05+0,45+1,5+1,2+0,75)</t>
  </si>
  <si>
    <t>"0.19" 1,5*(0,05+0,8+1,05+0,3+0,8)+0,15*0,25*2+0,8*0,15</t>
  </si>
  <si>
    <t>"1.05"2,1*(2,795)-0,9*2,02</t>
  </si>
  <si>
    <t>"1.06" 2,1*(0,15+0,75+3,1+5,7+3,1+2,6+0,15)-1,5*1,2-0,9*2,02</t>
  </si>
  <si>
    <t>"1.07" 2,1*(3,25+3,5+3,1+2,45+0,15)</t>
  </si>
  <si>
    <t>"1,08" 2,1*(1,1+1,3)</t>
  </si>
  <si>
    <t>"1.09" 2,1*(2,2+8,75+1,15+0,15+0,15+2,1+0,55+1,5+1,3+4,35+3,35)-0,9*2,02-0,9*2,1*3-1,35*2,02-1*2,02</t>
  </si>
  <si>
    <t>"1.10" 2,1*(1,15+1,95+4,8+4,05+4,8)-0,9*2,1-0,9*1,05-1*2,02</t>
  </si>
  <si>
    <t>"1.14" 2,1*(2+4,05+2+4,05)-1,05*0,9-1*2,02-1*2,02</t>
  </si>
  <si>
    <t>"1.15B" 2,1*(2+3,75+1,1+0,95+0,9)-1*2,02-1*2,02</t>
  </si>
  <si>
    <t>"1,16" 2,1*(0,7+1,15+0,7+1,15)-1*2,02</t>
  </si>
  <si>
    <t>"1,17" 2,1*(3,5+2,65+1,1+0,2+1,1+0,825+1,3+2,025)-1*2,02-1*2,02</t>
  </si>
  <si>
    <t>"1.18" 1,5*(0,1+1,225+1+1,225+0,1)</t>
  </si>
  <si>
    <t>"1,24" 1,5*(1,5+0,9+1,5+0,9)-0,7*2</t>
  </si>
  <si>
    <t>1,5*(1,5+0,9+1,5+0,9)-0,7-1,25*0,15*2+0,15*0,9</t>
  </si>
  <si>
    <t>"1.25" 1,5*(0,05+1,5+1,05+0,85)</t>
  </si>
  <si>
    <t>2,1*(0,15+0,85+0,9+1,5+1,3)</t>
  </si>
  <si>
    <t>"1.28" 1,5*(0,05+2,3+0,65+0,95+2,3+1,45)</t>
  </si>
  <si>
    <t>"1.29" 1,5*(0,05+0,75+0,05+0,9+0,05+0,75+0,05)</t>
  </si>
  <si>
    <t>1,5*(0,6+0,8+1,35+0,8+0,05)+0,15*0,25*2+0,8*0,15</t>
  </si>
  <si>
    <t>"1.30" 1,5*(0,05+0,45+0,05+1,675+1,2+0,925)+0,125*0,25*2+1,2*0,125</t>
  </si>
  <si>
    <t>1,5*(0,05+1,85+0,8+1,85+0,05)+0,15*0,25*2+0,8*0,15</t>
  </si>
  <si>
    <t>"1.31" 1,5*(0,85+2,3+1,05+0,05+0,25+1,15+0,05)</t>
  </si>
  <si>
    <t>1,5*(0,15+2+1,7+2+0,65)+0,15*0,8</t>
  </si>
  <si>
    <t>"1.32" 1,5*(0,81+0,9+2+0,9+0,29)</t>
  </si>
  <si>
    <t>817</t>
  </si>
  <si>
    <t>781121011</t>
  </si>
  <si>
    <t>Nátěr penetrační na stěnu</t>
  </si>
  <si>
    <t>301643745</t>
  </si>
  <si>
    <t>818</t>
  </si>
  <si>
    <t>781131112</t>
  </si>
  <si>
    <t>Izolace pod obklad nátěrem nebo stěrkou ve dvou vrstvách</t>
  </si>
  <si>
    <t>-1782925841</t>
  </si>
  <si>
    <t>819</t>
  </si>
  <si>
    <t>781131232</t>
  </si>
  <si>
    <t>Izolace pod obklad těsnícími pásy pro styčné nebo dilatační spáry</t>
  </si>
  <si>
    <t>-1414496941</t>
  </si>
  <si>
    <t>1,5*(12+4+4+4+4+6+4+4+4+4+4)</t>
  </si>
  <si>
    <t>2,4*3*2+1,05*2+0,6*2*2</t>
  </si>
  <si>
    <t>2,1*(4+2*2+3+2+1+3+1+2+3+2+1+1+1+1)+0,9*2*3+2,1*3</t>
  </si>
  <si>
    <t>2,1*(4+4+8+4+5)</t>
  </si>
  <si>
    <t>1,5*(4+4+3+4+4+4+4+4+4+4+4+4)+0,8*4+0,15+1,2</t>
  </si>
  <si>
    <t>820</t>
  </si>
  <si>
    <t>781472217</t>
  </si>
  <si>
    <t>Montáž obkladů keramických hladkých lepených cementovým flexibilním lepidlem přes 12 do 19 ks/m2</t>
  </si>
  <si>
    <t>-2002980809</t>
  </si>
  <si>
    <t>"1.25" 1,5*(0,05+1,5+1,05)+0,85*2,1</t>
  </si>
  <si>
    <t>821</t>
  </si>
  <si>
    <t>59761701</t>
  </si>
  <si>
    <t>obklad keramický nemrazuvzdorný povrch hladký/lesklý tl do 10mm přes 12 do 19ks/m2</t>
  </si>
  <si>
    <t>-2054730671</t>
  </si>
  <si>
    <t>432,204*1,1 'Přepočtené koeficientem množství</t>
  </si>
  <si>
    <t>822</t>
  </si>
  <si>
    <t>781472291</t>
  </si>
  <si>
    <t>Příplatek k montáži obkladů keramických lepených cementovým flexibilním lepidlem za plochu do 10 m2</t>
  </si>
  <si>
    <t>-1314936929</t>
  </si>
  <si>
    <t>823</t>
  </si>
  <si>
    <t>781472292</t>
  </si>
  <si>
    <t>Příplatek k montáži obkladů keramických lepených cementovým flexibilním lepidlem za omezený prostor</t>
  </si>
  <si>
    <t>89078569</t>
  </si>
  <si>
    <t>824</t>
  </si>
  <si>
    <t>781492111</t>
  </si>
  <si>
    <t>Montáž profilů rohových kladených do malty</t>
  </si>
  <si>
    <t>928540604</t>
  </si>
  <si>
    <t>1,5*2</t>
  </si>
  <si>
    <t>2,1*(2+2+2+1+2+2+1+1+1+1+2+1+1)</t>
  </si>
  <si>
    <t>0,9*(1+2+2+2+2+2+2)</t>
  </si>
  <si>
    <t>0,6*(1*2)</t>
  </si>
  <si>
    <t>1,6+1,2</t>
  </si>
  <si>
    <t>0,9*(1)</t>
  </si>
  <si>
    <t>0,8*(2+1+1+1+1+1+1)+0,15</t>
  </si>
  <si>
    <t>825</t>
  </si>
  <si>
    <t>19416005</t>
  </si>
  <si>
    <t>lišta ukončovací z eloxovaného hliníku 10mm</t>
  </si>
  <si>
    <t>130937691</t>
  </si>
  <si>
    <t>66,05*1,05 'Přepočtené koeficientem množství</t>
  </si>
  <si>
    <t>826</t>
  </si>
  <si>
    <t>781492151</t>
  </si>
  <si>
    <t>Montáž profilů ukončovacích kladených do malty</t>
  </si>
  <si>
    <t>-1251465822</t>
  </si>
  <si>
    <t>"0.05" (1,63+1,25+0,45+1,15+0,45+1,5+3,9+1,35+0,2+1,1+0,2+1,45+0,895)</t>
  </si>
  <si>
    <t>"0.06" (0,05+1,5+1+1,5+0,05)</t>
  </si>
  <si>
    <t>"0.07" (0,45+1,5+0,45+0,05+1,5+0,05)</t>
  </si>
  <si>
    <t>"0.08" (0,05+2,175+1,6+0,525+0,05+0,6+0,15+0,05+0,05)+0,125*1,6+0,25*0,125*2</t>
  </si>
  <si>
    <t>(0,05+1,45+0,8+1,45+0,05)+0,15*0,25*2+0,8*0,15</t>
  </si>
  <si>
    <t>(0,65+0,8+1,4+0,8+0,05)</t>
  </si>
  <si>
    <t>"0.12" (1,1+1,675+0,9+2,25+0,625+1,85)+0,9+0,7</t>
  </si>
  <si>
    <t>"0.13" (1,1+1,675+0,9+2,25+0,625+1,85)+0,9+0,7</t>
  </si>
  <si>
    <t>"0.14" (0,05+0,2+0,95+1+1,85+0,05)</t>
  </si>
  <si>
    <t>"0.15" (0,05+0,9+0,05+0,2+0,05+0,9+0,95)</t>
  </si>
  <si>
    <t>(0,05+1,15+0,8+1,15+0,05)+0,15*2+0,8</t>
  </si>
  <si>
    <t>"0.18" (0,05+0,05+0,45+1,5+1,2+0,75)</t>
  </si>
  <si>
    <t>"0.19" (0,05+0,8+1,05+0,3+0,8)+0,15*2+0,8</t>
  </si>
  <si>
    <t>"1.05"(2,795)</t>
  </si>
  <si>
    <t>"1.06" (0,15+0,75+3,1+5,7+3,1+2,6+0,15)</t>
  </si>
  <si>
    <t>"1.07" (3,25+3,5+3,1+2,45+0,15)</t>
  </si>
  <si>
    <t>"1,08" (1,1+1,3)</t>
  </si>
  <si>
    <t>"1.09" (2,2+8,75+1,15+0,15+0,15+2,1+0,55+1,5+1,3+4,35+3,35-2,1*3</t>
  </si>
  <si>
    <t>"1.10" 1,15+1,95+4,8+4,05+4,8-2,1-1,05</t>
  </si>
  <si>
    <t>"1.14" (2+4,05+2+4,05)-1,05</t>
  </si>
  <si>
    <t>"1.15B" (2+3,75+1,1+0,95+0,9)</t>
  </si>
  <si>
    <t>"1,16" (0,7+1,15+0,7+1,15)</t>
  </si>
  <si>
    <t>"1,17" (3,5+2,65+1,1+0,2+1,1+0,825+1,3+2,025)</t>
  </si>
  <si>
    <t>"1.18" (0,1+1,225+1+1,225+0,1)</t>
  </si>
  <si>
    <t>"1,24" (1,5+0,9+1,5+0,9)-0,7</t>
  </si>
  <si>
    <t>(1,5+0,9+1,5+0,9)-0,7</t>
  </si>
  <si>
    <t>"1.25" (0,05+1,5+1,05+0,85)</t>
  </si>
  <si>
    <t>(0,15+0,85+0,9+1,5+1,3)</t>
  </si>
  <si>
    <t>"1.28" (0,05+2,3+0,65+0,95+2,3+1,45)</t>
  </si>
  <si>
    <t>"1.29" (0,05+0,75+0,05+0,9+0,05+0,75+0,05)</t>
  </si>
  <si>
    <t>(0,6+0,8+1,35+0,8+0,05)+0,15*2</t>
  </si>
  <si>
    <t>"1.30" (0,05+0,45+0,05+1,675+1,2+0,925)+0,125*2</t>
  </si>
  <si>
    <t>(0,05+1,85+0,8+1,85+0,05)+0,15*2</t>
  </si>
  <si>
    <t>"1.31" (0,85+2,3+1,05+0,05+0,25+1,15+0,05)</t>
  </si>
  <si>
    <t>(0,15+2+1,7+2+0,65)</t>
  </si>
  <si>
    <t>"1.32" (0,81+0,9+2+0,9+0,29)</t>
  </si>
  <si>
    <t>827</t>
  </si>
  <si>
    <t>346291592</t>
  </si>
  <si>
    <t>228,378*1,05 'Přepočtené koeficientem množství</t>
  </si>
  <si>
    <t>828</t>
  </si>
  <si>
    <t>781571141</t>
  </si>
  <si>
    <t>Montáž keramických obkladů ostění šířky přes 200 do 400 mm lepených flexibilním lepidlem</t>
  </si>
  <si>
    <t>1960981146</t>
  </si>
  <si>
    <t>"0.12" (2,4-1,8)*2</t>
  </si>
  <si>
    <t>"1.06" 1,2*2</t>
  </si>
  <si>
    <t>"1.09" 0,9*2*3</t>
  </si>
  <si>
    <t>"1.10" 0,9*2*2</t>
  </si>
  <si>
    <t>"1.14" 0,9*2</t>
  </si>
  <si>
    <t>829</t>
  </si>
  <si>
    <t>59761725</t>
  </si>
  <si>
    <t>obklad keramický nemrazuvzdorný povrch reliéfní/matný tl do 10mm přes 12 do 19ks/m2</t>
  </si>
  <si>
    <t>1118430130</t>
  </si>
  <si>
    <t>"0.12" (2,4-1,8)*0,25*2</t>
  </si>
  <si>
    <t>"0.13" (2,4-1,8)*0,25*2</t>
  </si>
  <si>
    <t>"1.06" 1,2*2*0,25</t>
  </si>
  <si>
    <t>"1.09" 0,9*2*3*0,25</t>
  </si>
  <si>
    <t>"1.10" 0,9*2*2*0,25</t>
  </si>
  <si>
    <t>"1.14" 0,9*2*0,25</t>
  </si>
  <si>
    <t>3,9*1,15 'Přepočtené koeficientem množství</t>
  </si>
  <si>
    <t>830</t>
  </si>
  <si>
    <t>781674113</t>
  </si>
  <si>
    <t>Montáž keramických obkladů parapetů š přes 150 do 250 mm lepených flexibilním lepidlem</t>
  </si>
  <si>
    <t>-842204132</t>
  </si>
  <si>
    <t>"0.12" 1,05</t>
  </si>
  <si>
    <t>"0.13" 1,05</t>
  </si>
  <si>
    <t>"1.06" 1,5</t>
  </si>
  <si>
    <t>"1.09" 2,1*3</t>
  </si>
  <si>
    <t>"1.10" 2,1+1,05</t>
  </si>
  <si>
    <t>"1.14" 1,05</t>
  </si>
  <si>
    <t>831</t>
  </si>
  <si>
    <t>-1358404774</t>
  </si>
  <si>
    <t>"0.12" 1,05*0,25</t>
  </si>
  <si>
    <t>"0.13" 1,05*0,25</t>
  </si>
  <si>
    <t>"1.06" 1,5*0,25</t>
  </si>
  <si>
    <t>"1.09" 2,1*3*0,25</t>
  </si>
  <si>
    <t>"1.10" (2,1+1,05)*0,25</t>
  </si>
  <si>
    <t>"1.14" 1,05*0,25</t>
  </si>
  <si>
    <t>3,527*1,15 'Přepočtené koeficientem množství</t>
  </si>
  <si>
    <t>Dokončovací práce - nátěry</t>
  </si>
  <si>
    <t>832</t>
  </si>
  <si>
    <t>783000103</t>
  </si>
  <si>
    <t>Ochrana podlah nebo vodorovných ploch při provádění nátěrů položením fólie</t>
  </si>
  <si>
    <t>1258300013</t>
  </si>
  <si>
    <t>833</t>
  </si>
  <si>
    <t>28323156</t>
  </si>
  <si>
    <t>fólie pro malířské potřeby zakrývací tl 41µ 4x5m</t>
  </si>
  <si>
    <t>-528370454</t>
  </si>
  <si>
    <t>847,9*1,05 'Přepočtené koeficientem množství</t>
  </si>
  <si>
    <t>834</t>
  </si>
  <si>
    <t>783000121</t>
  </si>
  <si>
    <t>Ochrana konstrukcí nebo prvků při provádění nátěrů olepením páskou</t>
  </si>
  <si>
    <t>-1778010976</t>
  </si>
  <si>
    <t>835</t>
  </si>
  <si>
    <t>58124840</t>
  </si>
  <si>
    <t>páska malířská z PVC a UV odolná (7 dnů) do š 50mm</t>
  </si>
  <si>
    <t>-343083249</t>
  </si>
  <si>
    <t>300*1,05 'Přepočtené koeficientem množství</t>
  </si>
  <si>
    <t>836</t>
  </si>
  <si>
    <t>783000125</t>
  </si>
  <si>
    <t>Ochrana konstrukcí nebo prvků při provádění nátěrů obalením fólií</t>
  </si>
  <si>
    <t>304117780</t>
  </si>
  <si>
    <t>837</t>
  </si>
  <si>
    <t>840800508</t>
  </si>
  <si>
    <t>250*1,05 'Přepočtené koeficientem množství</t>
  </si>
  <si>
    <t>838</t>
  </si>
  <si>
    <t>R100</t>
  </si>
  <si>
    <t>Protipožární nástřik stropu tl. 15 mm</t>
  </si>
  <si>
    <t>2097501731</t>
  </si>
  <si>
    <t>9,36+34,12</t>
  </si>
  <si>
    <t>Dokončovací práce - malby a tapety</t>
  </si>
  <si>
    <t>839</t>
  </si>
  <si>
    <t>784121001</t>
  </si>
  <si>
    <t>Oškrabání malby v místnostech v do 3,80 m</t>
  </si>
  <si>
    <t>-484173776</t>
  </si>
  <si>
    <t>327,41+249,14+575</t>
  </si>
  <si>
    <t>840</t>
  </si>
  <si>
    <t>784121011</t>
  </si>
  <si>
    <t>Rozmývání podkladu po oškrabání malby v místnostech v do 3,80 m</t>
  </si>
  <si>
    <t>-769191355</t>
  </si>
  <si>
    <t>841</t>
  </si>
  <si>
    <t>784211101</t>
  </si>
  <si>
    <t>Dvojnásobné bílé malby ze směsí za mokra výborně oděruvzdorných v místnostech v do 3,80 m</t>
  </si>
  <si>
    <t>-1085657548</t>
  </si>
  <si>
    <t>Povrchové úpravy ocelových konstrukcí a technologických zařízení</t>
  </si>
  <si>
    <t>842</t>
  </si>
  <si>
    <t>789421533</t>
  </si>
  <si>
    <t>Žárové stříkání ocelových konstrukcí třídy III ZnAl 100 μm</t>
  </si>
  <si>
    <t>-1035477352</t>
  </si>
  <si>
    <t>VRN</t>
  </si>
  <si>
    <t>Vedlejší rozpočtové náklady</t>
  </si>
  <si>
    <t>VRN1</t>
  </si>
  <si>
    <t>Průzkumné, geodetické a projektové práce</t>
  </si>
  <si>
    <t>843</t>
  </si>
  <si>
    <t>013254000</t>
  </si>
  <si>
    <t>Dokumentace skutečného provedení stavby</t>
  </si>
  <si>
    <t>1024</t>
  </si>
  <si>
    <t>-1964151272</t>
  </si>
  <si>
    <t>844</t>
  </si>
  <si>
    <t>013274000</t>
  </si>
  <si>
    <t>Pasportizace objektu před započetím prací</t>
  </si>
  <si>
    <t>-1491681351</t>
  </si>
  <si>
    <t>845</t>
  </si>
  <si>
    <t>013324000</t>
  </si>
  <si>
    <t>Nabídkový rozpočet</t>
  </si>
  <si>
    <t>-1780447753</t>
  </si>
  <si>
    <t>VRN2</t>
  </si>
  <si>
    <t>Příprava staveniště</t>
  </si>
  <si>
    <t>846</t>
  </si>
  <si>
    <t>023103000</t>
  </si>
  <si>
    <t>Neočekávané vyklizení objektů</t>
  </si>
  <si>
    <t>1237201839</t>
  </si>
  <si>
    <t>847</t>
  </si>
  <si>
    <t>023203000</t>
  </si>
  <si>
    <t>Neočekávané demolice objektů</t>
  </si>
  <si>
    <t>571283981</t>
  </si>
  <si>
    <t>848</t>
  </si>
  <si>
    <t>024103000</t>
  </si>
  <si>
    <t>Přestěhování lidí</t>
  </si>
  <si>
    <t>1459056868</t>
  </si>
  <si>
    <t>VRN3</t>
  </si>
  <si>
    <t>Zařízení staveniště</t>
  </si>
  <si>
    <t>849</t>
  </si>
  <si>
    <t>031303000</t>
  </si>
  <si>
    <t>Náklady na zábor</t>
  </si>
  <si>
    <t>-1133594363</t>
  </si>
  <si>
    <t>850</t>
  </si>
  <si>
    <t>032103000</t>
  </si>
  <si>
    <t>Náklady na stavební buňky, úpravu stávajících objektů</t>
  </si>
  <si>
    <t>-187482982</t>
  </si>
  <si>
    <t>851</t>
  </si>
  <si>
    <t>032903000</t>
  </si>
  <si>
    <t>Náklady na provoz a údržbu vybavení staveniště</t>
  </si>
  <si>
    <t>-433915569</t>
  </si>
  <si>
    <t>852</t>
  </si>
  <si>
    <t>033103000</t>
  </si>
  <si>
    <t>Připojení energií pro zařízení staveniště</t>
  </si>
  <si>
    <t>-214055809</t>
  </si>
  <si>
    <t>853</t>
  </si>
  <si>
    <t>033203000</t>
  </si>
  <si>
    <t>Spotřeba energií pro zařízení staveniště</t>
  </si>
  <si>
    <t>1198666558</t>
  </si>
  <si>
    <t>854</t>
  </si>
  <si>
    <t>034103000</t>
  </si>
  <si>
    <t>Oplocení staveniště</t>
  </si>
  <si>
    <t>-864138501</t>
  </si>
  <si>
    <t>855</t>
  </si>
  <si>
    <t>034403000</t>
  </si>
  <si>
    <t>Osvětlení staveniště</t>
  </si>
  <si>
    <t>1484717391</t>
  </si>
  <si>
    <t>856</t>
  </si>
  <si>
    <t>034503000</t>
  </si>
  <si>
    <t>Informační tabule na staveništi</t>
  </si>
  <si>
    <t>-134065088</t>
  </si>
  <si>
    <t>857</t>
  </si>
  <si>
    <t>039103000</t>
  </si>
  <si>
    <t>Rozebrání, bourání a odvoz zařízení staveniště</t>
  </si>
  <si>
    <t>995146830</t>
  </si>
  <si>
    <t>858</t>
  </si>
  <si>
    <t>039203000</t>
  </si>
  <si>
    <t>Úprava terénu po zrušení zařízení staveniště</t>
  </si>
  <si>
    <t>1635779249</t>
  </si>
  <si>
    <t>VRN4</t>
  </si>
  <si>
    <t>Inženýrská činnost</t>
  </si>
  <si>
    <t>859</t>
  </si>
  <si>
    <t>041424000</t>
  </si>
  <si>
    <t>Koordinátor BOZP</t>
  </si>
  <si>
    <t>1404323673</t>
  </si>
  <si>
    <t>860</t>
  </si>
  <si>
    <t>045203000</t>
  </si>
  <si>
    <t>Kompletační činnost</t>
  </si>
  <si>
    <t>-625283291</t>
  </si>
  <si>
    <t>861</t>
  </si>
  <si>
    <t>045303000</t>
  </si>
  <si>
    <t>Koordinační činnost</t>
  </si>
  <si>
    <t>560614354</t>
  </si>
  <si>
    <t>862</t>
  </si>
  <si>
    <t>049103000</t>
  </si>
  <si>
    <t>Náklady vzniklé v souvislosti s realizací stavby</t>
  </si>
  <si>
    <t>-1608592518</t>
  </si>
  <si>
    <t>863</t>
  </si>
  <si>
    <t>049303000</t>
  </si>
  <si>
    <t>Náklady vzniklé v souvislosti s předáním stavby</t>
  </si>
  <si>
    <t>1170323449</t>
  </si>
  <si>
    <t>VRN6</t>
  </si>
  <si>
    <t>Územní vlivy</t>
  </si>
  <si>
    <t>864</t>
  </si>
  <si>
    <t>062103000</t>
  </si>
  <si>
    <t>Překládání nákladu</t>
  </si>
  <si>
    <t>-764038766</t>
  </si>
  <si>
    <t>865</t>
  </si>
  <si>
    <t>063303000</t>
  </si>
  <si>
    <t>Práce ve výškách, v hloubkách</t>
  </si>
  <si>
    <t>-1478508690</t>
  </si>
  <si>
    <t>866</t>
  </si>
  <si>
    <t>061002000</t>
  </si>
  <si>
    <t>Vliv klimatických podmínek</t>
  </si>
  <si>
    <t>-1338853775</t>
  </si>
  <si>
    <t>867</t>
  </si>
  <si>
    <t>065103000</t>
  </si>
  <si>
    <t>Mimostaveništní doprava materiálů a výrobků</t>
  </si>
  <si>
    <t>-1695624803</t>
  </si>
  <si>
    <t>868</t>
  </si>
  <si>
    <t>065203000</t>
  </si>
  <si>
    <t>Mimostaveništní doprava strojů</t>
  </si>
  <si>
    <t>-2082715550</t>
  </si>
  <si>
    <t>VRN7</t>
  </si>
  <si>
    <t>Provozní vlivy</t>
  </si>
  <si>
    <t>869</t>
  </si>
  <si>
    <t>071002000</t>
  </si>
  <si>
    <t>Provoz investora, třetích osob</t>
  </si>
  <si>
    <t>733452525</t>
  </si>
  <si>
    <t>870</t>
  </si>
  <si>
    <t>073002000</t>
  </si>
  <si>
    <t>Ztížený pohyb vozidel v centrech měst</t>
  </si>
  <si>
    <t>-1166694211</t>
  </si>
  <si>
    <t>VRN9</t>
  </si>
  <si>
    <t>Ostatní náklady</t>
  </si>
  <si>
    <t>871</t>
  </si>
  <si>
    <t>092103000</t>
  </si>
  <si>
    <t>Náklady na zkušební provoz</t>
  </si>
  <si>
    <t>-346402244</t>
  </si>
  <si>
    <t>872</t>
  </si>
  <si>
    <t>092203000</t>
  </si>
  <si>
    <t>Náklady na zaškolení</t>
  </si>
  <si>
    <t>-471383645</t>
  </si>
  <si>
    <t>873</t>
  </si>
  <si>
    <t>094103000</t>
  </si>
  <si>
    <t>Náklady na vyklizení objektu</t>
  </si>
  <si>
    <t>-1813581563</t>
  </si>
  <si>
    <t>874</t>
  </si>
  <si>
    <t>094203000</t>
  </si>
  <si>
    <t>Zimní opatření na stavbě</t>
  </si>
  <si>
    <t>929183527</t>
  </si>
  <si>
    <t>875</t>
  </si>
  <si>
    <t>094303000</t>
  </si>
  <si>
    <t>Ostraha stavby</t>
  </si>
  <si>
    <t>-305630560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</si>
</sst>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2"/>
      <c r="AQ5" s="22"/>
      <c r="AR5" s="20"/>
      <c r="BE5" s="242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2"/>
      <c r="AQ6" s="22"/>
      <c r="AR6" s="20"/>
      <c r="BE6" s="24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3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43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43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3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43"/>
      <c r="BS13" s="17" t="s">
        <v>6</v>
      </c>
    </row>
    <row r="14" spans="1:74" ht="13.2">
      <c r="B14" s="21"/>
      <c r="C14" s="22"/>
      <c r="D14" s="22"/>
      <c r="E14" s="248" t="s">
        <v>30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43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3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3"/>
      <c r="BS16" s="17" t="s">
        <v>4</v>
      </c>
    </row>
    <row r="17" spans="1:71" s="1" customFormat="1" ht="18.45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43"/>
      <c r="BS17" s="17" t="s">
        <v>33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3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243"/>
      <c r="BS19" s="17" t="s">
        <v>6</v>
      </c>
    </row>
    <row r="20" spans="1:71" s="1" customFormat="1" ht="18.45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43"/>
      <c r="BS20" s="17" t="s">
        <v>33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3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3"/>
    </row>
    <row r="23" spans="1:71" s="1" customFormat="1" ht="16.5" customHeight="1">
      <c r="B23" s="21"/>
      <c r="C23" s="22"/>
      <c r="D23" s="22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2"/>
      <c r="AP23" s="22"/>
      <c r="AQ23" s="22"/>
      <c r="AR23" s="20"/>
      <c r="BE23" s="243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3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3"/>
    </row>
    <row r="26" spans="1:71" s="2" customFormat="1" ht="25.95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1">
        <f>ROUND(AG94,2)</f>
        <v>0</v>
      </c>
      <c r="AL26" s="252"/>
      <c r="AM26" s="252"/>
      <c r="AN26" s="252"/>
      <c r="AO26" s="252"/>
      <c r="AP26" s="36"/>
      <c r="AQ26" s="36"/>
      <c r="AR26" s="39"/>
      <c r="BE26" s="243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3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3" t="s">
        <v>39</v>
      </c>
      <c r="M28" s="253"/>
      <c r="N28" s="253"/>
      <c r="O28" s="253"/>
      <c r="P28" s="253"/>
      <c r="Q28" s="36"/>
      <c r="R28" s="36"/>
      <c r="S28" s="36"/>
      <c r="T28" s="36"/>
      <c r="U28" s="36"/>
      <c r="V28" s="36"/>
      <c r="W28" s="253" t="s">
        <v>40</v>
      </c>
      <c r="X28" s="253"/>
      <c r="Y28" s="253"/>
      <c r="Z28" s="253"/>
      <c r="AA28" s="253"/>
      <c r="AB28" s="253"/>
      <c r="AC28" s="253"/>
      <c r="AD28" s="253"/>
      <c r="AE28" s="253"/>
      <c r="AF28" s="36"/>
      <c r="AG28" s="36"/>
      <c r="AH28" s="36"/>
      <c r="AI28" s="36"/>
      <c r="AJ28" s="36"/>
      <c r="AK28" s="253" t="s">
        <v>41</v>
      </c>
      <c r="AL28" s="253"/>
      <c r="AM28" s="253"/>
      <c r="AN28" s="253"/>
      <c r="AO28" s="253"/>
      <c r="AP28" s="36"/>
      <c r="AQ28" s="36"/>
      <c r="AR28" s="39"/>
      <c r="BE28" s="243"/>
    </row>
    <row r="29" spans="1:71" s="3" customFormat="1" ht="14.4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56">
        <v>0.21</v>
      </c>
      <c r="M29" s="255"/>
      <c r="N29" s="255"/>
      <c r="O29" s="255"/>
      <c r="P29" s="255"/>
      <c r="Q29" s="41"/>
      <c r="R29" s="41"/>
      <c r="S29" s="41"/>
      <c r="T29" s="41"/>
      <c r="U29" s="41"/>
      <c r="V29" s="41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1"/>
      <c r="AG29" s="41"/>
      <c r="AH29" s="41"/>
      <c r="AI29" s="41"/>
      <c r="AJ29" s="41"/>
      <c r="AK29" s="254">
        <f>ROUND(AV94, 2)</f>
        <v>0</v>
      </c>
      <c r="AL29" s="255"/>
      <c r="AM29" s="255"/>
      <c r="AN29" s="255"/>
      <c r="AO29" s="255"/>
      <c r="AP29" s="41"/>
      <c r="AQ29" s="41"/>
      <c r="AR29" s="42"/>
      <c r="BE29" s="244"/>
    </row>
    <row r="30" spans="1:71" s="3" customFormat="1" ht="14.4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56">
        <v>0.12</v>
      </c>
      <c r="M30" s="255"/>
      <c r="N30" s="255"/>
      <c r="O30" s="255"/>
      <c r="P30" s="255"/>
      <c r="Q30" s="41"/>
      <c r="R30" s="41"/>
      <c r="S30" s="41"/>
      <c r="T30" s="41"/>
      <c r="U30" s="41"/>
      <c r="V30" s="41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1"/>
      <c r="AG30" s="41"/>
      <c r="AH30" s="41"/>
      <c r="AI30" s="41"/>
      <c r="AJ30" s="41"/>
      <c r="AK30" s="254">
        <f>ROUND(AW94, 2)</f>
        <v>0</v>
      </c>
      <c r="AL30" s="255"/>
      <c r="AM30" s="255"/>
      <c r="AN30" s="255"/>
      <c r="AO30" s="255"/>
      <c r="AP30" s="41"/>
      <c r="AQ30" s="41"/>
      <c r="AR30" s="42"/>
      <c r="BE30" s="244"/>
    </row>
    <row r="31" spans="1:71" s="3" customFormat="1" ht="14.4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56">
        <v>0.21</v>
      </c>
      <c r="M31" s="255"/>
      <c r="N31" s="255"/>
      <c r="O31" s="255"/>
      <c r="P31" s="255"/>
      <c r="Q31" s="41"/>
      <c r="R31" s="41"/>
      <c r="S31" s="41"/>
      <c r="T31" s="41"/>
      <c r="U31" s="41"/>
      <c r="V31" s="41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1"/>
      <c r="AG31" s="41"/>
      <c r="AH31" s="41"/>
      <c r="AI31" s="41"/>
      <c r="AJ31" s="41"/>
      <c r="AK31" s="254">
        <v>0</v>
      </c>
      <c r="AL31" s="255"/>
      <c r="AM31" s="255"/>
      <c r="AN31" s="255"/>
      <c r="AO31" s="255"/>
      <c r="AP31" s="41"/>
      <c r="AQ31" s="41"/>
      <c r="AR31" s="42"/>
      <c r="BE31" s="244"/>
    </row>
    <row r="32" spans="1:71" s="3" customFormat="1" ht="14.4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56">
        <v>0.12</v>
      </c>
      <c r="M32" s="255"/>
      <c r="N32" s="255"/>
      <c r="O32" s="255"/>
      <c r="P32" s="255"/>
      <c r="Q32" s="41"/>
      <c r="R32" s="41"/>
      <c r="S32" s="41"/>
      <c r="T32" s="41"/>
      <c r="U32" s="41"/>
      <c r="V32" s="41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1"/>
      <c r="AG32" s="41"/>
      <c r="AH32" s="41"/>
      <c r="AI32" s="41"/>
      <c r="AJ32" s="41"/>
      <c r="AK32" s="254">
        <v>0</v>
      </c>
      <c r="AL32" s="255"/>
      <c r="AM32" s="255"/>
      <c r="AN32" s="255"/>
      <c r="AO32" s="255"/>
      <c r="AP32" s="41"/>
      <c r="AQ32" s="41"/>
      <c r="AR32" s="42"/>
      <c r="BE32" s="244"/>
    </row>
    <row r="33" spans="1:57" s="3" customFormat="1" ht="14.4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56">
        <v>0</v>
      </c>
      <c r="M33" s="255"/>
      <c r="N33" s="255"/>
      <c r="O33" s="255"/>
      <c r="P33" s="255"/>
      <c r="Q33" s="41"/>
      <c r="R33" s="41"/>
      <c r="S33" s="41"/>
      <c r="T33" s="41"/>
      <c r="U33" s="41"/>
      <c r="V33" s="41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1"/>
      <c r="AG33" s="41"/>
      <c r="AH33" s="41"/>
      <c r="AI33" s="41"/>
      <c r="AJ33" s="41"/>
      <c r="AK33" s="254">
        <v>0</v>
      </c>
      <c r="AL33" s="255"/>
      <c r="AM33" s="255"/>
      <c r="AN33" s="255"/>
      <c r="AO33" s="255"/>
      <c r="AP33" s="41"/>
      <c r="AQ33" s="41"/>
      <c r="AR33" s="42"/>
      <c r="BE33" s="244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3"/>
    </row>
    <row r="35" spans="1:57" s="2" customFormat="1" ht="25.95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57" t="s">
        <v>50</v>
      </c>
      <c r="Y35" s="258"/>
      <c r="Z35" s="258"/>
      <c r="AA35" s="258"/>
      <c r="AB35" s="258"/>
      <c r="AC35" s="45"/>
      <c r="AD35" s="45"/>
      <c r="AE35" s="45"/>
      <c r="AF35" s="45"/>
      <c r="AG35" s="45"/>
      <c r="AH35" s="45"/>
      <c r="AI35" s="45"/>
      <c r="AJ35" s="45"/>
      <c r="AK35" s="259">
        <f>SUM(AK26:AK33)</f>
        <v>0</v>
      </c>
      <c r="AL35" s="258"/>
      <c r="AM35" s="258"/>
      <c r="AN35" s="258"/>
      <c r="AO35" s="260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307022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ČZA v Humpolci, střední škola - rekonstrukce školní kuchyně, tělocvičny a DM Fügnerova 570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Humpolce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5. 9. 2024</v>
      </c>
      <c r="AN87" s="263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Kraj Vysočina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64" t="str">
        <f>IF(E17="","",E17)</f>
        <v xml:space="preserve"> </v>
      </c>
      <c r="AN89" s="265"/>
      <c r="AO89" s="265"/>
      <c r="AP89" s="265"/>
      <c r="AQ89" s="36"/>
      <c r="AR89" s="39"/>
      <c r="AS89" s="266" t="s">
        <v>58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64" t="str">
        <f>IF(E20="","",E20)</f>
        <v>MO-VE-RE s.r.o.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2" t="s">
        <v>59</v>
      </c>
      <c r="D92" s="273"/>
      <c r="E92" s="273"/>
      <c r="F92" s="273"/>
      <c r="G92" s="273"/>
      <c r="H92" s="73"/>
      <c r="I92" s="274" t="s">
        <v>60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61</v>
      </c>
      <c r="AH92" s="273"/>
      <c r="AI92" s="273"/>
      <c r="AJ92" s="273"/>
      <c r="AK92" s="273"/>
      <c r="AL92" s="273"/>
      <c r="AM92" s="273"/>
      <c r="AN92" s="274" t="s">
        <v>62</v>
      </c>
      <c r="AO92" s="273"/>
      <c r="AP92" s="276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ROUND(AG95,2)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A95" s="93" t="s">
        <v>82</v>
      </c>
      <c r="B95" s="94"/>
      <c r="C95" s="95"/>
      <c r="D95" s="279" t="s">
        <v>14</v>
      </c>
      <c r="E95" s="279"/>
      <c r="F95" s="279"/>
      <c r="G95" s="279"/>
      <c r="H95" s="279"/>
      <c r="I95" s="96"/>
      <c r="J95" s="279" t="s">
        <v>83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'307022 - Rekonstrukce ško...'!J30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7" t="s">
        <v>84</v>
      </c>
      <c r="AR95" s="98"/>
      <c r="AS95" s="99">
        <v>0</v>
      </c>
      <c r="AT95" s="100">
        <f>ROUND(SUM(AV95:AW95),2)</f>
        <v>0</v>
      </c>
      <c r="AU95" s="101">
        <f>'307022 - Rekonstrukce ško...'!P162</f>
        <v>0</v>
      </c>
      <c r="AV95" s="100">
        <f>'307022 - Rekonstrukce ško...'!J33</f>
        <v>0</v>
      </c>
      <c r="AW95" s="100">
        <f>'307022 - Rekonstrukce ško...'!J34</f>
        <v>0</v>
      </c>
      <c r="AX95" s="100">
        <f>'307022 - Rekonstrukce ško...'!J35</f>
        <v>0</v>
      </c>
      <c r="AY95" s="100">
        <f>'307022 - Rekonstrukce ško...'!J36</f>
        <v>0</v>
      </c>
      <c r="AZ95" s="100">
        <f>'307022 - Rekonstrukce ško...'!F33</f>
        <v>0</v>
      </c>
      <c r="BA95" s="100">
        <f>'307022 - Rekonstrukce ško...'!F34</f>
        <v>0</v>
      </c>
      <c r="BB95" s="100">
        <f>'307022 - Rekonstrukce ško...'!F35</f>
        <v>0</v>
      </c>
      <c r="BC95" s="100">
        <f>'307022 - Rekonstrukce ško...'!F36</f>
        <v>0</v>
      </c>
      <c r="BD95" s="102">
        <f>'307022 - Rekonstrukce ško...'!F37</f>
        <v>0</v>
      </c>
      <c r="BT95" s="103" t="s">
        <v>85</v>
      </c>
      <c r="BV95" s="103" t="s">
        <v>80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vbT3TPq3gmcPUF5vRpDJXya50GmmILkLJVpNhT8s0TrxqpKHKxkD4e+w8HTZ/ABL1Ns896rDej2sFWMC8VsuCg==" saltValue="+tbIETAtWBS+aogd7Y05QkAlHRKTl45KC0rX4xHHTfPsnm47NNQEeNNLbTkFw/RmaOSkDXAPiFjwCEVIdUvHN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07022 - Rekonstrukce š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86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87</v>
      </c>
    </row>
    <row r="4" spans="1:46" s="1" customFormat="1" ht="24.9" customHeight="1">
      <c r="B4" s="20"/>
      <c r="D4" s="106" t="s">
        <v>88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26.25" customHeight="1">
      <c r="B7" s="20"/>
      <c r="E7" s="283" t="str">
        <f>'Rekapitulace stavby'!K6</f>
        <v>ČZA v Humpolci, střední škola - rekonstrukce školní kuchyně, tělocvičny a DM Fügnerova 570</v>
      </c>
      <c r="F7" s="284"/>
      <c r="G7" s="284"/>
      <c r="H7" s="284"/>
      <c r="L7" s="20"/>
    </row>
    <row r="8" spans="1:46" s="2" customFormat="1" ht="12" customHeight="1">
      <c r="A8" s="34"/>
      <c r="B8" s="39"/>
      <c r="C8" s="34"/>
      <c r="D8" s="10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5" t="s">
        <v>90</v>
      </c>
      <c r="F9" s="286"/>
      <c r="G9" s="286"/>
      <c r="H9" s="28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5. 9. 2024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27</v>
      </c>
      <c r="F15" s="34"/>
      <c r="G15" s="34"/>
      <c r="H15" s="34"/>
      <c r="I15" s="108" t="s">
        <v>28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29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7" t="str">
        <f>'Rekapitulace stavby'!E14</f>
        <v>Vyplň údaj</v>
      </c>
      <c r="F18" s="288"/>
      <c r="G18" s="288"/>
      <c r="H18" s="288"/>
      <c r="I18" s="108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31</v>
      </c>
      <c r="E20" s="34"/>
      <c r="F20" s="34"/>
      <c r="G20" s="34"/>
      <c r="H20" s="34"/>
      <c r="I20" s="108" t="s">
        <v>25</v>
      </c>
      <c r="J20" s="109" t="s">
        <v>35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">
        <v>36</v>
      </c>
      <c r="F21" s="34"/>
      <c r="G21" s="34"/>
      <c r="H21" s="34"/>
      <c r="I21" s="108" t="s">
        <v>28</v>
      </c>
      <c r="J21" s="109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34</v>
      </c>
      <c r="E23" s="34"/>
      <c r="F23" s="34"/>
      <c r="G23" s="34"/>
      <c r="H23" s="34"/>
      <c r="I23" s="108" t="s">
        <v>25</v>
      </c>
      <c r="J23" s="109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36</v>
      </c>
      <c r="F24" s="34"/>
      <c r="G24" s="34"/>
      <c r="H24" s="34"/>
      <c r="I24" s="108" t="s">
        <v>28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89" t="s">
        <v>1</v>
      </c>
      <c r="F27" s="289"/>
      <c r="G27" s="289"/>
      <c r="H27" s="2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38</v>
      </c>
      <c r="E30" s="34"/>
      <c r="F30" s="34"/>
      <c r="G30" s="34"/>
      <c r="H30" s="34"/>
      <c r="I30" s="34"/>
      <c r="J30" s="116">
        <f>ROUND(J162,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40</v>
      </c>
      <c r="G32" s="34"/>
      <c r="H32" s="34"/>
      <c r="I32" s="117" t="s">
        <v>39</v>
      </c>
      <c r="J32" s="117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42</v>
      </c>
      <c r="E33" s="108" t="s">
        <v>43</v>
      </c>
      <c r="F33" s="119">
        <f>ROUND((SUM(BE162:BE2539)),  2)</f>
        <v>0</v>
      </c>
      <c r="G33" s="34"/>
      <c r="H33" s="34"/>
      <c r="I33" s="120">
        <v>0.21</v>
      </c>
      <c r="J33" s="119">
        <f>ROUND(((SUM(BE162:BE2539))*I33),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44</v>
      </c>
      <c r="F34" s="119">
        <f>ROUND((SUM(BF162:BF2539)),  2)</f>
        <v>0</v>
      </c>
      <c r="G34" s="34"/>
      <c r="H34" s="34"/>
      <c r="I34" s="120">
        <v>0.12</v>
      </c>
      <c r="J34" s="119">
        <f>ROUND(((SUM(BF162:BF2539))*I34),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45</v>
      </c>
      <c r="F35" s="119">
        <f>ROUND((SUM(BG162:BG2539)),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46</v>
      </c>
      <c r="F36" s="119">
        <f>ROUND((SUM(BH162:BH2539)),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47</v>
      </c>
      <c r="F37" s="119">
        <f>ROUND((SUM(BI162:BI2539)),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51</v>
      </c>
      <c r="E50" s="129"/>
      <c r="F50" s="129"/>
      <c r="G50" s="128" t="s">
        <v>52</v>
      </c>
      <c r="H50" s="129"/>
      <c r="I50" s="129"/>
      <c r="J50" s="129"/>
      <c r="K50" s="129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0" t="s">
        <v>53</v>
      </c>
      <c r="E61" s="131"/>
      <c r="F61" s="132" t="s">
        <v>54</v>
      </c>
      <c r="G61" s="130" t="s">
        <v>53</v>
      </c>
      <c r="H61" s="131"/>
      <c r="I61" s="131"/>
      <c r="J61" s="133" t="s">
        <v>54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28" t="s">
        <v>55</v>
      </c>
      <c r="E65" s="134"/>
      <c r="F65" s="134"/>
      <c r="G65" s="128" t="s">
        <v>56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0" t="s">
        <v>53</v>
      </c>
      <c r="E76" s="131"/>
      <c r="F76" s="132" t="s">
        <v>54</v>
      </c>
      <c r="G76" s="130" t="s">
        <v>53</v>
      </c>
      <c r="H76" s="131"/>
      <c r="I76" s="131"/>
      <c r="J76" s="133" t="s">
        <v>54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0" t="str">
        <f>E7</f>
        <v>ČZA v Humpolci, střední škola - rekonstrukce školní kuchyně, tělocvičny a DM Fügnerova 570</v>
      </c>
      <c r="F85" s="291"/>
      <c r="G85" s="291"/>
      <c r="H85" s="29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307022 - Rekonstrukce školní kuchyně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Humpolce</v>
      </c>
      <c r="G89" s="36"/>
      <c r="H89" s="36"/>
      <c r="I89" s="29" t="s">
        <v>22</v>
      </c>
      <c r="J89" s="66" t="str">
        <f>IF(J12="","",J12)</f>
        <v>5. 9. 2024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Kraj Vysočina </v>
      </c>
      <c r="G91" s="36"/>
      <c r="H91" s="36"/>
      <c r="I91" s="29" t="s">
        <v>31</v>
      </c>
      <c r="J91" s="32" t="str">
        <f>E21</f>
        <v>MO-VE-RE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>MO-VE-RE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92</v>
      </c>
      <c r="D94" s="140"/>
      <c r="E94" s="140"/>
      <c r="F94" s="140"/>
      <c r="G94" s="140"/>
      <c r="H94" s="140"/>
      <c r="I94" s="140"/>
      <c r="J94" s="141" t="s">
        <v>93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2" t="s">
        <v>94</v>
      </c>
      <c r="D96" s="36"/>
      <c r="E96" s="36"/>
      <c r="F96" s="36"/>
      <c r="G96" s="36"/>
      <c r="H96" s="36"/>
      <c r="I96" s="36"/>
      <c r="J96" s="84">
        <f>J162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2:12" s="9" customFormat="1" ht="24.9" customHeight="1">
      <c r="B97" s="143"/>
      <c r="C97" s="144"/>
      <c r="D97" s="145" t="s">
        <v>96</v>
      </c>
      <c r="E97" s="146"/>
      <c r="F97" s="146"/>
      <c r="G97" s="146"/>
      <c r="H97" s="146"/>
      <c r="I97" s="146"/>
      <c r="J97" s="147">
        <f>J163</f>
        <v>0</v>
      </c>
      <c r="K97" s="144"/>
      <c r="L97" s="148"/>
    </row>
    <row r="98" spans="2:12" s="10" customFormat="1" ht="19.95" customHeight="1">
      <c r="B98" s="149"/>
      <c r="C98" s="150"/>
      <c r="D98" s="151" t="s">
        <v>97</v>
      </c>
      <c r="E98" s="152"/>
      <c r="F98" s="152"/>
      <c r="G98" s="152"/>
      <c r="H98" s="152"/>
      <c r="I98" s="152"/>
      <c r="J98" s="153">
        <f>J164</f>
        <v>0</v>
      </c>
      <c r="K98" s="150"/>
      <c r="L98" s="154"/>
    </row>
    <row r="99" spans="2:12" s="10" customFormat="1" ht="19.95" customHeight="1">
      <c r="B99" s="149"/>
      <c r="C99" s="150"/>
      <c r="D99" s="151" t="s">
        <v>98</v>
      </c>
      <c r="E99" s="152"/>
      <c r="F99" s="152"/>
      <c r="G99" s="152"/>
      <c r="H99" s="152"/>
      <c r="I99" s="152"/>
      <c r="J99" s="153">
        <f>J199</f>
        <v>0</v>
      </c>
      <c r="K99" s="150"/>
      <c r="L99" s="154"/>
    </row>
    <row r="100" spans="2:12" s="10" customFormat="1" ht="19.95" customHeight="1">
      <c r="B100" s="149"/>
      <c r="C100" s="150"/>
      <c r="D100" s="151" t="s">
        <v>99</v>
      </c>
      <c r="E100" s="152"/>
      <c r="F100" s="152"/>
      <c r="G100" s="152"/>
      <c r="H100" s="152"/>
      <c r="I100" s="152"/>
      <c r="J100" s="153">
        <f>J223</f>
        <v>0</v>
      </c>
      <c r="K100" s="150"/>
      <c r="L100" s="154"/>
    </row>
    <row r="101" spans="2:12" s="10" customFormat="1" ht="19.95" customHeight="1">
      <c r="B101" s="149"/>
      <c r="C101" s="150"/>
      <c r="D101" s="151" t="s">
        <v>100</v>
      </c>
      <c r="E101" s="152"/>
      <c r="F101" s="152"/>
      <c r="G101" s="152"/>
      <c r="H101" s="152"/>
      <c r="I101" s="152"/>
      <c r="J101" s="153">
        <f>J347</f>
        <v>0</v>
      </c>
      <c r="K101" s="150"/>
      <c r="L101" s="154"/>
    </row>
    <row r="102" spans="2:12" s="10" customFormat="1" ht="19.95" customHeight="1">
      <c r="B102" s="149"/>
      <c r="C102" s="150"/>
      <c r="D102" s="151" t="s">
        <v>101</v>
      </c>
      <c r="E102" s="152"/>
      <c r="F102" s="152"/>
      <c r="G102" s="152"/>
      <c r="H102" s="152"/>
      <c r="I102" s="152"/>
      <c r="J102" s="153">
        <f>J526</f>
        <v>0</v>
      </c>
      <c r="K102" s="150"/>
      <c r="L102" s="154"/>
    </row>
    <row r="103" spans="2:12" s="10" customFormat="1" ht="19.95" customHeight="1">
      <c r="B103" s="149"/>
      <c r="C103" s="150"/>
      <c r="D103" s="151" t="s">
        <v>102</v>
      </c>
      <c r="E103" s="152"/>
      <c r="F103" s="152"/>
      <c r="G103" s="152"/>
      <c r="H103" s="152"/>
      <c r="I103" s="152"/>
      <c r="J103" s="153">
        <f>J557</f>
        <v>0</v>
      </c>
      <c r="K103" s="150"/>
      <c r="L103" s="154"/>
    </row>
    <row r="104" spans="2:12" s="9" customFormat="1" ht="24.9" customHeight="1">
      <c r="B104" s="143"/>
      <c r="C104" s="144"/>
      <c r="D104" s="145" t="s">
        <v>103</v>
      </c>
      <c r="E104" s="146"/>
      <c r="F104" s="146"/>
      <c r="G104" s="146"/>
      <c r="H104" s="146"/>
      <c r="I104" s="146"/>
      <c r="J104" s="147">
        <f>J560</f>
        <v>0</v>
      </c>
      <c r="K104" s="144"/>
      <c r="L104" s="148"/>
    </row>
    <row r="105" spans="2:12" s="10" customFormat="1" ht="19.95" customHeight="1">
      <c r="B105" s="149"/>
      <c r="C105" s="150"/>
      <c r="D105" s="151" t="s">
        <v>104</v>
      </c>
      <c r="E105" s="152"/>
      <c r="F105" s="152"/>
      <c r="G105" s="152"/>
      <c r="H105" s="152"/>
      <c r="I105" s="152"/>
      <c r="J105" s="153">
        <f>J561</f>
        <v>0</v>
      </c>
      <c r="K105" s="150"/>
      <c r="L105" s="154"/>
    </row>
    <row r="106" spans="2:12" s="10" customFormat="1" ht="19.95" customHeight="1">
      <c r="B106" s="149"/>
      <c r="C106" s="150"/>
      <c r="D106" s="151" t="s">
        <v>105</v>
      </c>
      <c r="E106" s="152"/>
      <c r="F106" s="152"/>
      <c r="G106" s="152"/>
      <c r="H106" s="152"/>
      <c r="I106" s="152"/>
      <c r="J106" s="153">
        <f>J625</f>
        <v>0</v>
      </c>
      <c r="K106" s="150"/>
      <c r="L106" s="154"/>
    </row>
    <row r="107" spans="2:12" s="10" customFormat="1" ht="19.95" customHeight="1">
      <c r="B107" s="149"/>
      <c r="C107" s="150"/>
      <c r="D107" s="151" t="s">
        <v>106</v>
      </c>
      <c r="E107" s="152"/>
      <c r="F107" s="152"/>
      <c r="G107" s="152"/>
      <c r="H107" s="152"/>
      <c r="I107" s="152"/>
      <c r="J107" s="153">
        <f>J641</f>
        <v>0</v>
      </c>
      <c r="K107" s="150"/>
      <c r="L107" s="154"/>
    </row>
    <row r="108" spans="2:12" s="10" customFormat="1" ht="19.95" customHeight="1">
      <c r="B108" s="149"/>
      <c r="C108" s="150"/>
      <c r="D108" s="151" t="s">
        <v>107</v>
      </c>
      <c r="E108" s="152"/>
      <c r="F108" s="152"/>
      <c r="G108" s="152"/>
      <c r="H108" s="152"/>
      <c r="I108" s="152"/>
      <c r="J108" s="153">
        <f>J676</f>
        <v>0</v>
      </c>
      <c r="K108" s="150"/>
      <c r="L108" s="154"/>
    </row>
    <row r="109" spans="2:12" s="10" customFormat="1" ht="19.95" customHeight="1">
      <c r="B109" s="149"/>
      <c r="C109" s="150"/>
      <c r="D109" s="151" t="s">
        <v>108</v>
      </c>
      <c r="E109" s="152"/>
      <c r="F109" s="152"/>
      <c r="G109" s="152"/>
      <c r="H109" s="152"/>
      <c r="I109" s="152"/>
      <c r="J109" s="153">
        <f>J692</f>
        <v>0</v>
      </c>
      <c r="K109" s="150"/>
      <c r="L109" s="154"/>
    </row>
    <row r="110" spans="2:12" s="10" customFormat="1" ht="19.95" customHeight="1">
      <c r="B110" s="149"/>
      <c r="C110" s="150"/>
      <c r="D110" s="151" t="s">
        <v>109</v>
      </c>
      <c r="E110" s="152"/>
      <c r="F110" s="152"/>
      <c r="G110" s="152"/>
      <c r="H110" s="152"/>
      <c r="I110" s="152"/>
      <c r="J110" s="153">
        <f>J726</f>
        <v>0</v>
      </c>
      <c r="K110" s="150"/>
      <c r="L110" s="154"/>
    </row>
    <row r="111" spans="2:12" s="10" customFormat="1" ht="19.95" customHeight="1">
      <c r="B111" s="149"/>
      <c r="C111" s="150"/>
      <c r="D111" s="151" t="s">
        <v>110</v>
      </c>
      <c r="E111" s="152"/>
      <c r="F111" s="152"/>
      <c r="G111" s="152"/>
      <c r="H111" s="152"/>
      <c r="I111" s="152"/>
      <c r="J111" s="153">
        <f>J844</f>
        <v>0</v>
      </c>
      <c r="K111" s="150"/>
      <c r="L111" s="154"/>
    </row>
    <row r="112" spans="2:12" s="10" customFormat="1" ht="19.95" customHeight="1">
      <c r="B112" s="149"/>
      <c r="C112" s="150"/>
      <c r="D112" s="151" t="s">
        <v>111</v>
      </c>
      <c r="E112" s="152"/>
      <c r="F112" s="152"/>
      <c r="G112" s="152"/>
      <c r="H112" s="152"/>
      <c r="I112" s="152"/>
      <c r="J112" s="153">
        <f>J851</f>
        <v>0</v>
      </c>
      <c r="K112" s="150"/>
      <c r="L112" s="154"/>
    </row>
    <row r="113" spans="2:12" s="10" customFormat="1" ht="19.95" customHeight="1">
      <c r="B113" s="149"/>
      <c r="C113" s="150"/>
      <c r="D113" s="151" t="s">
        <v>112</v>
      </c>
      <c r="E113" s="152"/>
      <c r="F113" s="152"/>
      <c r="G113" s="152"/>
      <c r="H113" s="152"/>
      <c r="I113" s="152"/>
      <c r="J113" s="153">
        <f>J855</f>
        <v>0</v>
      </c>
      <c r="K113" s="150"/>
      <c r="L113" s="154"/>
    </row>
    <row r="114" spans="2:12" s="10" customFormat="1" ht="19.95" customHeight="1">
      <c r="B114" s="149"/>
      <c r="C114" s="150"/>
      <c r="D114" s="151" t="s">
        <v>113</v>
      </c>
      <c r="E114" s="152"/>
      <c r="F114" s="152"/>
      <c r="G114" s="152"/>
      <c r="H114" s="152"/>
      <c r="I114" s="152"/>
      <c r="J114" s="153">
        <f>J958</f>
        <v>0</v>
      </c>
      <c r="K114" s="150"/>
      <c r="L114" s="154"/>
    </row>
    <row r="115" spans="2:12" s="10" customFormat="1" ht="19.95" customHeight="1">
      <c r="B115" s="149"/>
      <c r="C115" s="150"/>
      <c r="D115" s="151" t="s">
        <v>114</v>
      </c>
      <c r="E115" s="152"/>
      <c r="F115" s="152"/>
      <c r="G115" s="152"/>
      <c r="H115" s="152"/>
      <c r="I115" s="152"/>
      <c r="J115" s="153">
        <f>J968</f>
        <v>0</v>
      </c>
      <c r="K115" s="150"/>
      <c r="L115" s="154"/>
    </row>
    <row r="116" spans="2:12" s="10" customFormat="1" ht="19.95" customHeight="1">
      <c r="B116" s="149"/>
      <c r="C116" s="150"/>
      <c r="D116" s="151" t="s">
        <v>115</v>
      </c>
      <c r="E116" s="152"/>
      <c r="F116" s="152"/>
      <c r="G116" s="152"/>
      <c r="H116" s="152"/>
      <c r="I116" s="152"/>
      <c r="J116" s="153">
        <f>J980</f>
        <v>0</v>
      </c>
      <c r="K116" s="150"/>
      <c r="L116" s="154"/>
    </row>
    <row r="117" spans="2:12" s="10" customFormat="1" ht="19.95" customHeight="1">
      <c r="B117" s="149"/>
      <c r="C117" s="150"/>
      <c r="D117" s="151" t="s">
        <v>116</v>
      </c>
      <c r="E117" s="152"/>
      <c r="F117" s="152"/>
      <c r="G117" s="152"/>
      <c r="H117" s="152"/>
      <c r="I117" s="152"/>
      <c r="J117" s="153">
        <f>J1202</f>
        <v>0</v>
      </c>
      <c r="K117" s="150"/>
      <c r="L117" s="154"/>
    </row>
    <row r="118" spans="2:12" s="10" customFormat="1" ht="19.95" customHeight="1">
      <c r="B118" s="149"/>
      <c r="C118" s="150"/>
      <c r="D118" s="151" t="s">
        <v>117</v>
      </c>
      <c r="E118" s="152"/>
      <c r="F118" s="152"/>
      <c r="G118" s="152"/>
      <c r="H118" s="152"/>
      <c r="I118" s="152"/>
      <c r="J118" s="153">
        <f>J1209</f>
        <v>0</v>
      </c>
      <c r="K118" s="150"/>
      <c r="L118" s="154"/>
    </row>
    <row r="119" spans="2:12" s="10" customFormat="1" ht="19.95" customHeight="1">
      <c r="B119" s="149"/>
      <c r="C119" s="150"/>
      <c r="D119" s="151" t="s">
        <v>118</v>
      </c>
      <c r="E119" s="152"/>
      <c r="F119" s="152"/>
      <c r="G119" s="152"/>
      <c r="H119" s="152"/>
      <c r="I119" s="152"/>
      <c r="J119" s="153">
        <f>J1219</f>
        <v>0</v>
      </c>
      <c r="K119" s="150"/>
      <c r="L119" s="154"/>
    </row>
    <row r="120" spans="2:12" s="10" customFormat="1" ht="19.95" customHeight="1">
      <c r="B120" s="149"/>
      <c r="C120" s="150"/>
      <c r="D120" s="151" t="s">
        <v>119</v>
      </c>
      <c r="E120" s="152"/>
      <c r="F120" s="152"/>
      <c r="G120" s="152"/>
      <c r="H120" s="152"/>
      <c r="I120" s="152"/>
      <c r="J120" s="153">
        <f>J1239</f>
        <v>0</v>
      </c>
      <c r="K120" s="150"/>
      <c r="L120" s="154"/>
    </row>
    <row r="121" spans="2:12" s="10" customFormat="1" ht="19.95" customHeight="1">
      <c r="B121" s="149"/>
      <c r="C121" s="150"/>
      <c r="D121" s="151" t="s">
        <v>120</v>
      </c>
      <c r="E121" s="152"/>
      <c r="F121" s="152"/>
      <c r="G121" s="152"/>
      <c r="H121" s="152"/>
      <c r="I121" s="152"/>
      <c r="J121" s="153">
        <f>J1251</f>
        <v>0</v>
      </c>
      <c r="K121" s="150"/>
      <c r="L121" s="154"/>
    </row>
    <row r="122" spans="2:12" s="10" customFormat="1" ht="19.95" customHeight="1">
      <c r="B122" s="149"/>
      <c r="C122" s="150"/>
      <c r="D122" s="151" t="s">
        <v>121</v>
      </c>
      <c r="E122" s="152"/>
      <c r="F122" s="152"/>
      <c r="G122" s="152"/>
      <c r="H122" s="152"/>
      <c r="I122" s="152"/>
      <c r="J122" s="153">
        <f>J1276</f>
        <v>0</v>
      </c>
      <c r="K122" s="150"/>
      <c r="L122" s="154"/>
    </row>
    <row r="123" spans="2:12" s="10" customFormat="1" ht="19.95" customHeight="1">
      <c r="B123" s="149"/>
      <c r="C123" s="150"/>
      <c r="D123" s="151" t="s">
        <v>122</v>
      </c>
      <c r="E123" s="152"/>
      <c r="F123" s="152"/>
      <c r="G123" s="152"/>
      <c r="H123" s="152"/>
      <c r="I123" s="152"/>
      <c r="J123" s="153">
        <f>J1400</f>
        <v>0</v>
      </c>
      <c r="K123" s="150"/>
      <c r="L123" s="154"/>
    </row>
    <row r="124" spans="2:12" s="10" customFormat="1" ht="19.95" customHeight="1">
      <c r="B124" s="149"/>
      <c r="C124" s="150"/>
      <c r="D124" s="151" t="s">
        <v>123</v>
      </c>
      <c r="E124" s="152"/>
      <c r="F124" s="152"/>
      <c r="G124" s="152"/>
      <c r="H124" s="152"/>
      <c r="I124" s="152"/>
      <c r="J124" s="153">
        <f>J1642</f>
        <v>0</v>
      </c>
      <c r="K124" s="150"/>
      <c r="L124" s="154"/>
    </row>
    <row r="125" spans="2:12" s="10" customFormat="1" ht="19.95" customHeight="1">
      <c r="B125" s="149"/>
      <c r="C125" s="150"/>
      <c r="D125" s="151" t="s">
        <v>124</v>
      </c>
      <c r="E125" s="152"/>
      <c r="F125" s="152"/>
      <c r="G125" s="152"/>
      <c r="H125" s="152"/>
      <c r="I125" s="152"/>
      <c r="J125" s="153">
        <f>J1690</f>
        <v>0</v>
      </c>
      <c r="K125" s="150"/>
      <c r="L125" s="154"/>
    </row>
    <row r="126" spans="2:12" s="10" customFormat="1" ht="19.95" customHeight="1">
      <c r="B126" s="149"/>
      <c r="C126" s="150"/>
      <c r="D126" s="151" t="s">
        <v>125</v>
      </c>
      <c r="E126" s="152"/>
      <c r="F126" s="152"/>
      <c r="G126" s="152"/>
      <c r="H126" s="152"/>
      <c r="I126" s="152"/>
      <c r="J126" s="153">
        <f>J1727</f>
        <v>0</v>
      </c>
      <c r="K126" s="150"/>
      <c r="L126" s="154"/>
    </row>
    <row r="127" spans="2:12" s="10" customFormat="1" ht="19.95" customHeight="1">
      <c r="B127" s="149"/>
      <c r="C127" s="150"/>
      <c r="D127" s="151" t="s">
        <v>126</v>
      </c>
      <c r="E127" s="152"/>
      <c r="F127" s="152"/>
      <c r="G127" s="152"/>
      <c r="H127" s="152"/>
      <c r="I127" s="152"/>
      <c r="J127" s="153">
        <f>J1732</f>
        <v>0</v>
      </c>
      <c r="K127" s="150"/>
      <c r="L127" s="154"/>
    </row>
    <row r="128" spans="2:12" s="10" customFormat="1" ht="19.95" customHeight="1">
      <c r="B128" s="149"/>
      <c r="C128" s="150"/>
      <c r="D128" s="151" t="s">
        <v>127</v>
      </c>
      <c r="E128" s="152"/>
      <c r="F128" s="152"/>
      <c r="G128" s="152"/>
      <c r="H128" s="152"/>
      <c r="I128" s="152"/>
      <c r="J128" s="153">
        <f>J1796</f>
        <v>0</v>
      </c>
      <c r="K128" s="150"/>
      <c r="L128" s="154"/>
    </row>
    <row r="129" spans="1:31" s="10" customFormat="1" ht="19.95" customHeight="1">
      <c r="B129" s="149"/>
      <c r="C129" s="150"/>
      <c r="D129" s="151" t="s">
        <v>128</v>
      </c>
      <c r="E129" s="152"/>
      <c r="F129" s="152"/>
      <c r="G129" s="152"/>
      <c r="H129" s="152"/>
      <c r="I129" s="152"/>
      <c r="J129" s="153">
        <f>J1885</f>
        <v>0</v>
      </c>
      <c r="K129" s="150"/>
      <c r="L129" s="154"/>
    </row>
    <row r="130" spans="1:31" s="10" customFormat="1" ht="19.95" customHeight="1">
      <c r="B130" s="149"/>
      <c r="C130" s="150"/>
      <c r="D130" s="151" t="s">
        <v>129</v>
      </c>
      <c r="E130" s="152"/>
      <c r="F130" s="152"/>
      <c r="G130" s="152"/>
      <c r="H130" s="152"/>
      <c r="I130" s="152"/>
      <c r="J130" s="153">
        <f>J2026</f>
        <v>0</v>
      </c>
      <c r="K130" s="150"/>
      <c r="L130" s="154"/>
    </row>
    <row r="131" spans="1:31" s="10" customFormat="1" ht="19.95" customHeight="1">
      <c r="B131" s="149"/>
      <c r="C131" s="150"/>
      <c r="D131" s="151" t="s">
        <v>130</v>
      </c>
      <c r="E131" s="152"/>
      <c r="F131" s="152"/>
      <c r="G131" s="152"/>
      <c r="H131" s="152"/>
      <c r="I131" s="152"/>
      <c r="J131" s="153">
        <f>J2112</f>
        <v>0</v>
      </c>
      <c r="K131" s="150"/>
      <c r="L131" s="154"/>
    </row>
    <row r="132" spans="1:31" s="10" customFormat="1" ht="19.95" customHeight="1">
      <c r="B132" s="149"/>
      <c r="C132" s="150"/>
      <c r="D132" s="151" t="s">
        <v>131</v>
      </c>
      <c r="E132" s="152"/>
      <c r="F132" s="152"/>
      <c r="G132" s="152"/>
      <c r="H132" s="152"/>
      <c r="I132" s="152"/>
      <c r="J132" s="153">
        <f>J2444</f>
        <v>0</v>
      </c>
      <c r="K132" s="150"/>
      <c r="L132" s="154"/>
    </row>
    <row r="133" spans="1:31" s="10" customFormat="1" ht="19.95" customHeight="1">
      <c r="B133" s="149"/>
      <c r="C133" s="150"/>
      <c r="D133" s="151" t="s">
        <v>132</v>
      </c>
      <c r="E133" s="152"/>
      <c r="F133" s="152"/>
      <c r="G133" s="152"/>
      <c r="H133" s="152"/>
      <c r="I133" s="152"/>
      <c r="J133" s="153">
        <f>J2456</f>
        <v>0</v>
      </c>
      <c r="K133" s="150"/>
      <c r="L133" s="154"/>
    </row>
    <row r="134" spans="1:31" s="10" customFormat="1" ht="19.95" customHeight="1">
      <c r="B134" s="149"/>
      <c r="C134" s="150"/>
      <c r="D134" s="151" t="s">
        <v>133</v>
      </c>
      <c r="E134" s="152"/>
      <c r="F134" s="152"/>
      <c r="G134" s="152"/>
      <c r="H134" s="152"/>
      <c r="I134" s="152"/>
      <c r="J134" s="153">
        <f>J2463</f>
        <v>0</v>
      </c>
      <c r="K134" s="150"/>
      <c r="L134" s="154"/>
    </row>
    <row r="135" spans="1:31" s="9" customFormat="1" ht="24.9" customHeight="1">
      <c r="B135" s="143"/>
      <c r="C135" s="144"/>
      <c r="D135" s="145" t="s">
        <v>134</v>
      </c>
      <c r="E135" s="146"/>
      <c r="F135" s="146"/>
      <c r="G135" s="146"/>
      <c r="H135" s="146"/>
      <c r="I135" s="146"/>
      <c r="J135" s="147">
        <f>J2466</f>
        <v>0</v>
      </c>
      <c r="K135" s="144"/>
      <c r="L135" s="148"/>
    </row>
    <row r="136" spans="1:31" s="10" customFormat="1" ht="19.95" customHeight="1">
      <c r="B136" s="149"/>
      <c r="C136" s="150"/>
      <c r="D136" s="151" t="s">
        <v>135</v>
      </c>
      <c r="E136" s="152"/>
      <c r="F136" s="152"/>
      <c r="G136" s="152"/>
      <c r="H136" s="152"/>
      <c r="I136" s="152"/>
      <c r="J136" s="153">
        <f>J2467</f>
        <v>0</v>
      </c>
      <c r="K136" s="150"/>
      <c r="L136" s="154"/>
    </row>
    <row r="137" spans="1:31" s="10" customFormat="1" ht="19.95" customHeight="1">
      <c r="B137" s="149"/>
      <c r="C137" s="150"/>
      <c r="D137" s="151" t="s">
        <v>136</v>
      </c>
      <c r="E137" s="152"/>
      <c r="F137" s="152"/>
      <c r="G137" s="152"/>
      <c r="H137" s="152"/>
      <c r="I137" s="152"/>
      <c r="J137" s="153">
        <f>J2474</f>
        <v>0</v>
      </c>
      <c r="K137" s="150"/>
      <c r="L137" s="154"/>
    </row>
    <row r="138" spans="1:31" s="10" customFormat="1" ht="19.95" customHeight="1">
      <c r="B138" s="149"/>
      <c r="C138" s="150"/>
      <c r="D138" s="151" t="s">
        <v>137</v>
      </c>
      <c r="E138" s="152"/>
      <c r="F138" s="152"/>
      <c r="G138" s="152"/>
      <c r="H138" s="152"/>
      <c r="I138" s="152"/>
      <c r="J138" s="153">
        <f>J2481</f>
        <v>0</v>
      </c>
      <c r="K138" s="150"/>
      <c r="L138" s="154"/>
    </row>
    <row r="139" spans="1:31" s="10" customFormat="1" ht="19.95" customHeight="1">
      <c r="B139" s="149"/>
      <c r="C139" s="150"/>
      <c r="D139" s="151" t="s">
        <v>138</v>
      </c>
      <c r="E139" s="152"/>
      <c r="F139" s="152"/>
      <c r="G139" s="152"/>
      <c r="H139" s="152"/>
      <c r="I139" s="152"/>
      <c r="J139" s="153">
        <f>J2502</f>
        <v>0</v>
      </c>
      <c r="K139" s="150"/>
      <c r="L139" s="154"/>
    </row>
    <row r="140" spans="1:31" s="10" customFormat="1" ht="19.95" customHeight="1">
      <c r="B140" s="149"/>
      <c r="C140" s="150"/>
      <c r="D140" s="151" t="s">
        <v>139</v>
      </c>
      <c r="E140" s="152"/>
      <c r="F140" s="152"/>
      <c r="G140" s="152"/>
      <c r="H140" s="152"/>
      <c r="I140" s="152"/>
      <c r="J140" s="153">
        <f>J2513</f>
        <v>0</v>
      </c>
      <c r="K140" s="150"/>
      <c r="L140" s="154"/>
    </row>
    <row r="141" spans="1:31" s="10" customFormat="1" ht="19.95" customHeight="1">
      <c r="B141" s="149"/>
      <c r="C141" s="150"/>
      <c r="D141" s="151" t="s">
        <v>140</v>
      </c>
      <c r="E141" s="152"/>
      <c r="F141" s="152"/>
      <c r="G141" s="152"/>
      <c r="H141" s="152"/>
      <c r="I141" s="152"/>
      <c r="J141" s="153">
        <f>J2524</f>
        <v>0</v>
      </c>
      <c r="K141" s="150"/>
      <c r="L141" s="154"/>
    </row>
    <row r="142" spans="1:31" s="10" customFormat="1" ht="19.95" customHeight="1">
      <c r="B142" s="149"/>
      <c r="C142" s="150"/>
      <c r="D142" s="151" t="s">
        <v>141</v>
      </c>
      <c r="E142" s="152"/>
      <c r="F142" s="152"/>
      <c r="G142" s="152"/>
      <c r="H142" s="152"/>
      <c r="I142" s="152"/>
      <c r="J142" s="153">
        <f>J2529</f>
        <v>0</v>
      </c>
      <c r="K142" s="150"/>
      <c r="L142" s="154"/>
    </row>
    <row r="143" spans="1:31" s="2" customFormat="1" ht="21.7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" customHeight="1">
      <c r="A144" s="34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8" spans="1:31" s="2" customFormat="1" ht="6.9" customHeight="1">
      <c r="A148" s="34"/>
      <c r="B148" s="56"/>
      <c r="C148" s="57"/>
      <c r="D148" s="57"/>
      <c r="E148" s="57"/>
      <c r="F148" s="57"/>
      <c r="G148" s="57"/>
      <c r="H148" s="57"/>
      <c r="I148" s="57"/>
      <c r="J148" s="57"/>
      <c r="K148" s="57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24.9" customHeight="1">
      <c r="A149" s="34"/>
      <c r="B149" s="35"/>
      <c r="C149" s="23" t="s">
        <v>142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31" s="2" customFormat="1" ht="6.9" customHeight="1">
      <c r="A150" s="34"/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31" s="2" customFormat="1" ht="12" customHeight="1">
      <c r="A151" s="34"/>
      <c r="B151" s="35"/>
      <c r="C151" s="29" t="s">
        <v>16</v>
      </c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31" s="2" customFormat="1" ht="26.25" customHeight="1">
      <c r="A152" s="34"/>
      <c r="B152" s="35"/>
      <c r="C152" s="36"/>
      <c r="D152" s="36"/>
      <c r="E152" s="290" t="str">
        <f>E7</f>
        <v>ČZA v Humpolci, střední škola - rekonstrukce školní kuchyně, tělocvičny a DM Fügnerova 570</v>
      </c>
      <c r="F152" s="291"/>
      <c r="G152" s="291"/>
      <c r="H152" s="291"/>
      <c r="I152" s="36"/>
      <c r="J152" s="36"/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31" s="2" customFormat="1" ht="12" customHeight="1">
      <c r="A153" s="34"/>
      <c r="B153" s="35"/>
      <c r="C153" s="29" t="s">
        <v>89</v>
      </c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16.5" customHeight="1">
      <c r="A154" s="34"/>
      <c r="B154" s="35"/>
      <c r="C154" s="36"/>
      <c r="D154" s="36"/>
      <c r="E154" s="261" t="str">
        <f>E9</f>
        <v>307022 - Rekonstrukce školní kuchyně</v>
      </c>
      <c r="F154" s="292"/>
      <c r="G154" s="292"/>
      <c r="H154" s="292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" customHeight="1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>
      <c r="A156" s="34"/>
      <c r="B156" s="35"/>
      <c r="C156" s="29" t="s">
        <v>20</v>
      </c>
      <c r="D156" s="36"/>
      <c r="E156" s="36"/>
      <c r="F156" s="27" t="str">
        <f>F12</f>
        <v>Humpolce</v>
      </c>
      <c r="G156" s="36"/>
      <c r="H156" s="36"/>
      <c r="I156" s="29" t="s">
        <v>22</v>
      </c>
      <c r="J156" s="66" t="str">
        <f>IF(J12="","",J12)</f>
        <v>5. 9. 2024</v>
      </c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6.9" customHeight="1">
      <c r="A157" s="34"/>
      <c r="B157" s="35"/>
      <c r="C157" s="36"/>
      <c r="D157" s="36"/>
      <c r="E157" s="36"/>
      <c r="F157" s="36"/>
      <c r="G157" s="36"/>
      <c r="H157" s="36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2" customFormat="1" ht="15.15" customHeight="1">
      <c r="A158" s="34"/>
      <c r="B158" s="35"/>
      <c r="C158" s="29" t="s">
        <v>24</v>
      </c>
      <c r="D158" s="36"/>
      <c r="E158" s="36"/>
      <c r="F158" s="27" t="str">
        <f>E15</f>
        <v xml:space="preserve">Kraj Vysočina </v>
      </c>
      <c r="G158" s="36"/>
      <c r="H158" s="36"/>
      <c r="I158" s="29" t="s">
        <v>31</v>
      </c>
      <c r="J158" s="32" t="str">
        <f>E21</f>
        <v>MO-VE-RE s.r.o.</v>
      </c>
      <c r="K158" s="36"/>
      <c r="L158" s="51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pans="1:31" s="2" customFormat="1" ht="15.15" customHeight="1">
      <c r="A159" s="34"/>
      <c r="B159" s="35"/>
      <c r="C159" s="29" t="s">
        <v>29</v>
      </c>
      <c r="D159" s="36"/>
      <c r="E159" s="36"/>
      <c r="F159" s="27" t="str">
        <f>IF(E18="","",E18)</f>
        <v>Vyplň údaj</v>
      </c>
      <c r="G159" s="36"/>
      <c r="H159" s="36"/>
      <c r="I159" s="29" t="s">
        <v>34</v>
      </c>
      <c r="J159" s="32" t="str">
        <f>E24</f>
        <v>MO-VE-RE s.r.o.</v>
      </c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0.35" customHeight="1">
      <c r="A160" s="34"/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11" customFormat="1" ht="29.25" customHeight="1">
      <c r="A161" s="155"/>
      <c r="B161" s="156"/>
      <c r="C161" s="157" t="s">
        <v>143</v>
      </c>
      <c r="D161" s="158" t="s">
        <v>63</v>
      </c>
      <c r="E161" s="158" t="s">
        <v>59</v>
      </c>
      <c r="F161" s="158" t="s">
        <v>60</v>
      </c>
      <c r="G161" s="158" t="s">
        <v>144</v>
      </c>
      <c r="H161" s="158" t="s">
        <v>145</v>
      </c>
      <c r="I161" s="158" t="s">
        <v>146</v>
      </c>
      <c r="J161" s="158" t="s">
        <v>93</v>
      </c>
      <c r="K161" s="159" t="s">
        <v>147</v>
      </c>
      <c r="L161" s="160"/>
      <c r="M161" s="75" t="s">
        <v>1</v>
      </c>
      <c r="N161" s="76" t="s">
        <v>42</v>
      </c>
      <c r="O161" s="76" t="s">
        <v>148</v>
      </c>
      <c r="P161" s="76" t="s">
        <v>149</v>
      </c>
      <c r="Q161" s="76" t="s">
        <v>150</v>
      </c>
      <c r="R161" s="76" t="s">
        <v>151</v>
      </c>
      <c r="S161" s="76" t="s">
        <v>152</v>
      </c>
      <c r="T161" s="77" t="s">
        <v>153</v>
      </c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</row>
    <row r="162" spans="1:65" s="2" customFormat="1" ht="22.8" customHeight="1">
      <c r="A162" s="34"/>
      <c r="B162" s="35"/>
      <c r="C162" s="82" t="s">
        <v>154</v>
      </c>
      <c r="D162" s="36"/>
      <c r="E162" s="36"/>
      <c r="F162" s="36"/>
      <c r="G162" s="36"/>
      <c r="H162" s="36"/>
      <c r="I162" s="36"/>
      <c r="J162" s="161">
        <f>BK162</f>
        <v>0</v>
      </c>
      <c r="K162" s="36"/>
      <c r="L162" s="39"/>
      <c r="M162" s="78"/>
      <c r="N162" s="162"/>
      <c r="O162" s="79"/>
      <c r="P162" s="163">
        <f>P163+P560+P2466</f>
        <v>0</v>
      </c>
      <c r="Q162" s="79"/>
      <c r="R162" s="163">
        <f>R163+R560+R2466</f>
        <v>497.93911276999995</v>
      </c>
      <c r="S162" s="79"/>
      <c r="T162" s="164">
        <f>T163+T560+T2466</f>
        <v>233.51872005999999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77</v>
      </c>
      <c r="AU162" s="17" t="s">
        <v>95</v>
      </c>
      <c r="BK162" s="165">
        <f>BK163+BK560+BK2466</f>
        <v>0</v>
      </c>
    </row>
    <row r="163" spans="1:65" s="12" customFormat="1" ht="25.95" customHeight="1">
      <c r="B163" s="166"/>
      <c r="C163" s="167"/>
      <c r="D163" s="168" t="s">
        <v>77</v>
      </c>
      <c r="E163" s="169" t="s">
        <v>155</v>
      </c>
      <c r="F163" s="169" t="s">
        <v>156</v>
      </c>
      <c r="G163" s="167"/>
      <c r="H163" s="167"/>
      <c r="I163" s="170"/>
      <c r="J163" s="171">
        <f>BK163</f>
        <v>0</v>
      </c>
      <c r="K163" s="167"/>
      <c r="L163" s="172"/>
      <c r="M163" s="173"/>
      <c r="N163" s="174"/>
      <c r="O163" s="174"/>
      <c r="P163" s="175">
        <f>P164+P199+P223+P347+P526+P557</f>
        <v>0</v>
      </c>
      <c r="Q163" s="174"/>
      <c r="R163" s="175">
        <f>R164+R199+R223+R347+R526+R557</f>
        <v>127.2148208</v>
      </c>
      <c r="S163" s="174"/>
      <c r="T163" s="176">
        <f>T164+T199+T223+T347+T526+T557</f>
        <v>206.54063239999999</v>
      </c>
      <c r="AR163" s="177" t="s">
        <v>85</v>
      </c>
      <c r="AT163" s="178" t="s">
        <v>77</v>
      </c>
      <c r="AU163" s="178" t="s">
        <v>78</v>
      </c>
      <c r="AY163" s="177" t="s">
        <v>157</v>
      </c>
      <c r="BK163" s="179">
        <f>BK164+BK199+BK223+BK347+BK526+BK557</f>
        <v>0</v>
      </c>
    </row>
    <row r="164" spans="1:65" s="12" customFormat="1" ht="22.8" customHeight="1">
      <c r="B164" s="166"/>
      <c r="C164" s="167"/>
      <c r="D164" s="168" t="s">
        <v>77</v>
      </c>
      <c r="E164" s="180" t="s">
        <v>158</v>
      </c>
      <c r="F164" s="180" t="s">
        <v>159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SUM(P165:P198)</f>
        <v>0</v>
      </c>
      <c r="Q164" s="174"/>
      <c r="R164" s="175">
        <f>SUM(R165:R198)</f>
        <v>19.195935850000001</v>
      </c>
      <c r="S164" s="174"/>
      <c r="T164" s="176">
        <f>SUM(T165:T198)</f>
        <v>0</v>
      </c>
      <c r="AR164" s="177" t="s">
        <v>85</v>
      </c>
      <c r="AT164" s="178" t="s">
        <v>77</v>
      </c>
      <c r="AU164" s="178" t="s">
        <v>85</v>
      </c>
      <c r="AY164" s="177" t="s">
        <v>157</v>
      </c>
      <c r="BK164" s="179">
        <f>SUM(BK165:BK198)</f>
        <v>0</v>
      </c>
    </row>
    <row r="165" spans="1:65" s="2" customFormat="1" ht="24.15" customHeight="1">
      <c r="A165" s="34"/>
      <c r="B165" s="35"/>
      <c r="C165" s="182" t="s">
        <v>85</v>
      </c>
      <c r="D165" s="182" t="s">
        <v>160</v>
      </c>
      <c r="E165" s="183" t="s">
        <v>161</v>
      </c>
      <c r="F165" s="184" t="s">
        <v>162</v>
      </c>
      <c r="G165" s="185" t="s">
        <v>163</v>
      </c>
      <c r="H165" s="186">
        <v>4.3140000000000001</v>
      </c>
      <c r="I165" s="187"/>
      <c r="J165" s="188">
        <f>ROUND(I165*H165,2)</f>
        <v>0</v>
      </c>
      <c r="K165" s="184" t="s">
        <v>164</v>
      </c>
      <c r="L165" s="39"/>
      <c r="M165" s="189" t="s">
        <v>1</v>
      </c>
      <c r="N165" s="190" t="s">
        <v>43</v>
      </c>
      <c r="O165" s="71"/>
      <c r="P165" s="191">
        <f>O165*H165</f>
        <v>0</v>
      </c>
      <c r="Q165" s="191">
        <v>2.2284000000000002</v>
      </c>
      <c r="R165" s="191">
        <f>Q165*H165</f>
        <v>9.6133176000000002</v>
      </c>
      <c r="S165" s="191">
        <v>0</v>
      </c>
      <c r="T165" s="19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3" t="s">
        <v>165</v>
      </c>
      <c r="AT165" s="193" t="s">
        <v>160</v>
      </c>
      <c r="AU165" s="193" t="s">
        <v>87</v>
      </c>
      <c r="AY165" s="17" t="s">
        <v>157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7" t="s">
        <v>85</v>
      </c>
      <c r="BK165" s="194">
        <f>ROUND(I165*H165,2)</f>
        <v>0</v>
      </c>
      <c r="BL165" s="17" t="s">
        <v>165</v>
      </c>
      <c r="BM165" s="193" t="s">
        <v>166</v>
      </c>
    </row>
    <row r="166" spans="1:65" s="13" customFormat="1" ht="10.199999999999999">
      <c r="B166" s="195"/>
      <c r="C166" s="196"/>
      <c r="D166" s="197" t="s">
        <v>167</v>
      </c>
      <c r="E166" s="198" t="s">
        <v>1</v>
      </c>
      <c r="F166" s="199" t="s">
        <v>168</v>
      </c>
      <c r="G166" s="196"/>
      <c r="H166" s="198" t="s">
        <v>1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167</v>
      </c>
      <c r="AU166" s="205" t="s">
        <v>87</v>
      </c>
      <c r="AV166" s="13" t="s">
        <v>85</v>
      </c>
      <c r="AW166" s="13" t="s">
        <v>33</v>
      </c>
      <c r="AX166" s="13" t="s">
        <v>78</v>
      </c>
      <c r="AY166" s="205" t="s">
        <v>157</v>
      </c>
    </row>
    <row r="167" spans="1:65" s="14" customFormat="1" ht="10.199999999999999">
      <c r="B167" s="206"/>
      <c r="C167" s="207"/>
      <c r="D167" s="197" t="s">
        <v>167</v>
      </c>
      <c r="E167" s="208" t="s">
        <v>1</v>
      </c>
      <c r="F167" s="209" t="s">
        <v>169</v>
      </c>
      <c r="G167" s="207"/>
      <c r="H167" s="210">
        <v>1.79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167</v>
      </c>
      <c r="AU167" s="216" t="s">
        <v>87</v>
      </c>
      <c r="AV167" s="14" t="s">
        <v>87</v>
      </c>
      <c r="AW167" s="14" t="s">
        <v>33</v>
      </c>
      <c r="AX167" s="14" t="s">
        <v>78</v>
      </c>
      <c r="AY167" s="216" t="s">
        <v>157</v>
      </c>
    </row>
    <row r="168" spans="1:65" s="14" customFormat="1" ht="20.399999999999999">
      <c r="B168" s="206"/>
      <c r="C168" s="207"/>
      <c r="D168" s="197" t="s">
        <v>167</v>
      </c>
      <c r="E168" s="208" t="s">
        <v>1</v>
      </c>
      <c r="F168" s="209" t="s">
        <v>170</v>
      </c>
      <c r="G168" s="207"/>
      <c r="H168" s="210">
        <v>2.524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167</v>
      </c>
      <c r="AU168" s="216" t="s">
        <v>87</v>
      </c>
      <c r="AV168" s="14" t="s">
        <v>87</v>
      </c>
      <c r="AW168" s="14" t="s">
        <v>33</v>
      </c>
      <c r="AX168" s="14" t="s">
        <v>78</v>
      </c>
      <c r="AY168" s="216" t="s">
        <v>157</v>
      </c>
    </row>
    <row r="169" spans="1:65" s="15" customFormat="1" ht="10.199999999999999">
      <c r="B169" s="217"/>
      <c r="C169" s="218"/>
      <c r="D169" s="197" t="s">
        <v>167</v>
      </c>
      <c r="E169" s="219" t="s">
        <v>1</v>
      </c>
      <c r="F169" s="220" t="s">
        <v>171</v>
      </c>
      <c r="G169" s="218"/>
      <c r="H169" s="221">
        <v>4.3140000000000001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167</v>
      </c>
      <c r="AU169" s="227" t="s">
        <v>87</v>
      </c>
      <c r="AV169" s="15" t="s">
        <v>165</v>
      </c>
      <c r="AW169" s="15" t="s">
        <v>33</v>
      </c>
      <c r="AX169" s="15" t="s">
        <v>85</v>
      </c>
      <c r="AY169" s="227" t="s">
        <v>157</v>
      </c>
    </row>
    <row r="170" spans="1:65" s="2" customFormat="1" ht="24.15" customHeight="1">
      <c r="A170" s="34"/>
      <c r="B170" s="35"/>
      <c r="C170" s="182" t="s">
        <v>87</v>
      </c>
      <c r="D170" s="182" t="s">
        <v>160</v>
      </c>
      <c r="E170" s="183" t="s">
        <v>172</v>
      </c>
      <c r="F170" s="184" t="s">
        <v>173</v>
      </c>
      <c r="G170" s="185" t="s">
        <v>174</v>
      </c>
      <c r="H170" s="186">
        <v>43.567999999999998</v>
      </c>
      <c r="I170" s="187"/>
      <c r="J170" s="188">
        <f>ROUND(I170*H170,2)</f>
        <v>0</v>
      </c>
      <c r="K170" s="184" t="s">
        <v>164</v>
      </c>
      <c r="L170" s="39"/>
      <c r="M170" s="189" t="s">
        <v>1</v>
      </c>
      <c r="N170" s="190" t="s">
        <v>43</v>
      </c>
      <c r="O170" s="71"/>
      <c r="P170" s="191">
        <f>O170*H170</f>
        <v>0</v>
      </c>
      <c r="Q170" s="191">
        <v>0.19903000000000001</v>
      </c>
      <c r="R170" s="191">
        <f>Q170*H170</f>
        <v>8.6713390399999994</v>
      </c>
      <c r="S170" s="191">
        <v>0</v>
      </c>
      <c r="T170" s="19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3" t="s">
        <v>165</v>
      </c>
      <c r="AT170" s="193" t="s">
        <v>160</v>
      </c>
      <c r="AU170" s="193" t="s">
        <v>87</v>
      </c>
      <c r="AY170" s="17" t="s">
        <v>157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7" t="s">
        <v>85</v>
      </c>
      <c r="BK170" s="194">
        <f>ROUND(I170*H170,2)</f>
        <v>0</v>
      </c>
      <c r="BL170" s="17" t="s">
        <v>165</v>
      </c>
      <c r="BM170" s="193" t="s">
        <v>175</v>
      </c>
    </row>
    <row r="171" spans="1:65" s="13" customFormat="1" ht="10.199999999999999">
      <c r="B171" s="195"/>
      <c r="C171" s="196"/>
      <c r="D171" s="197" t="s">
        <v>167</v>
      </c>
      <c r="E171" s="198" t="s">
        <v>1</v>
      </c>
      <c r="F171" s="199" t="s">
        <v>176</v>
      </c>
      <c r="G171" s="196"/>
      <c r="H171" s="198" t="s">
        <v>1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167</v>
      </c>
      <c r="AU171" s="205" t="s">
        <v>87</v>
      </c>
      <c r="AV171" s="13" t="s">
        <v>85</v>
      </c>
      <c r="AW171" s="13" t="s">
        <v>33</v>
      </c>
      <c r="AX171" s="13" t="s">
        <v>78</v>
      </c>
      <c r="AY171" s="205" t="s">
        <v>157</v>
      </c>
    </row>
    <row r="172" spans="1:65" s="14" customFormat="1" ht="10.199999999999999">
      <c r="B172" s="206"/>
      <c r="C172" s="207"/>
      <c r="D172" s="197" t="s">
        <v>167</v>
      </c>
      <c r="E172" s="208" t="s">
        <v>1</v>
      </c>
      <c r="F172" s="209" t="s">
        <v>177</v>
      </c>
      <c r="G172" s="207"/>
      <c r="H172" s="210">
        <v>4.125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167</v>
      </c>
      <c r="AU172" s="216" t="s">
        <v>87</v>
      </c>
      <c r="AV172" s="14" t="s">
        <v>87</v>
      </c>
      <c r="AW172" s="14" t="s">
        <v>33</v>
      </c>
      <c r="AX172" s="14" t="s">
        <v>78</v>
      </c>
      <c r="AY172" s="216" t="s">
        <v>157</v>
      </c>
    </row>
    <row r="173" spans="1:65" s="13" customFormat="1" ht="10.199999999999999">
      <c r="B173" s="195"/>
      <c r="C173" s="196"/>
      <c r="D173" s="197" t="s">
        <v>167</v>
      </c>
      <c r="E173" s="198" t="s">
        <v>1</v>
      </c>
      <c r="F173" s="199" t="s">
        <v>178</v>
      </c>
      <c r="G173" s="196"/>
      <c r="H173" s="198" t="s">
        <v>1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167</v>
      </c>
      <c r="AU173" s="205" t="s">
        <v>87</v>
      </c>
      <c r="AV173" s="13" t="s">
        <v>85</v>
      </c>
      <c r="AW173" s="13" t="s">
        <v>33</v>
      </c>
      <c r="AX173" s="13" t="s">
        <v>78</v>
      </c>
      <c r="AY173" s="205" t="s">
        <v>157</v>
      </c>
    </row>
    <row r="174" spans="1:65" s="14" customFormat="1" ht="10.199999999999999">
      <c r="B174" s="206"/>
      <c r="C174" s="207"/>
      <c r="D174" s="197" t="s">
        <v>167</v>
      </c>
      <c r="E174" s="208" t="s">
        <v>1</v>
      </c>
      <c r="F174" s="209" t="s">
        <v>179</v>
      </c>
      <c r="G174" s="207"/>
      <c r="H174" s="210">
        <v>4.375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167</v>
      </c>
      <c r="AU174" s="216" t="s">
        <v>87</v>
      </c>
      <c r="AV174" s="14" t="s">
        <v>87</v>
      </c>
      <c r="AW174" s="14" t="s">
        <v>33</v>
      </c>
      <c r="AX174" s="14" t="s">
        <v>78</v>
      </c>
      <c r="AY174" s="216" t="s">
        <v>157</v>
      </c>
    </row>
    <row r="175" spans="1:65" s="14" customFormat="1" ht="10.199999999999999">
      <c r="B175" s="206"/>
      <c r="C175" s="207"/>
      <c r="D175" s="197" t="s">
        <v>167</v>
      </c>
      <c r="E175" s="208" t="s">
        <v>1</v>
      </c>
      <c r="F175" s="209" t="s">
        <v>180</v>
      </c>
      <c r="G175" s="207"/>
      <c r="H175" s="210">
        <v>15.095000000000001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167</v>
      </c>
      <c r="AU175" s="216" t="s">
        <v>87</v>
      </c>
      <c r="AV175" s="14" t="s">
        <v>87</v>
      </c>
      <c r="AW175" s="14" t="s">
        <v>33</v>
      </c>
      <c r="AX175" s="14" t="s">
        <v>78</v>
      </c>
      <c r="AY175" s="216" t="s">
        <v>157</v>
      </c>
    </row>
    <row r="176" spans="1:65" s="14" customFormat="1" ht="10.199999999999999">
      <c r="B176" s="206"/>
      <c r="C176" s="207"/>
      <c r="D176" s="197" t="s">
        <v>167</v>
      </c>
      <c r="E176" s="208" t="s">
        <v>1</v>
      </c>
      <c r="F176" s="209" t="s">
        <v>181</v>
      </c>
      <c r="G176" s="207"/>
      <c r="H176" s="210">
        <v>4.8099999999999996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167</v>
      </c>
      <c r="AU176" s="216" t="s">
        <v>87</v>
      </c>
      <c r="AV176" s="14" t="s">
        <v>87</v>
      </c>
      <c r="AW176" s="14" t="s">
        <v>33</v>
      </c>
      <c r="AX176" s="14" t="s">
        <v>78</v>
      </c>
      <c r="AY176" s="216" t="s">
        <v>157</v>
      </c>
    </row>
    <row r="177" spans="1:65" s="14" customFormat="1" ht="10.199999999999999">
      <c r="B177" s="206"/>
      <c r="C177" s="207"/>
      <c r="D177" s="197" t="s">
        <v>167</v>
      </c>
      <c r="E177" s="208" t="s">
        <v>1</v>
      </c>
      <c r="F177" s="209" t="s">
        <v>182</v>
      </c>
      <c r="G177" s="207"/>
      <c r="H177" s="210">
        <v>7.3620000000000001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167</v>
      </c>
      <c r="AU177" s="216" t="s">
        <v>87</v>
      </c>
      <c r="AV177" s="14" t="s">
        <v>87</v>
      </c>
      <c r="AW177" s="14" t="s">
        <v>33</v>
      </c>
      <c r="AX177" s="14" t="s">
        <v>78</v>
      </c>
      <c r="AY177" s="216" t="s">
        <v>157</v>
      </c>
    </row>
    <row r="178" spans="1:65" s="14" customFormat="1" ht="10.199999999999999">
      <c r="B178" s="206"/>
      <c r="C178" s="207"/>
      <c r="D178" s="197" t="s">
        <v>167</v>
      </c>
      <c r="E178" s="208" t="s">
        <v>1</v>
      </c>
      <c r="F178" s="209" t="s">
        <v>183</v>
      </c>
      <c r="G178" s="207"/>
      <c r="H178" s="210">
        <v>1.9079999999999999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167</v>
      </c>
      <c r="AU178" s="216" t="s">
        <v>87</v>
      </c>
      <c r="AV178" s="14" t="s">
        <v>87</v>
      </c>
      <c r="AW178" s="14" t="s">
        <v>33</v>
      </c>
      <c r="AX178" s="14" t="s">
        <v>78</v>
      </c>
      <c r="AY178" s="216" t="s">
        <v>157</v>
      </c>
    </row>
    <row r="179" spans="1:65" s="14" customFormat="1" ht="10.199999999999999">
      <c r="B179" s="206"/>
      <c r="C179" s="207"/>
      <c r="D179" s="197" t="s">
        <v>167</v>
      </c>
      <c r="E179" s="208" t="s">
        <v>1</v>
      </c>
      <c r="F179" s="209" t="s">
        <v>184</v>
      </c>
      <c r="G179" s="207"/>
      <c r="H179" s="210">
        <v>4.9029999999999996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167</v>
      </c>
      <c r="AU179" s="216" t="s">
        <v>87</v>
      </c>
      <c r="AV179" s="14" t="s">
        <v>87</v>
      </c>
      <c r="AW179" s="14" t="s">
        <v>33</v>
      </c>
      <c r="AX179" s="14" t="s">
        <v>78</v>
      </c>
      <c r="AY179" s="216" t="s">
        <v>157</v>
      </c>
    </row>
    <row r="180" spans="1:65" s="14" customFormat="1" ht="10.199999999999999">
      <c r="B180" s="206"/>
      <c r="C180" s="207"/>
      <c r="D180" s="197" t="s">
        <v>167</v>
      </c>
      <c r="E180" s="208" t="s">
        <v>1</v>
      </c>
      <c r="F180" s="209" t="s">
        <v>185</v>
      </c>
      <c r="G180" s="207"/>
      <c r="H180" s="210">
        <v>0.99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167</v>
      </c>
      <c r="AU180" s="216" t="s">
        <v>87</v>
      </c>
      <c r="AV180" s="14" t="s">
        <v>87</v>
      </c>
      <c r="AW180" s="14" t="s">
        <v>33</v>
      </c>
      <c r="AX180" s="14" t="s">
        <v>78</v>
      </c>
      <c r="AY180" s="216" t="s">
        <v>157</v>
      </c>
    </row>
    <row r="181" spans="1:65" s="15" customFormat="1" ht="10.199999999999999">
      <c r="B181" s="217"/>
      <c r="C181" s="218"/>
      <c r="D181" s="197" t="s">
        <v>167</v>
      </c>
      <c r="E181" s="219" t="s">
        <v>1</v>
      </c>
      <c r="F181" s="220" t="s">
        <v>171</v>
      </c>
      <c r="G181" s="218"/>
      <c r="H181" s="221">
        <v>43.567999999999998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167</v>
      </c>
      <c r="AU181" s="227" t="s">
        <v>87</v>
      </c>
      <c r="AV181" s="15" t="s">
        <v>165</v>
      </c>
      <c r="AW181" s="15" t="s">
        <v>33</v>
      </c>
      <c r="AX181" s="15" t="s">
        <v>85</v>
      </c>
      <c r="AY181" s="227" t="s">
        <v>157</v>
      </c>
    </row>
    <row r="182" spans="1:65" s="2" customFormat="1" ht="24.15" customHeight="1">
      <c r="A182" s="34"/>
      <c r="B182" s="35"/>
      <c r="C182" s="182" t="s">
        <v>158</v>
      </c>
      <c r="D182" s="182" t="s">
        <v>160</v>
      </c>
      <c r="E182" s="183" t="s">
        <v>186</v>
      </c>
      <c r="F182" s="184" t="s">
        <v>187</v>
      </c>
      <c r="G182" s="185" t="s">
        <v>174</v>
      </c>
      <c r="H182" s="186">
        <v>4.7469999999999999</v>
      </c>
      <c r="I182" s="187"/>
      <c r="J182" s="188">
        <f>ROUND(I182*H182,2)</f>
        <v>0</v>
      </c>
      <c r="K182" s="184" t="s">
        <v>164</v>
      </c>
      <c r="L182" s="39"/>
      <c r="M182" s="189" t="s">
        <v>1</v>
      </c>
      <c r="N182" s="190" t="s">
        <v>43</v>
      </c>
      <c r="O182" s="71"/>
      <c r="P182" s="191">
        <f>O182*H182</f>
        <v>0</v>
      </c>
      <c r="Q182" s="191">
        <v>8.2580000000000001E-2</v>
      </c>
      <c r="R182" s="191">
        <f>Q182*H182</f>
        <v>0.39200725999999997</v>
      </c>
      <c r="S182" s="191">
        <v>0</v>
      </c>
      <c r="T182" s="19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3" t="s">
        <v>165</v>
      </c>
      <c r="AT182" s="193" t="s">
        <v>160</v>
      </c>
      <c r="AU182" s="193" t="s">
        <v>87</v>
      </c>
      <c r="AY182" s="17" t="s">
        <v>157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7" t="s">
        <v>85</v>
      </c>
      <c r="BK182" s="194">
        <f>ROUND(I182*H182,2)</f>
        <v>0</v>
      </c>
      <c r="BL182" s="17" t="s">
        <v>165</v>
      </c>
      <c r="BM182" s="193" t="s">
        <v>188</v>
      </c>
    </row>
    <row r="183" spans="1:65" s="13" customFormat="1" ht="10.199999999999999">
      <c r="B183" s="195"/>
      <c r="C183" s="196"/>
      <c r="D183" s="197" t="s">
        <v>167</v>
      </c>
      <c r="E183" s="198" t="s">
        <v>1</v>
      </c>
      <c r="F183" s="199" t="s">
        <v>189</v>
      </c>
      <c r="G183" s="196"/>
      <c r="H183" s="198" t="s">
        <v>1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167</v>
      </c>
      <c r="AU183" s="205" t="s">
        <v>87</v>
      </c>
      <c r="AV183" s="13" t="s">
        <v>85</v>
      </c>
      <c r="AW183" s="13" t="s">
        <v>33</v>
      </c>
      <c r="AX183" s="13" t="s">
        <v>78</v>
      </c>
      <c r="AY183" s="205" t="s">
        <v>157</v>
      </c>
    </row>
    <row r="184" spans="1:65" s="14" customFormat="1" ht="10.199999999999999">
      <c r="B184" s="206"/>
      <c r="C184" s="207"/>
      <c r="D184" s="197" t="s">
        <v>167</v>
      </c>
      <c r="E184" s="208" t="s">
        <v>1</v>
      </c>
      <c r="F184" s="209" t="s">
        <v>190</v>
      </c>
      <c r="G184" s="207"/>
      <c r="H184" s="210">
        <v>1.272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167</v>
      </c>
      <c r="AU184" s="216" t="s">
        <v>87</v>
      </c>
      <c r="AV184" s="14" t="s">
        <v>87</v>
      </c>
      <c r="AW184" s="14" t="s">
        <v>33</v>
      </c>
      <c r="AX184" s="14" t="s">
        <v>78</v>
      </c>
      <c r="AY184" s="216" t="s">
        <v>157</v>
      </c>
    </row>
    <row r="185" spans="1:65" s="13" customFormat="1" ht="10.199999999999999">
      <c r="B185" s="195"/>
      <c r="C185" s="196"/>
      <c r="D185" s="197" t="s">
        <v>167</v>
      </c>
      <c r="E185" s="198" t="s">
        <v>1</v>
      </c>
      <c r="F185" s="199" t="s">
        <v>191</v>
      </c>
      <c r="G185" s="196"/>
      <c r="H185" s="198" t="s">
        <v>1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167</v>
      </c>
      <c r="AU185" s="205" t="s">
        <v>87</v>
      </c>
      <c r="AV185" s="13" t="s">
        <v>85</v>
      </c>
      <c r="AW185" s="13" t="s">
        <v>33</v>
      </c>
      <c r="AX185" s="13" t="s">
        <v>78</v>
      </c>
      <c r="AY185" s="205" t="s">
        <v>157</v>
      </c>
    </row>
    <row r="186" spans="1:65" s="14" customFormat="1" ht="10.199999999999999">
      <c r="B186" s="206"/>
      <c r="C186" s="207"/>
      <c r="D186" s="197" t="s">
        <v>167</v>
      </c>
      <c r="E186" s="208" t="s">
        <v>1</v>
      </c>
      <c r="F186" s="209" t="s">
        <v>192</v>
      </c>
      <c r="G186" s="207"/>
      <c r="H186" s="210">
        <v>2.1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167</v>
      </c>
      <c r="AU186" s="216" t="s">
        <v>87</v>
      </c>
      <c r="AV186" s="14" t="s">
        <v>87</v>
      </c>
      <c r="AW186" s="14" t="s">
        <v>33</v>
      </c>
      <c r="AX186" s="14" t="s">
        <v>78</v>
      </c>
      <c r="AY186" s="216" t="s">
        <v>157</v>
      </c>
    </row>
    <row r="187" spans="1:65" s="14" customFormat="1" ht="10.199999999999999">
      <c r="B187" s="206"/>
      <c r="C187" s="207"/>
      <c r="D187" s="197" t="s">
        <v>167</v>
      </c>
      <c r="E187" s="208" t="s">
        <v>1</v>
      </c>
      <c r="F187" s="209" t="s">
        <v>193</v>
      </c>
      <c r="G187" s="207"/>
      <c r="H187" s="210">
        <v>1.375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167</v>
      </c>
      <c r="AU187" s="216" t="s">
        <v>87</v>
      </c>
      <c r="AV187" s="14" t="s">
        <v>87</v>
      </c>
      <c r="AW187" s="14" t="s">
        <v>33</v>
      </c>
      <c r="AX187" s="14" t="s">
        <v>78</v>
      </c>
      <c r="AY187" s="216" t="s">
        <v>157</v>
      </c>
    </row>
    <row r="188" spans="1:65" s="15" customFormat="1" ht="10.199999999999999">
      <c r="B188" s="217"/>
      <c r="C188" s="218"/>
      <c r="D188" s="197" t="s">
        <v>167</v>
      </c>
      <c r="E188" s="219" t="s">
        <v>1</v>
      </c>
      <c r="F188" s="220" t="s">
        <v>171</v>
      </c>
      <c r="G188" s="218"/>
      <c r="H188" s="221">
        <v>4.7469999999999999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167</v>
      </c>
      <c r="AU188" s="227" t="s">
        <v>87</v>
      </c>
      <c r="AV188" s="15" t="s">
        <v>165</v>
      </c>
      <c r="AW188" s="15" t="s">
        <v>33</v>
      </c>
      <c r="AX188" s="15" t="s">
        <v>85</v>
      </c>
      <c r="AY188" s="227" t="s">
        <v>157</v>
      </c>
    </row>
    <row r="189" spans="1:65" s="2" customFormat="1" ht="24.15" customHeight="1">
      <c r="A189" s="34"/>
      <c r="B189" s="35"/>
      <c r="C189" s="182" t="s">
        <v>165</v>
      </c>
      <c r="D189" s="182" t="s">
        <v>160</v>
      </c>
      <c r="E189" s="183" t="s">
        <v>194</v>
      </c>
      <c r="F189" s="184" t="s">
        <v>195</v>
      </c>
      <c r="G189" s="185" t="s">
        <v>174</v>
      </c>
      <c r="H189" s="186">
        <v>4.2549999999999999</v>
      </c>
      <c r="I189" s="187"/>
      <c r="J189" s="188">
        <f>ROUND(I189*H189,2)</f>
        <v>0</v>
      </c>
      <c r="K189" s="184" t="s">
        <v>164</v>
      </c>
      <c r="L189" s="39"/>
      <c r="M189" s="189" t="s">
        <v>1</v>
      </c>
      <c r="N189" s="190" t="s">
        <v>43</v>
      </c>
      <c r="O189" s="71"/>
      <c r="P189" s="191">
        <f>O189*H189</f>
        <v>0</v>
      </c>
      <c r="Q189" s="191">
        <v>0.12021</v>
      </c>
      <c r="R189" s="191">
        <f>Q189*H189</f>
        <v>0.51149354999999996</v>
      </c>
      <c r="S189" s="191">
        <v>0</v>
      </c>
      <c r="T189" s="19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3" t="s">
        <v>165</v>
      </c>
      <c r="AT189" s="193" t="s">
        <v>160</v>
      </c>
      <c r="AU189" s="193" t="s">
        <v>87</v>
      </c>
      <c r="AY189" s="17" t="s">
        <v>157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7" t="s">
        <v>85</v>
      </c>
      <c r="BK189" s="194">
        <f>ROUND(I189*H189,2)</f>
        <v>0</v>
      </c>
      <c r="BL189" s="17" t="s">
        <v>165</v>
      </c>
      <c r="BM189" s="193" t="s">
        <v>196</v>
      </c>
    </row>
    <row r="190" spans="1:65" s="13" customFormat="1" ht="10.199999999999999">
      <c r="B190" s="195"/>
      <c r="C190" s="196"/>
      <c r="D190" s="197" t="s">
        <v>167</v>
      </c>
      <c r="E190" s="198" t="s">
        <v>1</v>
      </c>
      <c r="F190" s="199" t="s">
        <v>197</v>
      </c>
      <c r="G190" s="196"/>
      <c r="H190" s="198" t="s">
        <v>1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167</v>
      </c>
      <c r="AU190" s="205" t="s">
        <v>87</v>
      </c>
      <c r="AV190" s="13" t="s">
        <v>85</v>
      </c>
      <c r="AW190" s="13" t="s">
        <v>33</v>
      </c>
      <c r="AX190" s="13" t="s">
        <v>78</v>
      </c>
      <c r="AY190" s="205" t="s">
        <v>157</v>
      </c>
    </row>
    <row r="191" spans="1:65" s="14" customFormat="1" ht="10.199999999999999">
      <c r="B191" s="206"/>
      <c r="C191" s="207"/>
      <c r="D191" s="197" t="s">
        <v>167</v>
      </c>
      <c r="E191" s="208" t="s">
        <v>1</v>
      </c>
      <c r="F191" s="209" t="s">
        <v>198</v>
      </c>
      <c r="G191" s="207"/>
      <c r="H191" s="210">
        <v>4.2549999999999999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167</v>
      </c>
      <c r="AU191" s="216" t="s">
        <v>87</v>
      </c>
      <c r="AV191" s="14" t="s">
        <v>87</v>
      </c>
      <c r="AW191" s="14" t="s">
        <v>33</v>
      </c>
      <c r="AX191" s="14" t="s">
        <v>78</v>
      </c>
      <c r="AY191" s="216" t="s">
        <v>157</v>
      </c>
    </row>
    <row r="192" spans="1:65" s="15" customFormat="1" ht="10.199999999999999">
      <c r="B192" s="217"/>
      <c r="C192" s="218"/>
      <c r="D192" s="197" t="s">
        <v>167</v>
      </c>
      <c r="E192" s="219" t="s">
        <v>1</v>
      </c>
      <c r="F192" s="220" t="s">
        <v>171</v>
      </c>
      <c r="G192" s="218"/>
      <c r="H192" s="221">
        <v>4.2549999999999999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167</v>
      </c>
      <c r="AU192" s="227" t="s">
        <v>87</v>
      </c>
      <c r="AV192" s="15" t="s">
        <v>165</v>
      </c>
      <c r="AW192" s="15" t="s">
        <v>33</v>
      </c>
      <c r="AX192" s="15" t="s">
        <v>85</v>
      </c>
      <c r="AY192" s="227" t="s">
        <v>157</v>
      </c>
    </row>
    <row r="193" spans="1:65" s="2" customFormat="1" ht="24.15" customHeight="1">
      <c r="A193" s="34"/>
      <c r="B193" s="35"/>
      <c r="C193" s="182" t="s">
        <v>199</v>
      </c>
      <c r="D193" s="182" t="s">
        <v>160</v>
      </c>
      <c r="E193" s="183" t="s">
        <v>200</v>
      </c>
      <c r="F193" s="184" t="s">
        <v>201</v>
      </c>
      <c r="G193" s="185" t="s">
        <v>202</v>
      </c>
      <c r="H193" s="186">
        <v>55.56</v>
      </c>
      <c r="I193" s="187"/>
      <c r="J193" s="188">
        <f>ROUND(I193*H193,2)</f>
        <v>0</v>
      </c>
      <c r="K193" s="184" t="s">
        <v>164</v>
      </c>
      <c r="L193" s="39"/>
      <c r="M193" s="189" t="s">
        <v>1</v>
      </c>
      <c r="N193" s="190" t="s">
        <v>43</v>
      </c>
      <c r="O193" s="71"/>
      <c r="P193" s="191">
        <f>O193*H193</f>
        <v>0</v>
      </c>
      <c r="Q193" s="191">
        <v>1.3999999999999999E-4</v>
      </c>
      <c r="R193" s="191">
        <f>Q193*H193</f>
        <v>7.7783999999999996E-3</v>
      </c>
      <c r="S193" s="191">
        <v>0</v>
      </c>
      <c r="T193" s="19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3" t="s">
        <v>165</v>
      </c>
      <c r="AT193" s="193" t="s">
        <v>160</v>
      </c>
      <c r="AU193" s="193" t="s">
        <v>87</v>
      </c>
      <c r="AY193" s="17" t="s">
        <v>157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7" t="s">
        <v>85</v>
      </c>
      <c r="BK193" s="194">
        <f>ROUND(I193*H193,2)</f>
        <v>0</v>
      </c>
      <c r="BL193" s="17" t="s">
        <v>165</v>
      </c>
      <c r="BM193" s="193" t="s">
        <v>203</v>
      </c>
    </row>
    <row r="194" spans="1:65" s="13" customFormat="1" ht="10.199999999999999">
      <c r="B194" s="195"/>
      <c r="C194" s="196"/>
      <c r="D194" s="197" t="s">
        <v>167</v>
      </c>
      <c r="E194" s="198" t="s">
        <v>1</v>
      </c>
      <c r="F194" s="199" t="s">
        <v>204</v>
      </c>
      <c r="G194" s="196"/>
      <c r="H194" s="198" t="s">
        <v>1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167</v>
      </c>
      <c r="AU194" s="205" t="s">
        <v>87</v>
      </c>
      <c r="AV194" s="13" t="s">
        <v>85</v>
      </c>
      <c r="AW194" s="13" t="s">
        <v>33</v>
      </c>
      <c r="AX194" s="13" t="s">
        <v>78</v>
      </c>
      <c r="AY194" s="205" t="s">
        <v>157</v>
      </c>
    </row>
    <row r="195" spans="1:65" s="14" customFormat="1" ht="10.199999999999999">
      <c r="B195" s="206"/>
      <c r="C195" s="207"/>
      <c r="D195" s="197" t="s">
        <v>167</v>
      </c>
      <c r="E195" s="208" t="s">
        <v>1</v>
      </c>
      <c r="F195" s="209" t="s">
        <v>205</v>
      </c>
      <c r="G195" s="207"/>
      <c r="H195" s="210">
        <v>9.74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167</v>
      </c>
      <c r="AU195" s="216" t="s">
        <v>87</v>
      </c>
      <c r="AV195" s="14" t="s">
        <v>87</v>
      </c>
      <c r="AW195" s="14" t="s">
        <v>33</v>
      </c>
      <c r="AX195" s="14" t="s">
        <v>78</v>
      </c>
      <c r="AY195" s="216" t="s">
        <v>157</v>
      </c>
    </row>
    <row r="196" spans="1:65" s="13" customFormat="1" ht="10.199999999999999">
      <c r="B196" s="195"/>
      <c r="C196" s="196"/>
      <c r="D196" s="197" t="s">
        <v>167</v>
      </c>
      <c r="E196" s="198" t="s">
        <v>1</v>
      </c>
      <c r="F196" s="199" t="s">
        <v>191</v>
      </c>
      <c r="G196" s="196"/>
      <c r="H196" s="198" t="s">
        <v>1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167</v>
      </c>
      <c r="AU196" s="205" t="s">
        <v>87</v>
      </c>
      <c r="AV196" s="13" t="s">
        <v>85</v>
      </c>
      <c r="AW196" s="13" t="s">
        <v>33</v>
      </c>
      <c r="AX196" s="13" t="s">
        <v>78</v>
      </c>
      <c r="AY196" s="205" t="s">
        <v>157</v>
      </c>
    </row>
    <row r="197" spans="1:65" s="14" customFormat="1" ht="10.199999999999999">
      <c r="B197" s="206"/>
      <c r="C197" s="207"/>
      <c r="D197" s="197" t="s">
        <v>167</v>
      </c>
      <c r="E197" s="208" t="s">
        <v>1</v>
      </c>
      <c r="F197" s="209" t="s">
        <v>206</v>
      </c>
      <c r="G197" s="207"/>
      <c r="H197" s="210">
        <v>45.82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167</v>
      </c>
      <c r="AU197" s="216" t="s">
        <v>87</v>
      </c>
      <c r="AV197" s="14" t="s">
        <v>87</v>
      </c>
      <c r="AW197" s="14" t="s">
        <v>33</v>
      </c>
      <c r="AX197" s="14" t="s">
        <v>78</v>
      </c>
      <c r="AY197" s="216" t="s">
        <v>157</v>
      </c>
    </row>
    <row r="198" spans="1:65" s="15" customFormat="1" ht="10.199999999999999">
      <c r="B198" s="217"/>
      <c r="C198" s="218"/>
      <c r="D198" s="197" t="s">
        <v>167</v>
      </c>
      <c r="E198" s="219" t="s">
        <v>1</v>
      </c>
      <c r="F198" s="220" t="s">
        <v>171</v>
      </c>
      <c r="G198" s="218"/>
      <c r="H198" s="221">
        <v>55.56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167</v>
      </c>
      <c r="AU198" s="227" t="s">
        <v>87</v>
      </c>
      <c r="AV198" s="15" t="s">
        <v>165</v>
      </c>
      <c r="AW198" s="15" t="s">
        <v>33</v>
      </c>
      <c r="AX198" s="15" t="s">
        <v>85</v>
      </c>
      <c r="AY198" s="227" t="s">
        <v>157</v>
      </c>
    </row>
    <row r="199" spans="1:65" s="12" customFormat="1" ht="22.8" customHeight="1">
      <c r="B199" s="166"/>
      <c r="C199" s="167"/>
      <c r="D199" s="168" t="s">
        <v>77</v>
      </c>
      <c r="E199" s="180" t="s">
        <v>165</v>
      </c>
      <c r="F199" s="180" t="s">
        <v>207</v>
      </c>
      <c r="G199" s="167"/>
      <c r="H199" s="167"/>
      <c r="I199" s="170"/>
      <c r="J199" s="181">
        <f>BK199</f>
        <v>0</v>
      </c>
      <c r="K199" s="167"/>
      <c r="L199" s="172"/>
      <c r="M199" s="173"/>
      <c r="N199" s="174"/>
      <c r="O199" s="174"/>
      <c r="P199" s="175">
        <f>SUM(P200:P222)</f>
        <v>0</v>
      </c>
      <c r="Q199" s="174"/>
      <c r="R199" s="175">
        <f>SUM(R200:R222)</f>
        <v>1.1684706899999999</v>
      </c>
      <c r="S199" s="174"/>
      <c r="T199" s="176">
        <f>SUM(T200:T222)</f>
        <v>0</v>
      </c>
      <c r="AR199" s="177" t="s">
        <v>85</v>
      </c>
      <c r="AT199" s="178" t="s">
        <v>77</v>
      </c>
      <c r="AU199" s="178" t="s">
        <v>85</v>
      </c>
      <c r="AY199" s="177" t="s">
        <v>157</v>
      </c>
      <c r="BK199" s="179">
        <f>SUM(BK200:BK222)</f>
        <v>0</v>
      </c>
    </row>
    <row r="200" spans="1:65" s="2" customFormat="1" ht="16.5" customHeight="1">
      <c r="A200" s="34"/>
      <c r="B200" s="35"/>
      <c r="C200" s="182" t="s">
        <v>208</v>
      </c>
      <c r="D200" s="182" t="s">
        <v>160</v>
      </c>
      <c r="E200" s="183" t="s">
        <v>209</v>
      </c>
      <c r="F200" s="184" t="s">
        <v>210</v>
      </c>
      <c r="G200" s="185" t="s">
        <v>163</v>
      </c>
      <c r="H200" s="186">
        <v>0.191</v>
      </c>
      <c r="I200" s="187"/>
      <c r="J200" s="188">
        <f>ROUND(I200*H200,2)</f>
        <v>0</v>
      </c>
      <c r="K200" s="184" t="s">
        <v>164</v>
      </c>
      <c r="L200" s="39"/>
      <c r="M200" s="189" t="s">
        <v>1</v>
      </c>
      <c r="N200" s="190" t="s">
        <v>43</v>
      </c>
      <c r="O200" s="71"/>
      <c r="P200" s="191">
        <f>O200*H200</f>
        <v>0</v>
      </c>
      <c r="Q200" s="191">
        <v>2.5020099999999998</v>
      </c>
      <c r="R200" s="191">
        <f>Q200*H200</f>
        <v>0.47788390999999997</v>
      </c>
      <c r="S200" s="191">
        <v>0</v>
      </c>
      <c r="T200" s="19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3" t="s">
        <v>165</v>
      </c>
      <c r="AT200" s="193" t="s">
        <v>160</v>
      </c>
      <c r="AU200" s="193" t="s">
        <v>87</v>
      </c>
      <c r="AY200" s="17" t="s">
        <v>157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7" t="s">
        <v>85</v>
      </c>
      <c r="BK200" s="194">
        <f>ROUND(I200*H200,2)</f>
        <v>0</v>
      </c>
      <c r="BL200" s="17" t="s">
        <v>165</v>
      </c>
      <c r="BM200" s="193" t="s">
        <v>211</v>
      </c>
    </row>
    <row r="201" spans="1:65" s="14" customFormat="1" ht="10.199999999999999">
      <c r="B201" s="206"/>
      <c r="C201" s="207"/>
      <c r="D201" s="197" t="s">
        <v>167</v>
      </c>
      <c r="E201" s="208" t="s">
        <v>1</v>
      </c>
      <c r="F201" s="209" t="s">
        <v>212</v>
      </c>
      <c r="G201" s="207"/>
      <c r="H201" s="210">
        <v>0.191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167</v>
      </c>
      <c r="AU201" s="216" t="s">
        <v>87</v>
      </c>
      <c r="AV201" s="14" t="s">
        <v>87</v>
      </c>
      <c r="AW201" s="14" t="s">
        <v>33</v>
      </c>
      <c r="AX201" s="14" t="s">
        <v>85</v>
      </c>
      <c r="AY201" s="216" t="s">
        <v>157</v>
      </c>
    </row>
    <row r="202" spans="1:65" s="2" customFormat="1" ht="24.15" customHeight="1">
      <c r="A202" s="34"/>
      <c r="B202" s="35"/>
      <c r="C202" s="182" t="s">
        <v>213</v>
      </c>
      <c r="D202" s="182" t="s">
        <v>160</v>
      </c>
      <c r="E202" s="183" t="s">
        <v>214</v>
      </c>
      <c r="F202" s="184" t="s">
        <v>215</v>
      </c>
      <c r="G202" s="185" t="s">
        <v>174</v>
      </c>
      <c r="H202" s="186">
        <v>0.76500000000000001</v>
      </c>
      <c r="I202" s="187"/>
      <c r="J202" s="188">
        <f>ROUND(I202*H202,2)</f>
        <v>0</v>
      </c>
      <c r="K202" s="184" t="s">
        <v>164</v>
      </c>
      <c r="L202" s="39"/>
      <c r="M202" s="189" t="s">
        <v>1</v>
      </c>
      <c r="N202" s="190" t="s">
        <v>43</v>
      </c>
      <c r="O202" s="71"/>
      <c r="P202" s="191">
        <f>O202*H202</f>
        <v>0</v>
      </c>
      <c r="Q202" s="191">
        <v>5.3299999999999997E-3</v>
      </c>
      <c r="R202" s="191">
        <f>Q202*H202</f>
        <v>4.0774499999999998E-3</v>
      </c>
      <c r="S202" s="191">
        <v>0</v>
      </c>
      <c r="T202" s="19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3" t="s">
        <v>165</v>
      </c>
      <c r="AT202" s="193" t="s">
        <v>160</v>
      </c>
      <c r="AU202" s="193" t="s">
        <v>87</v>
      </c>
      <c r="AY202" s="17" t="s">
        <v>157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7" t="s">
        <v>85</v>
      </c>
      <c r="BK202" s="194">
        <f>ROUND(I202*H202,2)</f>
        <v>0</v>
      </c>
      <c r="BL202" s="17" t="s">
        <v>165</v>
      </c>
      <c r="BM202" s="193" t="s">
        <v>216</v>
      </c>
    </row>
    <row r="203" spans="1:65" s="14" customFormat="1" ht="10.199999999999999">
      <c r="B203" s="206"/>
      <c r="C203" s="207"/>
      <c r="D203" s="197" t="s">
        <v>167</v>
      </c>
      <c r="E203" s="208" t="s">
        <v>1</v>
      </c>
      <c r="F203" s="209" t="s">
        <v>217</v>
      </c>
      <c r="G203" s="207"/>
      <c r="H203" s="210">
        <v>0.76500000000000001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167</v>
      </c>
      <c r="AU203" s="216" t="s">
        <v>87</v>
      </c>
      <c r="AV203" s="14" t="s">
        <v>87</v>
      </c>
      <c r="AW203" s="14" t="s">
        <v>33</v>
      </c>
      <c r="AX203" s="14" t="s">
        <v>85</v>
      </c>
      <c r="AY203" s="216" t="s">
        <v>157</v>
      </c>
    </row>
    <row r="204" spans="1:65" s="2" customFormat="1" ht="24.15" customHeight="1">
      <c r="A204" s="34"/>
      <c r="B204" s="35"/>
      <c r="C204" s="182" t="s">
        <v>218</v>
      </c>
      <c r="D204" s="182" t="s">
        <v>160</v>
      </c>
      <c r="E204" s="183" t="s">
        <v>219</v>
      </c>
      <c r="F204" s="184" t="s">
        <v>220</v>
      </c>
      <c r="G204" s="185" t="s">
        <v>174</v>
      </c>
      <c r="H204" s="186">
        <v>0.76500000000000001</v>
      </c>
      <c r="I204" s="187"/>
      <c r="J204" s="188">
        <f>ROUND(I204*H204,2)</f>
        <v>0</v>
      </c>
      <c r="K204" s="184" t="s">
        <v>164</v>
      </c>
      <c r="L204" s="39"/>
      <c r="M204" s="189" t="s">
        <v>1</v>
      </c>
      <c r="N204" s="190" t="s">
        <v>43</v>
      </c>
      <c r="O204" s="71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3" t="s">
        <v>165</v>
      </c>
      <c r="AT204" s="193" t="s">
        <v>160</v>
      </c>
      <c r="AU204" s="193" t="s">
        <v>87</v>
      </c>
      <c r="AY204" s="17" t="s">
        <v>157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7" t="s">
        <v>85</v>
      </c>
      <c r="BK204" s="194">
        <f>ROUND(I204*H204,2)</f>
        <v>0</v>
      </c>
      <c r="BL204" s="17" t="s">
        <v>165</v>
      </c>
      <c r="BM204" s="193" t="s">
        <v>221</v>
      </c>
    </row>
    <row r="205" spans="1:65" s="14" customFormat="1" ht="10.199999999999999">
      <c r="B205" s="206"/>
      <c r="C205" s="207"/>
      <c r="D205" s="197" t="s">
        <v>167</v>
      </c>
      <c r="E205" s="208" t="s">
        <v>1</v>
      </c>
      <c r="F205" s="209" t="s">
        <v>217</v>
      </c>
      <c r="G205" s="207"/>
      <c r="H205" s="210">
        <v>0.76500000000000001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167</v>
      </c>
      <c r="AU205" s="216" t="s">
        <v>87</v>
      </c>
      <c r="AV205" s="14" t="s">
        <v>87</v>
      </c>
      <c r="AW205" s="14" t="s">
        <v>33</v>
      </c>
      <c r="AX205" s="14" t="s">
        <v>85</v>
      </c>
      <c r="AY205" s="216" t="s">
        <v>157</v>
      </c>
    </row>
    <row r="206" spans="1:65" s="2" customFormat="1" ht="24.15" customHeight="1">
      <c r="A206" s="34"/>
      <c r="B206" s="35"/>
      <c r="C206" s="182" t="s">
        <v>222</v>
      </c>
      <c r="D206" s="182" t="s">
        <v>160</v>
      </c>
      <c r="E206" s="183" t="s">
        <v>223</v>
      </c>
      <c r="F206" s="184" t="s">
        <v>224</v>
      </c>
      <c r="G206" s="185" t="s">
        <v>174</v>
      </c>
      <c r="H206" s="186">
        <v>0.76500000000000001</v>
      </c>
      <c r="I206" s="187"/>
      <c r="J206" s="188">
        <f>ROUND(I206*H206,2)</f>
        <v>0</v>
      </c>
      <c r="K206" s="184" t="s">
        <v>164</v>
      </c>
      <c r="L206" s="39"/>
      <c r="M206" s="189" t="s">
        <v>1</v>
      </c>
      <c r="N206" s="190" t="s">
        <v>43</v>
      </c>
      <c r="O206" s="71"/>
      <c r="P206" s="191">
        <f>O206*H206</f>
        <v>0</v>
      </c>
      <c r="Q206" s="191">
        <v>8.8000000000000003E-4</v>
      </c>
      <c r="R206" s="191">
        <f>Q206*H206</f>
        <v>6.7319999999999999E-4</v>
      </c>
      <c r="S206" s="191">
        <v>0</v>
      </c>
      <c r="T206" s="19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3" t="s">
        <v>165</v>
      </c>
      <c r="AT206" s="193" t="s">
        <v>160</v>
      </c>
      <c r="AU206" s="193" t="s">
        <v>87</v>
      </c>
      <c r="AY206" s="17" t="s">
        <v>157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7" t="s">
        <v>85</v>
      </c>
      <c r="BK206" s="194">
        <f>ROUND(I206*H206,2)</f>
        <v>0</v>
      </c>
      <c r="BL206" s="17" t="s">
        <v>165</v>
      </c>
      <c r="BM206" s="193" t="s">
        <v>225</v>
      </c>
    </row>
    <row r="207" spans="1:65" s="14" customFormat="1" ht="10.199999999999999">
      <c r="B207" s="206"/>
      <c r="C207" s="207"/>
      <c r="D207" s="197" t="s">
        <v>167</v>
      </c>
      <c r="E207" s="208" t="s">
        <v>1</v>
      </c>
      <c r="F207" s="209" t="s">
        <v>217</v>
      </c>
      <c r="G207" s="207"/>
      <c r="H207" s="210">
        <v>0.76500000000000001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167</v>
      </c>
      <c r="AU207" s="216" t="s">
        <v>87</v>
      </c>
      <c r="AV207" s="14" t="s">
        <v>87</v>
      </c>
      <c r="AW207" s="14" t="s">
        <v>33</v>
      </c>
      <c r="AX207" s="14" t="s">
        <v>85</v>
      </c>
      <c r="AY207" s="216" t="s">
        <v>157</v>
      </c>
    </row>
    <row r="208" spans="1:65" s="2" customFormat="1" ht="24.15" customHeight="1">
      <c r="A208" s="34"/>
      <c r="B208" s="35"/>
      <c r="C208" s="182" t="s">
        <v>226</v>
      </c>
      <c r="D208" s="182" t="s">
        <v>160</v>
      </c>
      <c r="E208" s="183" t="s">
        <v>227</v>
      </c>
      <c r="F208" s="184" t="s">
        <v>228</v>
      </c>
      <c r="G208" s="185" t="s">
        <v>174</v>
      </c>
      <c r="H208" s="186">
        <v>0.76500000000000001</v>
      </c>
      <c r="I208" s="187"/>
      <c r="J208" s="188">
        <f>ROUND(I208*H208,2)</f>
        <v>0</v>
      </c>
      <c r="K208" s="184" t="s">
        <v>164</v>
      </c>
      <c r="L208" s="39"/>
      <c r="M208" s="189" t="s">
        <v>1</v>
      </c>
      <c r="N208" s="190" t="s">
        <v>43</v>
      </c>
      <c r="O208" s="71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3" t="s">
        <v>165</v>
      </c>
      <c r="AT208" s="193" t="s">
        <v>160</v>
      </c>
      <c r="AU208" s="193" t="s">
        <v>87</v>
      </c>
      <c r="AY208" s="17" t="s">
        <v>157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7" t="s">
        <v>85</v>
      </c>
      <c r="BK208" s="194">
        <f>ROUND(I208*H208,2)</f>
        <v>0</v>
      </c>
      <c r="BL208" s="17" t="s">
        <v>165</v>
      </c>
      <c r="BM208" s="193" t="s">
        <v>229</v>
      </c>
    </row>
    <row r="209" spans="1:65" s="14" customFormat="1" ht="10.199999999999999">
      <c r="B209" s="206"/>
      <c r="C209" s="207"/>
      <c r="D209" s="197" t="s">
        <v>167</v>
      </c>
      <c r="E209" s="208" t="s">
        <v>1</v>
      </c>
      <c r="F209" s="209" t="s">
        <v>217</v>
      </c>
      <c r="G209" s="207"/>
      <c r="H209" s="210">
        <v>0.76500000000000001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167</v>
      </c>
      <c r="AU209" s="216" t="s">
        <v>87</v>
      </c>
      <c r="AV209" s="14" t="s">
        <v>87</v>
      </c>
      <c r="AW209" s="14" t="s">
        <v>33</v>
      </c>
      <c r="AX209" s="14" t="s">
        <v>85</v>
      </c>
      <c r="AY209" s="216" t="s">
        <v>157</v>
      </c>
    </row>
    <row r="210" spans="1:65" s="2" customFormat="1" ht="16.5" customHeight="1">
      <c r="A210" s="34"/>
      <c r="B210" s="35"/>
      <c r="C210" s="182" t="s">
        <v>230</v>
      </c>
      <c r="D210" s="182" t="s">
        <v>160</v>
      </c>
      <c r="E210" s="183" t="s">
        <v>231</v>
      </c>
      <c r="F210" s="184" t="s">
        <v>232</v>
      </c>
      <c r="G210" s="185" t="s">
        <v>233</v>
      </c>
      <c r="H210" s="186">
        <v>4.0000000000000001E-3</v>
      </c>
      <c r="I210" s="187"/>
      <c r="J210" s="188">
        <f>ROUND(I210*H210,2)</f>
        <v>0</v>
      </c>
      <c r="K210" s="184" t="s">
        <v>164</v>
      </c>
      <c r="L210" s="39"/>
      <c r="M210" s="189" t="s">
        <v>1</v>
      </c>
      <c r="N210" s="190" t="s">
        <v>43</v>
      </c>
      <c r="O210" s="71"/>
      <c r="P210" s="191">
        <f>O210*H210</f>
        <v>0</v>
      </c>
      <c r="Q210" s="191">
        <v>1.06277</v>
      </c>
      <c r="R210" s="191">
        <f>Q210*H210</f>
        <v>4.25108E-3</v>
      </c>
      <c r="S210" s="191">
        <v>0</v>
      </c>
      <c r="T210" s="19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3" t="s">
        <v>165</v>
      </c>
      <c r="AT210" s="193" t="s">
        <v>160</v>
      </c>
      <c r="AU210" s="193" t="s">
        <v>87</v>
      </c>
      <c r="AY210" s="17" t="s">
        <v>157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7" t="s">
        <v>85</v>
      </c>
      <c r="BK210" s="194">
        <f>ROUND(I210*H210,2)</f>
        <v>0</v>
      </c>
      <c r="BL210" s="17" t="s">
        <v>165</v>
      </c>
      <c r="BM210" s="193" t="s">
        <v>234</v>
      </c>
    </row>
    <row r="211" spans="1:65" s="14" customFormat="1" ht="10.199999999999999">
      <c r="B211" s="206"/>
      <c r="C211" s="207"/>
      <c r="D211" s="197" t="s">
        <v>167</v>
      </c>
      <c r="E211" s="208" t="s">
        <v>1</v>
      </c>
      <c r="F211" s="209" t="s">
        <v>235</v>
      </c>
      <c r="G211" s="207"/>
      <c r="H211" s="210">
        <v>4.0000000000000001E-3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167</v>
      </c>
      <c r="AU211" s="216" t="s">
        <v>87</v>
      </c>
      <c r="AV211" s="14" t="s">
        <v>87</v>
      </c>
      <c r="AW211" s="14" t="s">
        <v>33</v>
      </c>
      <c r="AX211" s="14" t="s">
        <v>85</v>
      </c>
      <c r="AY211" s="216" t="s">
        <v>157</v>
      </c>
    </row>
    <row r="212" spans="1:65" s="2" customFormat="1" ht="33" customHeight="1">
      <c r="A212" s="34"/>
      <c r="B212" s="35"/>
      <c r="C212" s="182" t="s">
        <v>8</v>
      </c>
      <c r="D212" s="182" t="s">
        <v>160</v>
      </c>
      <c r="E212" s="183" t="s">
        <v>236</v>
      </c>
      <c r="F212" s="184" t="s">
        <v>237</v>
      </c>
      <c r="G212" s="185" t="s">
        <v>233</v>
      </c>
      <c r="H212" s="186">
        <v>5.5E-2</v>
      </c>
      <c r="I212" s="187"/>
      <c r="J212" s="188">
        <f>ROUND(I212*H212,2)</f>
        <v>0</v>
      </c>
      <c r="K212" s="184" t="s">
        <v>164</v>
      </c>
      <c r="L212" s="39"/>
      <c r="M212" s="189" t="s">
        <v>1</v>
      </c>
      <c r="N212" s="190" t="s">
        <v>43</v>
      </c>
      <c r="O212" s="71"/>
      <c r="P212" s="191">
        <f>O212*H212</f>
        <v>0</v>
      </c>
      <c r="Q212" s="191">
        <v>1.9539999999999998E-2</v>
      </c>
      <c r="R212" s="191">
        <f>Q212*H212</f>
        <v>1.0746999999999998E-3</v>
      </c>
      <c r="S212" s="191">
        <v>0</v>
      </c>
      <c r="T212" s="19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3" t="s">
        <v>165</v>
      </c>
      <c r="AT212" s="193" t="s">
        <v>160</v>
      </c>
      <c r="AU212" s="193" t="s">
        <v>87</v>
      </c>
      <c r="AY212" s="17" t="s">
        <v>157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7" t="s">
        <v>85</v>
      </c>
      <c r="BK212" s="194">
        <f>ROUND(I212*H212,2)</f>
        <v>0</v>
      </c>
      <c r="BL212" s="17" t="s">
        <v>165</v>
      </c>
      <c r="BM212" s="193" t="s">
        <v>238</v>
      </c>
    </row>
    <row r="213" spans="1:65" s="2" customFormat="1" ht="24.15" customHeight="1">
      <c r="A213" s="34"/>
      <c r="B213" s="35"/>
      <c r="C213" s="228" t="s">
        <v>239</v>
      </c>
      <c r="D213" s="228" t="s">
        <v>240</v>
      </c>
      <c r="E213" s="229" t="s">
        <v>241</v>
      </c>
      <c r="F213" s="230" t="s">
        <v>242</v>
      </c>
      <c r="G213" s="231" t="s">
        <v>233</v>
      </c>
      <c r="H213" s="232">
        <v>5.5E-2</v>
      </c>
      <c r="I213" s="233"/>
      <c r="J213" s="234">
        <f>ROUND(I213*H213,2)</f>
        <v>0</v>
      </c>
      <c r="K213" s="230" t="s">
        <v>164</v>
      </c>
      <c r="L213" s="235"/>
      <c r="M213" s="236" t="s">
        <v>1</v>
      </c>
      <c r="N213" s="237" t="s">
        <v>43</v>
      </c>
      <c r="O213" s="71"/>
      <c r="P213" s="191">
        <f>O213*H213</f>
        <v>0</v>
      </c>
      <c r="Q213" s="191">
        <v>1</v>
      </c>
      <c r="R213" s="191">
        <f>Q213*H213</f>
        <v>5.5E-2</v>
      </c>
      <c r="S213" s="191">
        <v>0</v>
      </c>
      <c r="T213" s="19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3" t="s">
        <v>218</v>
      </c>
      <c r="AT213" s="193" t="s">
        <v>240</v>
      </c>
      <c r="AU213" s="193" t="s">
        <v>87</v>
      </c>
      <c r="AY213" s="17" t="s">
        <v>157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7" t="s">
        <v>85</v>
      </c>
      <c r="BK213" s="194">
        <f>ROUND(I213*H213,2)</f>
        <v>0</v>
      </c>
      <c r="BL213" s="17" t="s">
        <v>165</v>
      </c>
      <c r="BM213" s="193" t="s">
        <v>243</v>
      </c>
    </row>
    <row r="214" spans="1:65" s="14" customFormat="1" ht="10.199999999999999">
      <c r="B214" s="206"/>
      <c r="C214" s="207"/>
      <c r="D214" s="197" t="s">
        <v>167</v>
      </c>
      <c r="E214" s="208" t="s">
        <v>1</v>
      </c>
      <c r="F214" s="209" t="s">
        <v>244</v>
      </c>
      <c r="G214" s="207"/>
      <c r="H214" s="210">
        <v>5.5E-2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167</v>
      </c>
      <c r="AU214" s="216" t="s">
        <v>87</v>
      </c>
      <c r="AV214" s="14" t="s">
        <v>87</v>
      </c>
      <c r="AW214" s="14" t="s">
        <v>33</v>
      </c>
      <c r="AX214" s="14" t="s">
        <v>78</v>
      </c>
      <c r="AY214" s="216" t="s">
        <v>157</v>
      </c>
    </row>
    <row r="215" spans="1:65" s="15" customFormat="1" ht="10.199999999999999">
      <c r="B215" s="217"/>
      <c r="C215" s="218"/>
      <c r="D215" s="197" t="s">
        <v>167</v>
      </c>
      <c r="E215" s="219" t="s">
        <v>1</v>
      </c>
      <c r="F215" s="220" t="s">
        <v>171</v>
      </c>
      <c r="G215" s="218"/>
      <c r="H215" s="221">
        <v>5.5E-2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167</v>
      </c>
      <c r="AU215" s="227" t="s">
        <v>87</v>
      </c>
      <c r="AV215" s="15" t="s">
        <v>165</v>
      </c>
      <c r="AW215" s="15" t="s">
        <v>33</v>
      </c>
      <c r="AX215" s="15" t="s">
        <v>85</v>
      </c>
      <c r="AY215" s="227" t="s">
        <v>157</v>
      </c>
    </row>
    <row r="216" spans="1:65" s="2" customFormat="1" ht="37.799999999999997" customHeight="1">
      <c r="A216" s="34"/>
      <c r="B216" s="35"/>
      <c r="C216" s="182" t="s">
        <v>245</v>
      </c>
      <c r="D216" s="182" t="s">
        <v>160</v>
      </c>
      <c r="E216" s="183" t="s">
        <v>246</v>
      </c>
      <c r="F216" s="184" t="s">
        <v>247</v>
      </c>
      <c r="G216" s="185" t="s">
        <v>233</v>
      </c>
      <c r="H216" s="186">
        <v>0.121</v>
      </c>
      <c r="I216" s="187"/>
      <c r="J216" s="188">
        <f>ROUND(I216*H216,2)</f>
        <v>0</v>
      </c>
      <c r="K216" s="184" t="s">
        <v>164</v>
      </c>
      <c r="L216" s="39"/>
      <c r="M216" s="189" t="s">
        <v>1</v>
      </c>
      <c r="N216" s="190" t="s">
        <v>43</v>
      </c>
      <c r="O216" s="71"/>
      <c r="P216" s="191">
        <f>O216*H216</f>
        <v>0</v>
      </c>
      <c r="Q216" s="191">
        <v>1.7090000000000001E-2</v>
      </c>
      <c r="R216" s="191">
        <f>Q216*H216</f>
        <v>2.0678900000000002E-3</v>
      </c>
      <c r="S216" s="191">
        <v>0</v>
      </c>
      <c r="T216" s="19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3" t="s">
        <v>165</v>
      </c>
      <c r="AT216" s="193" t="s">
        <v>160</v>
      </c>
      <c r="AU216" s="193" t="s">
        <v>87</v>
      </c>
      <c r="AY216" s="17" t="s">
        <v>157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7" t="s">
        <v>85</v>
      </c>
      <c r="BK216" s="194">
        <f>ROUND(I216*H216,2)</f>
        <v>0</v>
      </c>
      <c r="BL216" s="17" t="s">
        <v>165</v>
      </c>
      <c r="BM216" s="193" t="s">
        <v>248</v>
      </c>
    </row>
    <row r="217" spans="1:65" s="14" customFormat="1" ht="10.199999999999999">
      <c r="B217" s="206"/>
      <c r="C217" s="207"/>
      <c r="D217" s="197" t="s">
        <v>167</v>
      </c>
      <c r="E217" s="208" t="s">
        <v>1</v>
      </c>
      <c r="F217" s="209" t="s">
        <v>249</v>
      </c>
      <c r="G217" s="207"/>
      <c r="H217" s="210">
        <v>0.121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167</v>
      </c>
      <c r="AU217" s="216" t="s">
        <v>87</v>
      </c>
      <c r="AV217" s="14" t="s">
        <v>87</v>
      </c>
      <c r="AW217" s="14" t="s">
        <v>33</v>
      </c>
      <c r="AX217" s="14" t="s">
        <v>78</v>
      </c>
      <c r="AY217" s="216" t="s">
        <v>157</v>
      </c>
    </row>
    <row r="218" spans="1:65" s="15" customFormat="1" ht="10.199999999999999">
      <c r="B218" s="217"/>
      <c r="C218" s="218"/>
      <c r="D218" s="197" t="s">
        <v>167</v>
      </c>
      <c r="E218" s="219" t="s">
        <v>1</v>
      </c>
      <c r="F218" s="220" t="s">
        <v>171</v>
      </c>
      <c r="G218" s="218"/>
      <c r="H218" s="221">
        <v>0.121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167</v>
      </c>
      <c r="AU218" s="227" t="s">
        <v>87</v>
      </c>
      <c r="AV218" s="15" t="s">
        <v>165</v>
      </c>
      <c r="AW218" s="15" t="s">
        <v>33</v>
      </c>
      <c r="AX218" s="15" t="s">
        <v>85</v>
      </c>
      <c r="AY218" s="227" t="s">
        <v>157</v>
      </c>
    </row>
    <row r="219" spans="1:65" s="2" customFormat="1" ht="24.15" customHeight="1">
      <c r="A219" s="34"/>
      <c r="B219" s="35"/>
      <c r="C219" s="228" t="s">
        <v>250</v>
      </c>
      <c r="D219" s="228" t="s">
        <v>240</v>
      </c>
      <c r="E219" s="229" t="s">
        <v>251</v>
      </c>
      <c r="F219" s="230" t="s">
        <v>252</v>
      </c>
      <c r="G219" s="231" t="s">
        <v>233</v>
      </c>
      <c r="H219" s="232">
        <v>0.121</v>
      </c>
      <c r="I219" s="233"/>
      <c r="J219" s="234">
        <f>ROUND(I219*H219,2)</f>
        <v>0</v>
      </c>
      <c r="K219" s="230" t="s">
        <v>164</v>
      </c>
      <c r="L219" s="235"/>
      <c r="M219" s="236" t="s">
        <v>1</v>
      </c>
      <c r="N219" s="237" t="s">
        <v>43</v>
      </c>
      <c r="O219" s="71"/>
      <c r="P219" s="191">
        <f>O219*H219</f>
        <v>0</v>
      </c>
      <c r="Q219" s="191">
        <v>1</v>
      </c>
      <c r="R219" s="191">
        <f>Q219*H219</f>
        <v>0.121</v>
      </c>
      <c r="S219" s="191">
        <v>0</v>
      </c>
      <c r="T219" s="19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3" t="s">
        <v>218</v>
      </c>
      <c r="AT219" s="193" t="s">
        <v>240</v>
      </c>
      <c r="AU219" s="193" t="s">
        <v>87</v>
      </c>
      <c r="AY219" s="17" t="s">
        <v>157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7" t="s">
        <v>85</v>
      </c>
      <c r="BK219" s="194">
        <f>ROUND(I219*H219,2)</f>
        <v>0</v>
      </c>
      <c r="BL219" s="17" t="s">
        <v>165</v>
      </c>
      <c r="BM219" s="193" t="s">
        <v>253</v>
      </c>
    </row>
    <row r="220" spans="1:65" s="2" customFormat="1" ht="37.799999999999997" customHeight="1">
      <c r="A220" s="34"/>
      <c r="B220" s="35"/>
      <c r="C220" s="182" t="s">
        <v>254</v>
      </c>
      <c r="D220" s="182" t="s">
        <v>160</v>
      </c>
      <c r="E220" s="183" t="s">
        <v>246</v>
      </c>
      <c r="F220" s="184" t="s">
        <v>247</v>
      </c>
      <c r="G220" s="185" t="s">
        <v>233</v>
      </c>
      <c r="H220" s="186">
        <v>0.49399999999999999</v>
      </c>
      <c r="I220" s="187"/>
      <c r="J220" s="188">
        <f>ROUND(I220*H220,2)</f>
        <v>0</v>
      </c>
      <c r="K220" s="184" t="s">
        <v>164</v>
      </c>
      <c r="L220" s="39"/>
      <c r="M220" s="189" t="s">
        <v>1</v>
      </c>
      <c r="N220" s="190" t="s">
        <v>43</v>
      </c>
      <c r="O220" s="71"/>
      <c r="P220" s="191">
        <f>O220*H220</f>
        <v>0</v>
      </c>
      <c r="Q220" s="191">
        <v>1.7090000000000001E-2</v>
      </c>
      <c r="R220" s="191">
        <f>Q220*H220</f>
        <v>8.4424600000000006E-3</v>
      </c>
      <c r="S220" s="191">
        <v>0</v>
      </c>
      <c r="T220" s="19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3" t="s">
        <v>165</v>
      </c>
      <c r="AT220" s="193" t="s">
        <v>160</v>
      </c>
      <c r="AU220" s="193" t="s">
        <v>87</v>
      </c>
      <c r="AY220" s="17" t="s">
        <v>157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7" t="s">
        <v>85</v>
      </c>
      <c r="BK220" s="194">
        <f>ROUND(I220*H220,2)</f>
        <v>0</v>
      </c>
      <c r="BL220" s="17" t="s">
        <v>165</v>
      </c>
      <c r="BM220" s="193" t="s">
        <v>255</v>
      </c>
    </row>
    <row r="221" spans="1:65" s="14" customFormat="1" ht="10.199999999999999">
      <c r="B221" s="206"/>
      <c r="C221" s="207"/>
      <c r="D221" s="197" t="s">
        <v>167</v>
      </c>
      <c r="E221" s="208" t="s">
        <v>1</v>
      </c>
      <c r="F221" s="209" t="s">
        <v>256</v>
      </c>
      <c r="G221" s="207"/>
      <c r="H221" s="210">
        <v>0.49399999999999999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167</v>
      </c>
      <c r="AU221" s="216" t="s">
        <v>87</v>
      </c>
      <c r="AV221" s="14" t="s">
        <v>87</v>
      </c>
      <c r="AW221" s="14" t="s">
        <v>33</v>
      </c>
      <c r="AX221" s="14" t="s">
        <v>85</v>
      </c>
      <c r="AY221" s="216" t="s">
        <v>157</v>
      </c>
    </row>
    <row r="222" spans="1:65" s="2" customFormat="1" ht="21.75" customHeight="1">
      <c r="A222" s="34"/>
      <c r="B222" s="35"/>
      <c r="C222" s="228" t="s">
        <v>257</v>
      </c>
      <c r="D222" s="228" t="s">
        <v>240</v>
      </c>
      <c r="E222" s="229" t="s">
        <v>258</v>
      </c>
      <c r="F222" s="230" t="s">
        <v>259</v>
      </c>
      <c r="G222" s="231" t="s">
        <v>233</v>
      </c>
      <c r="H222" s="232">
        <v>0.49399999999999999</v>
      </c>
      <c r="I222" s="233"/>
      <c r="J222" s="234">
        <f>ROUND(I222*H222,2)</f>
        <v>0</v>
      </c>
      <c r="K222" s="230" t="s">
        <v>164</v>
      </c>
      <c r="L222" s="235"/>
      <c r="M222" s="236" t="s">
        <v>1</v>
      </c>
      <c r="N222" s="237" t="s">
        <v>43</v>
      </c>
      <c r="O222" s="71"/>
      <c r="P222" s="191">
        <f>O222*H222</f>
        <v>0</v>
      </c>
      <c r="Q222" s="191">
        <v>1</v>
      </c>
      <c r="R222" s="191">
        <f>Q222*H222</f>
        <v>0.49399999999999999</v>
      </c>
      <c r="S222" s="191">
        <v>0</v>
      </c>
      <c r="T222" s="19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3" t="s">
        <v>218</v>
      </c>
      <c r="AT222" s="193" t="s">
        <v>240</v>
      </c>
      <c r="AU222" s="193" t="s">
        <v>87</v>
      </c>
      <c r="AY222" s="17" t="s">
        <v>157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7" t="s">
        <v>85</v>
      </c>
      <c r="BK222" s="194">
        <f>ROUND(I222*H222,2)</f>
        <v>0</v>
      </c>
      <c r="BL222" s="17" t="s">
        <v>165</v>
      </c>
      <c r="BM222" s="193" t="s">
        <v>260</v>
      </c>
    </row>
    <row r="223" spans="1:65" s="12" customFormat="1" ht="22.8" customHeight="1">
      <c r="B223" s="166"/>
      <c r="C223" s="167"/>
      <c r="D223" s="168" t="s">
        <v>77</v>
      </c>
      <c r="E223" s="180" t="s">
        <v>208</v>
      </c>
      <c r="F223" s="180" t="s">
        <v>261</v>
      </c>
      <c r="G223" s="167"/>
      <c r="H223" s="167"/>
      <c r="I223" s="170"/>
      <c r="J223" s="181">
        <f>BK223</f>
        <v>0</v>
      </c>
      <c r="K223" s="167"/>
      <c r="L223" s="172"/>
      <c r="M223" s="173"/>
      <c r="N223" s="174"/>
      <c r="O223" s="174"/>
      <c r="P223" s="175">
        <f>SUM(P224:P346)</f>
        <v>0</v>
      </c>
      <c r="Q223" s="174"/>
      <c r="R223" s="175">
        <f>SUM(R224:R346)</f>
        <v>106.81258985999999</v>
      </c>
      <c r="S223" s="174"/>
      <c r="T223" s="176">
        <f>SUM(T224:T346)</f>
        <v>0</v>
      </c>
      <c r="AR223" s="177" t="s">
        <v>85</v>
      </c>
      <c r="AT223" s="178" t="s">
        <v>77</v>
      </c>
      <c r="AU223" s="178" t="s">
        <v>85</v>
      </c>
      <c r="AY223" s="177" t="s">
        <v>157</v>
      </c>
      <c r="BK223" s="179">
        <f>SUM(BK224:BK346)</f>
        <v>0</v>
      </c>
    </row>
    <row r="224" spans="1:65" s="2" customFormat="1" ht="24.15" customHeight="1">
      <c r="A224" s="34"/>
      <c r="B224" s="35"/>
      <c r="C224" s="182" t="s">
        <v>262</v>
      </c>
      <c r="D224" s="182" t="s">
        <v>160</v>
      </c>
      <c r="E224" s="183" t="s">
        <v>263</v>
      </c>
      <c r="F224" s="184" t="s">
        <v>264</v>
      </c>
      <c r="G224" s="185" t="s">
        <v>174</v>
      </c>
      <c r="H224" s="186">
        <v>288.27499999999998</v>
      </c>
      <c r="I224" s="187"/>
      <c r="J224" s="188">
        <f>ROUND(I224*H224,2)</f>
        <v>0</v>
      </c>
      <c r="K224" s="184" t="s">
        <v>164</v>
      </c>
      <c r="L224" s="39"/>
      <c r="M224" s="189" t="s">
        <v>1</v>
      </c>
      <c r="N224" s="190" t="s">
        <v>43</v>
      </c>
      <c r="O224" s="71"/>
      <c r="P224" s="191">
        <f>O224*H224</f>
        <v>0</v>
      </c>
      <c r="Q224" s="191">
        <v>4.9399999999999999E-3</v>
      </c>
      <c r="R224" s="191">
        <f>Q224*H224</f>
        <v>1.4240784999999998</v>
      </c>
      <c r="S224" s="191">
        <v>0</v>
      </c>
      <c r="T224" s="19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3" t="s">
        <v>165</v>
      </c>
      <c r="AT224" s="193" t="s">
        <v>160</v>
      </c>
      <c r="AU224" s="193" t="s">
        <v>87</v>
      </c>
      <c r="AY224" s="17" t="s">
        <v>157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7" t="s">
        <v>85</v>
      </c>
      <c r="BK224" s="194">
        <f>ROUND(I224*H224,2)</f>
        <v>0</v>
      </c>
      <c r="BL224" s="17" t="s">
        <v>165</v>
      </c>
      <c r="BM224" s="193" t="s">
        <v>265</v>
      </c>
    </row>
    <row r="225" spans="1:65" s="14" customFormat="1" ht="10.199999999999999">
      <c r="B225" s="206"/>
      <c r="C225" s="207"/>
      <c r="D225" s="197" t="s">
        <v>167</v>
      </c>
      <c r="E225" s="208" t="s">
        <v>1</v>
      </c>
      <c r="F225" s="209" t="s">
        <v>266</v>
      </c>
      <c r="G225" s="207"/>
      <c r="H225" s="210">
        <v>288.27499999999998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167</v>
      </c>
      <c r="AU225" s="216" t="s">
        <v>87</v>
      </c>
      <c r="AV225" s="14" t="s">
        <v>87</v>
      </c>
      <c r="AW225" s="14" t="s">
        <v>33</v>
      </c>
      <c r="AX225" s="14" t="s">
        <v>85</v>
      </c>
      <c r="AY225" s="216" t="s">
        <v>157</v>
      </c>
    </row>
    <row r="226" spans="1:65" s="2" customFormat="1" ht="24.15" customHeight="1">
      <c r="A226" s="34"/>
      <c r="B226" s="35"/>
      <c r="C226" s="182" t="s">
        <v>267</v>
      </c>
      <c r="D226" s="182" t="s">
        <v>160</v>
      </c>
      <c r="E226" s="183" t="s">
        <v>268</v>
      </c>
      <c r="F226" s="184" t="s">
        <v>269</v>
      </c>
      <c r="G226" s="185" t="s">
        <v>174</v>
      </c>
      <c r="H226" s="186">
        <v>288.27499999999998</v>
      </c>
      <c r="I226" s="187"/>
      <c r="J226" s="188">
        <f>ROUND(I226*H226,2)</f>
        <v>0</v>
      </c>
      <c r="K226" s="184" t="s">
        <v>164</v>
      </c>
      <c r="L226" s="39"/>
      <c r="M226" s="189" t="s">
        <v>1</v>
      </c>
      <c r="N226" s="190" t="s">
        <v>43</v>
      </c>
      <c r="O226" s="71"/>
      <c r="P226" s="191">
        <f>O226*H226</f>
        <v>0</v>
      </c>
      <c r="Q226" s="191">
        <v>1.47E-2</v>
      </c>
      <c r="R226" s="191">
        <f>Q226*H226</f>
        <v>4.2376424999999998</v>
      </c>
      <c r="S226" s="191">
        <v>0</v>
      </c>
      <c r="T226" s="19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3" t="s">
        <v>165</v>
      </c>
      <c r="AT226" s="193" t="s">
        <v>160</v>
      </c>
      <c r="AU226" s="193" t="s">
        <v>87</v>
      </c>
      <c r="AY226" s="17" t="s">
        <v>157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7" t="s">
        <v>85</v>
      </c>
      <c r="BK226" s="194">
        <f>ROUND(I226*H226,2)</f>
        <v>0</v>
      </c>
      <c r="BL226" s="17" t="s">
        <v>165</v>
      </c>
      <c r="BM226" s="193" t="s">
        <v>270</v>
      </c>
    </row>
    <row r="227" spans="1:65" s="14" customFormat="1" ht="10.199999999999999">
      <c r="B227" s="206"/>
      <c r="C227" s="207"/>
      <c r="D227" s="197" t="s">
        <v>167</v>
      </c>
      <c r="E227" s="208" t="s">
        <v>1</v>
      </c>
      <c r="F227" s="209" t="s">
        <v>266</v>
      </c>
      <c r="G227" s="207"/>
      <c r="H227" s="210">
        <v>288.27499999999998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167</v>
      </c>
      <c r="AU227" s="216" t="s">
        <v>87</v>
      </c>
      <c r="AV227" s="14" t="s">
        <v>87</v>
      </c>
      <c r="AW227" s="14" t="s">
        <v>33</v>
      </c>
      <c r="AX227" s="14" t="s">
        <v>85</v>
      </c>
      <c r="AY227" s="216" t="s">
        <v>157</v>
      </c>
    </row>
    <row r="228" spans="1:65" s="2" customFormat="1" ht="24.15" customHeight="1">
      <c r="A228" s="34"/>
      <c r="B228" s="35"/>
      <c r="C228" s="182" t="s">
        <v>271</v>
      </c>
      <c r="D228" s="182" t="s">
        <v>160</v>
      </c>
      <c r="E228" s="183" t="s">
        <v>272</v>
      </c>
      <c r="F228" s="184" t="s">
        <v>273</v>
      </c>
      <c r="G228" s="185" t="s">
        <v>174</v>
      </c>
      <c r="H228" s="186">
        <v>287.5</v>
      </c>
      <c r="I228" s="187"/>
      <c r="J228" s="188">
        <f>ROUND(I228*H228,2)</f>
        <v>0</v>
      </c>
      <c r="K228" s="184" t="s">
        <v>164</v>
      </c>
      <c r="L228" s="39"/>
      <c r="M228" s="189" t="s">
        <v>1</v>
      </c>
      <c r="N228" s="190" t="s">
        <v>43</v>
      </c>
      <c r="O228" s="71"/>
      <c r="P228" s="191">
        <f>O228*H228</f>
        <v>0</v>
      </c>
      <c r="Q228" s="191">
        <v>4.9399999999999999E-3</v>
      </c>
      <c r="R228" s="191">
        <f>Q228*H228</f>
        <v>1.42025</v>
      </c>
      <c r="S228" s="191">
        <v>0</v>
      </c>
      <c r="T228" s="19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3" t="s">
        <v>165</v>
      </c>
      <c r="AT228" s="193" t="s">
        <v>160</v>
      </c>
      <c r="AU228" s="193" t="s">
        <v>87</v>
      </c>
      <c r="AY228" s="17" t="s">
        <v>157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7" t="s">
        <v>85</v>
      </c>
      <c r="BK228" s="194">
        <f>ROUND(I228*H228,2)</f>
        <v>0</v>
      </c>
      <c r="BL228" s="17" t="s">
        <v>165</v>
      </c>
      <c r="BM228" s="193" t="s">
        <v>274</v>
      </c>
    </row>
    <row r="229" spans="1:65" s="14" customFormat="1" ht="10.199999999999999">
      <c r="B229" s="206"/>
      <c r="C229" s="207"/>
      <c r="D229" s="197" t="s">
        <v>167</v>
      </c>
      <c r="E229" s="208" t="s">
        <v>1</v>
      </c>
      <c r="F229" s="209" t="s">
        <v>275</v>
      </c>
      <c r="G229" s="207"/>
      <c r="H229" s="210">
        <v>287.5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167</v>
      </c>
      <c r="AU229" s="216" t="s">
        <v>87</v>
      </c>
      <c r="AV229" s="14" t="s">
        <v>87</v>
      </c>
      <c r="AW229" s="14" t="s">
        <v>33</v>
      </c>
      <c r="AX229" s="14" t="s">
        <v>85</v>
      </c>
      <c r="AY229" s="216" t="s">
        <v>157</v>
      </c>
    </row>
    <row r="230" spans="1:65" s="2" customFormat="1" ht="24.15" customHeight="1">
      <c r="A230" s="34"/>
      <c r="B230" s="35"/>
      <c r="C230" s="182" t="s">
        <v>7</v>
      </c>
      <c r="D230" s="182" t="s">
        <v>160</v>
      </c>
      <c r="E230" s="183" t="s">
        <v>276</v>
      </c>
      <c r="F230" s="184" t="s">
        <v>277</v>
      </c>
      <c r="G230" s="185" t="s">
        <v>174</v>
      </c>
      <c r="H230" s="186">
        <v>747.7</v>
      </c>
      <c r="I230" s="187"/>
      <c r="J230" s="188">
        <f>ROUND(I230*H230,2)</f>
        <v>0</v>
      </c>
      <c r="K230" s="184" t="s">
        <v>164</v>
      </c>
      <c r="L230" s="39"/>
      <c r="M230" s="189" t="s">
        <v>1</v>
      </c>
      <c r="N230" s="190" t="s">
        <v>43</v>
      </c>
      <c r="O230" s="71"/>
      <c r="P230" s="191">
        <f>O230*H230</f>
        <v>0</v>
      </c>
      <c r="Q230" s="191">
        <v>1.47E-2</v>
      </c>
      <c r="R230" s="191">
        <f>Q230*H230</f>
        <v>10.99119</v>
      </c>
      <c r="S230" s="191">
        <v>0</v>
      </c>
      <c r="T230" s="19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3" t="s">
        <v>165</v>
      </c>
      <c r="AT230" s="193" t="s">
        <v>160</v>
      </c>
      <c r="AU230" s="193" t="s">
        <v>87</v>
      </c>
      <c r="AY230" s="17" t="s">
        <v>157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7" t="s">
        <v>85</v>
      </c>
      <c r="BK230" s="194">
        <f>ROUND(I230*H230,2)</f>
        <v>0</v>
      </c>
      <c r="BL230" s="17" t="s">
        <v>165</v>
      </c>
      <c r="BM230" s="193" t="s">
        <v>278</v>
      </c>
    </row>
    <row r="231" spans="1:65" s="14" customFormat="1" ht="10.199999999999999">
      <c r="B231" s="206"/>
      <c r="C231" s="207"/>
      <c r="D231" s="197" t="s">
        <v>167</v>
      </c>
      <c r="E231" s="208" t="s">
        <v>1</v>
      </c>
      <c r="F231" s="209" t="s">
        <v>279</v>
      </c>
      <c r="G231" s="207"/>
      <c r="H231" s="210">
        <v>747.7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167</v>
      </c>
      <c r="AU231" s="216" t="s">
        <v>87</v>
      </c>
      <c r="AV231" s="14" t="s">
        <v>87</v>
      </c>
      <c r="AW231" s="14" t="s">
        <v>33</v>
      </c>
      <c r="AX231" s="14" t="s">
        <v>85</v>
      </c>
      <c r="AY231" s="216" t="s">
        <v>157</v>
      </c>
    </row>
    <row r="232" spans="1:65" s="2" customFormat="1" ht="33" customHeight="1">
      <c r="A232" s="34"/>
      <c r="B232" s="35"/>
      <c r="C232" s="182" t="s">
        <v>280</v>
      </c>
      <c r="D232" s="182" t="s">
        <v>160</v>
      </c>
      <c r="E232" s="183" t="s">
        <v>281</v>
      </c>
      <c r="F232" s="184" t="s">
        <v>282</v>
      </c>
      <c r="G232" s="185" t="s">
        <v>163</v>
      </c>
      <c r="H232" s="186">
        <v>32.665999999999997</v>
      </c>
      <c r="I232" s="187"/>
      <c r="J232" s="188">
        <f>ROUND(I232*H232,2)</f>
        <v>0</v>
      </c>
      <c r="K232" s="184" t="s">
        <v>164</v>
      </c>
      <c r="L232" s="39"/>
      <c r="M232" s="189" t="s">
        <v>1</v>
      </c>
      <c r="N232" s="190" t="s">
        <v>43</v>
      </c>
      <c r="O232" s="71"/>
      <c r="P232" s="191">
        <f>O232*H232</f>
        <v>0</v>
      </c>
      <c r="Q232" s="191">
        <v>2.5018699999999998</v>
      </c>
      <c r="R232" s="191">
        <f>Q232*H232</f>
        <v>81.72608541999999</v>
      </c>
      <c r="S232" s="191">
        <v>0</v>
      </c>
      <c r="T232" s="19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3" t="s">
        <v>165</v>
      </c>
      <c r="AT232" s="193" t="s">
        <v>160</v>
      </c>
      <c r="AU232" s="193" t="s">
        <v>87</v>
      </c>
      <c r="AY232" s="17" t="s">
        <v>157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7" t="s">
        <v>85</v>
      </c>
      <c r="BK232" s="194">
        <f>ROUND(I232*H232,2)</f>
        <v>0</v>
      </c>
      <c r="BL232" s="17" t="s">
        <v>165</v>
      </c>
      <c r="BM232" s="193" t="s">
        <v>283</v>
      </c>
    </row>
    <row r="233" spans="1:65" s="13" customFormat="1" ht="10.199999999999999">
      <c r="B233" s="195"/>
      <c r="C233" s="196"/>
      <c r="D233" s="197" t="s">
        <v>167</v>
      </c>
      <c r="E233" s="198" t="s">
        <v>1</v>
      </c>
      <c r="F233" s="199" t="s">
        <v>189</v>
      </c>
      <c r="G233" s="196"/>
      <c r="H233" s="198" t="s">
        <v>1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167</v>
      </c>
      <c r="AU233" s="205" t="s">
        <v>87</v>
      </c>
      <c r="AV233" s="13" t="s">
        <v>85</v>
      </c>
      <c r="AW233" s="13" t="s">
        <v>33</v>
      </c>
      <c r="AX233" s="13" t="s">
        <v>78</v>
      </c>
      <c r="AY233" s="205" t="s">
        <v>157</v>
      </c>
    </row>
    <row r="234" spans="1:65" s="14" customFormat="1" ht="10.199999999999999">
      <c r="B234" s="206"/>
      <c r="C234" s="207"/>
      <c r="D234" s="197" t="s">
        <v>167</v>
      </c>
      <c r="E234" s="208" t="s">
        <v>1</v>
      </c>
      <c r="F234" s="209" t="s">
        <v>284</v>
      </c>
      <c r="G234" s="207"/>
      <c r="H234" s="210">
        <v>0.28899999999999998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167</v>
      </c>
      <c r="AU234" s="216" t="s">
        <v>87</v>
      </c>
      <c r="AV234" s="14" t="s">
        <v>87</v>
      </c>
      <c r="AW234" s="14" t="s">
        <v>33</v>
      </c>
      <c r="AX234" s="14" t="s">
        <v>78</v>
      </c>
      <c r="AY234" s="216" t="s">
        <v>157</v>
      </c>
    </row>
    <row r="235" spans="1:65" s="13" customFormat="1" ht="10.199999999999999">
      <c r="B235" s="195"/>
      <c r="C235" s="196"/>
      <c r="D235" s="197" t="s">
        <v>167</v>
      </c>
      <c r="E235" s="198" t="s">
        <v>1</v>
      </c>
      <c r="F235" s="199" t="s">
        <v>178</v>
      </c>
      <c r="G235" s="196"/>
      <c r="H235" s="198" t="s">
        <v>1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167</v>
      </c>
      <c r="AU235" s="205" t="s">
        <v>87</v>
      </c>
      <c r="AV235" s="13" t="s">
        <v>85</v>
      </c>
      <c r="AW235" s="13" t="s">
        <v>33</v>
      </c>
      <c r="AX235" s="13" t="s">
        <v>78</v>
      </c>
      <c r="AY235" s="205" t="s">
        <v>157</v>
      </c>
    </row>
    <row r="236" spans="1:65" s="13" customFormat="1" ht="10.199999999999999">
      <c r="B236" s="195"/>
      <c r="C236" s="196"/>
      <c r="D236" s="197" t="s">
        <v>167</v>
      </c>
      <c r="E236" s="198" t="s">
        <v>1</v>
      </c>
      <c r="F236" s="199" t="s">
        <v>285</v>
      </c>
      <c r="G236" s="196"/>
      <c r="H236" s="198" t="s">
        <v>1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167</v>
      </c>
      <c r="AU236" s="205" t="s">
        <v>87</v>
      </c>
      <c r="AV236" s="13" t="s">
        <v>85</v>
      </c>
      <c r="AW236" s="13" t="s">
        <v>33</v>
      </c>
      <c r="AX236" s="13" t="s">
        <v>78</v>
      </c>
      <c r="AY236" s="205" t="s">
        <v>157</v>
      </c>
    </row>
    <row r="237" spans="1:65" s="14" customFormat="1" ht="20.399999999999999">
      <c r="B237" s="206"/>
      <c r="C237" s="207"/>
      <c r="D237" s="197" t="s">
        <v>167</v>
      </c>
      <c r="E237" s="208" t="s">
        <v>1</v>
      </c>
      <c r="F237" s="209" t="s">
        <v>286</v>
      </c>
      <c r="G237" s="207"/>
      <c r="H237" s="210">
        <v>14.666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167</v>
      </c>
      <c r="AU237" s="216" t="s">
        <v>87</v>
      </c>
      <c r="AV237" s="14" t="s">
        <v>87</v>
      </c>
      <c r="AW237" s="14" t="s">
        <v>33</v>
      </c>
      <c r="AX237" s="14" t="s">
        <v>78</v>
      </c>
      <c r="AY237" s="216" t="s">
        <v>157</v>
      </c>
    </row>
    <row r="238" spans="1:65" s="14" customFormat="1" ht="20.399999999999999">
      <c r="B238" s="206"/>
      <c r="C238" s="207"/>
      <c r="D238" s="197" t="s">
        <v>167</v>
      </c>
      <c r="E238" s="208" t="s">
        <v>1</v>
      </c>
      <c r="F238" s="209" t="s">
        <v>287</v>
      </c>
      <c r="G238" s="207"/>
      <c r="H238" s="210">
        <v>5.1120000000000001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167</v>
      </c>
      <c r="AU238" s="216" t="s">
        <v>87</v>
      </c>
      <c r="AV238" s="14" t="s">
        <v>87</v>
      </c>
      <c r="AW238" s="14" t="s">
        <v>33</v>
      </c>
      <c r="AX238" s="14" t="s">
        <v>78</v>
      </c>
      <c r="AY238" s="216" t="s">
        <v>157</v>
      </c>
    </row>
    <row r="239" spans="1:65" s="14" customFormat="1" ht="10.199999999999999">
      <c r="B239" s="206"/>
      <c r="C239" s="207"/>
      <c r="D239" s="197" t="s">
        <v>167</v>
      </c>
      <c r="E239" s="208" t="s">
        <v>1</v>
      </c>
      <c r="F239" s="209" t="s">
        <v>288</v>
      </c>
      <c r="G239" s="207"/>
      <c r="H239" s="210">
        <v>12.599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167</v>
      </c>
      <c r="AU239" s="216" t="s">
        <v>87</v>
      </c>
      <c r="AV239" s="14" t="s">
        <v>87</v>
      </c>
      <c r="AW239" s="14" t="s">
        <v>33</v>
      </c>
      <c r="AX239" s="14" t="s">
        <v>78</v>
      </c>
      <c r="AY239" s="216" t="s">
        <v>157</v>
      </c>
    </row>
    <row r="240" spans="1:65" s="15" customFormat="1" ht="10.199999999999999">
      <c r="B240" s="217"/>
      <c r="C240" s="218"/>
      <c r="D240" s="197" t="s">
        <v>167</v>
      </c>
      <c r="E240" s="219" t="s">
        <v>1</v>
      </c>
      <c r="F240" s="220" t="s">
        <v>171</v>
      </c>
      <c r="G240" s="218"/>
      <c r="H240" s="221">
        <v>32.665999999999997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167</v>
      </c>
      <c r="AU240" s="227" t="s">
        <v>87</v>
      </c>
      <c r="AV240" s="15" t="s">
        <v>165</v>
      </c>
      <c r="AW240" s="15" t="s">
        <v>33</v>
      </c>
      <c r="AX240" s="15" t="s">
        <v>85</v>
      </c>
      <c r="AY240" s="227" t="s">
        <v>157</v>
      </c>
    </row>
    <row r="241" spans="1:65" s="2" customFormat="1" ht="33" customHeight="1">
      <c r="A241" s="34"/>
      <c r="B241" s="35"/>
      <c r="C241" s="182" t="s">
        <v>289</v>
      </c>
      <c r="D241" s="182" t="s">
        <v>160</v>
      </c>
      <c r="E241" s="183" t="s">
        <v>290</v>
      </c>
      <c r="F241" s="184" t="s">
        <v>291</v>
      </c>
      <c r="G241" s="185" t="s">
        <v>163</v>
      </c>
      <c r="H241" s="186">
        <v>32.665999999999997</v>
      </c>
      <c r="I241" s="187"/>
      <c r="J241" s="188">
        <f>ROUND(I241*H241,2)</f>
        <v>0</v>
      </c>
      <c r="K241" s="184" t="s">
        <v>164</v>
      </c>
      <c r="L241" s="39"/>
      <c r="M241" s="189" t="s">
        <v>1</v>
      </c>
      <c r="N241" s="190" t="s">
        <v>43</v>
      </c>
      <c r="O241" s="71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3" t="s">
        <v>165</v>
      </c>
      <c r="AT241" s="193" t="s">
        <v>160</v>
      </c>
      <c r="AU241" s="193" t="s">
        <v>87</v>
      </c>
      <c r="AY241" s="17" t="s">
        <v>157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7" t="s">
        <v>85</v>
      </c>
      <c r="BK241" s="194">
        <f>ROUND(I241*H241,2)</f>
        <v>0</v>
      </c>
      <c r="BL241" s="17" t="s">
        <v>165</v>
      </c>
      <c r="BM241" s="193" t="s">
        <v>292</v>
      </c>
    </row>
    <row r="242" spans="1:65" s="13" customFormat="1" ht="10.199999999999999">
      <c r="B242" s="195"/>
      <c r="C242" s="196"/>
      <c r="D242" s="197" t="s">
        <v>167</v>
      </c>
      <c r="E242" s="198" t="s">
        <v>1</v>
      </c>
      <c r="F242" s="199" t="s">
        <v>189</v>
      </c>
      <c r="G242" s="196"/>
      <c r="H242" s="198" t="s">
        <v>1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167</v>
      </c>
      <c r="AU242" s="205" t="s">
        <v>87</v>
      </c>
      <c r="AV242" s="13" t="s">
        <v>85</v>
      </c>
      <c r="AW242" s="13" t="s">
        <v>33</v>
      </c>
      <c r="AX242" s="13" t="s">
        <v>78</v>
      </c>
      <c r="AY242" s="205" t="s">
        <v>157</v>
      </c>
    </row>
    <row r="243" spans="1:65" s="14" customFormat="1" ht="10.199999999999999">
      <c r="B243" s="206"/>
      <c r="C243" s="207"/>
      <c r="D243" s="197" t="s">
        <v>167</v>
      </c>
      <c r="E243" s="208" t="s">
        <v>1</v>
      </c>
      <c r="F243" s="209" t="s">
        <v>284</v>
      </c>
      <c r="G243" s="207"/>
      <c r="H243" s="210">
        <v>0.28899999999999998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167</v>
      </c>
      <c r="AU243" s="216" t="s">
        <v>87</v>
      </c>
      <c r="AV243" s="14" t="s">
        <v>87</v>
      </c>
      <c r="AW243" s="14" t="s">
        <v>33</v>
      </c>
      <c r="AX243" s="14" t="s">
        <v>78</v>
      </c>
      <c r="AY243" s="216" t="s">
        <v>157</v>
      </c>
    </row>
    <row r="244" spans="1:65" s="13" customFormat="1" ht="10.199999999999999">
      <c r="B244" s="195"/>
      <c r="C244" s="196"/>
      <c r="D244" s="197" t="s">
        <v>167</v>
      </c>
      <c r="E244" s="198" t="s">
        <v>1</v>
      </c>
      <c r="F244" s="199" t="s">
        <v>178</v>
      </c>
      <c r="G244" s="196"/>
      <c r="H244" s="198" t="s">
        <v>1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167</v>
      </c>
      <c r="AU244" s="205" t="s">
        <v>87</v>
      </c>
      <c r="AV244" s="13" t="s">
        <v>85</v>
      </c>
      <c r="AW244" s="13" t="s">
        <v>33</v>
      </c>
      <c r="AX244" s="13" t="s">
        <v>78</v>
      </c>
      <c r="AY244" s="205" t="s">
        <v>157</v>
      </c>
    </row>
    <row r="245" spans="1:65" s="14" customFormat="1" ht="20.399999999999999">
      <c r="B245" s="206"/>
      <c r="C245" s="207"/>
      <c r="D245" s="197" t="s">
        <v>167</v>
      </c>
      <c r="E245" s="208" t="s">
        <v>1</v>
      </c>
      <c r="F245" s="209" t="s">
        <v>286</v>
      </c>
      <c r="G245" s="207"/>
      <c r="H245" s="210">
        <v>14.666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167</v>
      </c>
      <c r="AU245" s="216" t="s">
        <v>87</v>
      </c>
      <c r="AV245" s="14" t="s">
        <v>87</v>
      </c>
      <c r="AW245" s="14" t="s">
        <v>33</v>
      </c>
      <c r="AX245" s="14" t="s">
        <v>78</v>
      </c>
      <c r="AY245" s="216" t="s">
        <v>157</v>
      </c>
    </row>
    <row r="246" spans="1:65" s="14" customFormat="1" ht="20.399999999999999">
      <c r="B246" s="206"/>
      <c r="C246" s="207"/>
      <c r="D246" s="197" t="s">
        <v>167</v>
      </c>
      <c r="E246" s="208" t="s">
        <v>1</v>
      </c>
      <c r="F246" s="209" t="s">
        <v>287</v>
      </c>
      <c r="G246" s="207"/>
      <c r="H246" s="210">
        <v>5.1120000000000001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167</v>
      </c>
      <c r="AU246" s="216" t="s">
        <v>87</v>
      </c>
      <c r="AV246" s="14" t="s">
        <v>87</v>
      </c>
      <c r="AW246" s="14" t="s">
        <v>33</v>
      </c>
      <c r="AX246" s="14" t="s">
        <v>78</v>
      </c>
      <c r="AY246" s="216" t="s">
        <v>157</v>
      </c>
    </row>
    <row r="247" spans="1:65" s="14" customFormat="1" ht="10.199999999999999">
      <c r="B247" s="206"/>
      <c r="C247" s="207"/>
      <c r="D247" s="197" t="s">
        <v>167</v>
      </c>
      <c r="E247" s="208" t="s">
        <v>1</v>
      </c>
      <c r="F247" s="209" t="s">
        <v>288</v>
      </c>
      <c r="G247" s="207"/>
      <c r="H247" s="210">
        <v>12.599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167</v>
      </c>
      <c r="AU247" s="216" t="s">
        <v>87</v>
      </c>
      <c r="AV247" s="14" t="s">
        <v>87</v>
      </c>
      <c r="AW247" s="14" t="s">
        <v>33</v>
      </c>
      <c r="AX247" s="14" t="s">
        <v>78</v>
      </c>
      <c r="AY247" s="216" t="s">
        <v>157</v>
      </c>
    </row>
    <row r="248" spans="1:65" s="15" customFormat="1" ht="10.199999999999999">
      <c r="B248" s="217"/>
      <c r="C248" s="218"/>
      <c r="D248" s="197" t="s">
        <v>167</v>
      </c>
      <c r="E248" s="219" t="s">
        <v>1</v>
      </c>
      <c r="F248" s="220" t="s">
        <v>171</v>
      </c>
      <c r="G248" s="218"/>
      <c r="H248" s="221">
        <v>32.665999999999997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167</v>
      </c>
      <c r="AU248" s="227" t="s">
        <v>87</v>
      </c>
      <c r="AV248" s="15" t="s">
        <v>165</v>
      </c>
      <c r="AW248" s="15" t="s">
        <v>33</v>
      </c>
      <c r="AX248" s="15" t="s">
        <v>85</v>
      </c>
      <c r="AY248" s="227" t="s">
        <v>157</v>
      </c>
    </row>
    <row r="249" spans="1:65" s="2" customFormat="1" ht="24.15" customHeight="1">
      <c r="A249" s="34"/>
      <c r="B249" s="35"/>
      <c r="C249" s="182" t="s">
        <v>293</v>
      </c>
      <c r="D249" s="182" t="s">
        <v>160</v>
      </c>
      <c r="E249" s="183" t="s">
        <v>294</v>
      </c>
      <c r="F249" s="184" t="s">
        <v>295</v>
      </c>
      <c r="G249" s="185" t="s">
        <v>163</v>
      </c>
      <c r="H249" s="186">
        <v>1.619</v>
      </c>
      <c r="I249" s="187"/>
      <c r="J249" s="188">
        <f>ROUND(I249*H249,2)</f>
        <v>0</v>
      </c>
      <c r="K249" s="184" t="s">
        <v>164</v>
      </c>
      <c r="L249" s="39"/>
      <c r="M249" s="189" t="s">
        <v>1</v>
      </c>
      <c r="N249" s="190" t="s">
        <v>43</v>
      </c>
      <c r="O249" s="71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3" t="s">
        <v>165</v>
      </c>
      <c r="AT249" s="193" t="s">
        <v>160</v>
      </c>
      <c r="AU249" s="193" t="s">
        <v>87</v>
      </c>
      <c r="AY249" s="17" t="s">
        <v>157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7" t="s">
        <v>85</v>
      </c>
      <c r="BK249" s="194">
        <f>ROUND(I249*H249,2)</f>
        <v>0</v>
      </c>
      <c r="BL249" s="17" t="s">
        <v>165</v>
      </c>
      <c r="BM249" s="193" t="s">
        <v>296</v>
      </c>
    </row>
    <row r="250" spans="1:65" s="13" customFormat="1" ht="10.199999999999999">
      <c r="B250" s="195"/>
      <c r="C250" s="196"/>
      <c r="D250" s="197" t="s">
        <v>167</v>
      </c>
      <c r="E250" s="198" t="s">
        <v>1</v>
      </c>
      <c r="F250" s="199" t="s">
        <v>189</v>
      </c>
      <c r="G250" s="196"/>
      <c r="H250" s="198" t="s">
        <v>1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167</v>
      </c>
      <c r="AU250" s="205" t="s">
        <v>87</v>
      </c>
      <c r="AV250" s="13" t="s">
        <v>85</v>
      </c>
      <c r="AW250" s="13" t="s">
        <v>33</v>
      </c>
      <c r="AX250" s="13" t="s">
        <v>78</v>
      </c>
      <c r="AY250" s="205" t="s">
        <v>157</v>
      </c>
    </row>
    <row r="251" spans="1:65" s="14" customFormat="1" ht="10.199999999999999">
      <c r="B251" s="206"/>
      <c r="C251" s="207"/>
      <c r="D251" s="197" t="s">
        <v>167</v>
      </c>
      <c r="E251" s="208" t="s">
        <v>1</v>
      </c>
      <c r="F251" s="209" t="s">
        <v>284</v>
      </c>
      <c r="G251" s="207"/>
      <c r="H251" s="210">
        <v>0.28899999999999998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167</v>
      </c>
      <c r="AU251" s="216" t="s">
        <v>87</v>
      </c>
      <c r="AV251" s="14" t="s">
        <v>87</v>
      </c>
      <c r="AW251" s="14" t="s">
        <v>33</v>
      </c>
      <c r="AX251" s="14" t="s">
        <v>78</v>
      </c>
      <c r="AY251" s="216" t="s">
        <v>157</v>
      </c>
    </row>
    <row r="252" spans="1:65" s="13" customFormat="1" ht="10.199999999999999">
      <c r="B252" s="195"/>
      <c r="C252" s="196"/>
      <c r="D252" s="197" t="s">
        <v>167</v>
      </c>
      <c r="E252" s="198" t="s">
        <v>1</v>
      </c>
      <c r="F252" s="199" t="s">
        <v>178</v>
      </c>
      <c r="G252" s="196"/>
      <c r="H252" s="198" t="s">
        <v>1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167</v>
      </c>
      <c r="AU252" s="205" t="s">
        <v>87</v>
      </c>
      <c r="AV252" s="13" t="s">
        <v>85</v>
      </c>
      <c r="AW252" s="13" t="s">
        <v>33</v>
      </c>
      <c r="AX252" s="13" t="s">
        <v>78</v>
      </c>
      <c r="AY252" s="205" t="s">
        <v>157</v>
      </c>
    </row>
    <row r="253" spans="1:65" s="14" customFormat="1" ht="10.199999999999999">
      <c r="B253" s="206"/>
      <c r="C253" s="207"/>
      <c r="D253" s="197" t="s">
        <v>167</v>
      </c>
      <c r="E253" s="208" t="s">
        <v>1</v>
      </c>
      <c r="F253" s="209" t="s">
        <v>297</v>
      </c>
      <c r="G253" s="207"/>
      <c r="H253" s="210">
        <v>0.19600000000000001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167</v>
      </c>
      <c r="AU253" s="216" t="s">
        <v>87</v>
      </c>
      <c r="AV253" s="14" t="s">
        <v>87</v>
      </c>
      <c r="AW253" s="14" t="s">
        <v>33</v>
      </c>
      <c r="AX253" s="14" t="s">
        <v>78</v>
      </c>
      <c r="AY253" s="216" t="s">
        <v>157</v>
      </c>
    </row>
    <row r="254" spans="1:65" s="14" customFormat="1" ht="10.199999999999999">
      <c r="B254" s="206"/>
      <c r="C254" s="207"/>
      <c r="D254" s="197" t="s">
        <v>167</v>
      </c>
      <c r="E254" s="208" t="s">
        <v>1</v>
      </c>
      <c r="F254" s="209" t="s">
        <v>298</v>
      </c>
      <c r="G254" s="207"/>
      <c r="H254" s="210">
        <v>1.1339999999999999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167</v>
      </c>
      <c r="AU254" s="216" t="s">
        <v>87</v>
      </c>
      <c r="AV254" s="14" t="s">
        <v>87</v>
      </c>
      <c r="AW254" s="14" t="s">
        <v>33</v>
      </c>
      <c r="AX254" s="14" t="s">
        <v>78</v>
      </c>
      <c r="AY254" s="216" t="s">
        <v>157</v>
      </c>
    </row>
    <row r="255" spans="1:65" s="15" customFormat="1" ht="10.199999999999999">
      <c r="B255" s="217"/>
      <c r="C255" s="218"/>
      <c r="D255" s="197" t="s">
        <v>167</v>
      </c>
      <c r="E255" s="219" t="s">
        <v>1</v>
      </c>
      <c r="F255" s="220" t="s">
        <v>171</v>
      </c>
      <c r="G255" s="218"/>
      <c r="H255" s="221">
        <v>1.6189999999999998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167</v>
      </c>
      <c r="AU255" s="227" t="s">
        <v>87</v>
      </c>
      <c r="AV255" s="15" t="s">
        <v>165</v>
      </c>
      <c r="AW255" s="15" t="s">
        <v>33</v>
      </c>
      <c r="AX255" s="15" t="s">
        <v>85</v>
      </c>
      <c r="AY255" s="227" t="s">
        <v>157</v>
      </c>
    </row>
    <row r="256" spans="1:65" s="2" customFormat="1" ht="21.75" customHeight="1">
      <c r="A256" s="34"/>
      <c r="B256" s="35"/>
      <c r="C256" s="182" t="s">
        <v>299</v>
      </c>
      <c r="D256" s="182" t="s">
        <v>160</v>
      </c>
      <c r="E256" s="183" t="s">
        <v>300</v>
      </c>
      <c r="F256" s="184" t="s">
        <v>301</v>
      </c>
      <c r="G256" s="185" t="s">
        <v>233</v>
      </c>
      <c r="H256" s="186">
        <v>1.2370000000000001</v>
      </c>
      <c r="I256" s="187"/>
      <c r="J256" s="188">
        <f>ROUND(I256*H256,2)</f>
        <v>0</v>
      </c>
      <c r="K256" s="184" t="s">
        <v>164</v>
      </c>
      <c r="L256" s="39"/>
      <c r="M256" s="189" t="s">
        <v>1</v>
      </c>
      <c r="N256" s="190" t="s">
        <v>43</v>
      </c>
      <c r="O256" s="71"/>
      <c r="P256" s="191">
        <f>O256*H256</f>
        <v>0</v>
      </c>
      <c r="Q256" s="191">
        <v>1.06277</v>
      </c>
      <c r="R256" s="191">
        <f>Q256*H256</f>
        <v>1.3146464900000001</v>
      </c>
      <c r="S256" s="191">
        <v>0</v>
      </c>
      <c r="T256" s="19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3" t="s">
        <v>165</v>
      </c>
      <c r="AT256" s="193" t="s">
        <v>160</v>
      </c>
      <c r="AU256" s="193" t="s">
        <v>87</v>
      </c>
      <c r="AY256" s="17" t="s">
        <v>157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7" t="s">
        <v>85</v>
      </c>
      <c r="BK256" s="194">
        <f>ROUND(I256*H256,2)</f>
        <v>0</v>
      </c>
      <c r="BL256" s="17" t="s">
        <v>165</v>
      </c>
      <c r="BM256" s="193" t="s">
        <v>302</v>
      </c>
    </row>
    <row r="257" spans="1:65" s="13" customFormat="1" ht="10.199999999999999">
      <c r="B257" s="195"/>
      <c r="C257" s="196"/>
      <c r="D257" s="197" t="s">
        <v>167</v>
      </c>
      <c r="E257" s="198" t="s">
        <v>1</v>
      </c>
      <c r="F257" s="199" t="s">
        <v>178</v>
      </c>
      <c r="G257" s="196"/>
      <c r="H257" s="198" t="s">
        <v>1</v>
      </c>
      <c r="I257" s="200"/>
      <c r="J257" s="196"/>
      <c r="K257" s="196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167</v>
      </c>
      <c r="AU257" s="205" t="s">
        <v>87</v>
      </c>
      <c r="AV257" s="13" t="s">
        <v>85</v>
      </c>
      <c r="AW257" s="13" t="s">
        <v>33</v>
      </c>
      <c r="AX257" s="13" t="s">
        <v>78</v>
      </c>
      <c r="AY257" s="205" t="s">
        <v>157</v>
      </c>
    </row>
    <row r="258" spans="1:65" s="14" customFormat="1" ht="10.199999999999999">
      <c r="B258" s="206"/>
      <c r="C258" s="207"/>
      <c r="D258" s="197" t="s">
        <v>167</v>
      </c>
      <c r="E258" s="208" t="s">
        <v>1</v>
      </c>
      <c r="F258" s="209" t="s">
        <v>303</v>
      </c>
      <c r="G258" s="207"/>
      <c r="H258" s="210">
        <v>0.01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167</v>
      </c>
      <c r="AU258" s="216" t="s">
        <v>87</v>
      </c>
      <c r="AV258" s="14" t="s">
        <v>87</v>
      </c>
      <c r="AW258" s="14" t="s">
        <v>33</v>
      </c>
      <c r="AX258" s="14" t="s">
        <v>78</v>
      </c>
      <c r="AY258" s="216" t="s">
        <v>157</v>
      </c>
    </row>
    <row r="259" spans="1:65" s="14" customFormat="1" ht="20.399999999999999">
      <c r="B259" s="206"/>
      <c r="C259" s="207"/>
      <c r="D259" s="197" t="s">
        <v>167</v>
      </c>
      <c r="E259" s="208" t="s">
        <v>1</v>
      </c>
      <c r="F259" s="209" t="s">
        <v>304</v>
      </c>
      <c r="G259" s="207"/>
      <c r="H259" s="210">
        <v>0.94499999999999995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167</v>
      </c>
      <c r="AU259" s="216" t="s">
        <v>87</v>
      </c>
      <c r="AV259" s="14" t="s">
        <v>87</v>
      </c>
      <c r="AW259" s="14" t="s">
        <v>33</v>
      </c>
      <c r="AX259" s="14" t="s">
        <v>78</v>
      </c>
      <c r="AY259" s="216" t="s">
        <v>157</v>
      </c>
    </row>
    <row r="260" spans="1:65" s="14" customFormat="1" ht="30.6">
      <c r="B260" s="206"/>
      <c r="C260" s="207"/>
      <c r="D260" s="197" t="s">
        <v>167</v>
      </c>
      <c r="E260" s="208" t="s">
        <v>1</v>
      </c>
      <c r="F260" s="209" t="s">
        <v>305</v>
      </c>
      <c r="G260" s="207"/>
      <c r="H260" s="210">
        <v>0.28199999999999997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167</v>
      </c>
      <c r="AU260" s="216" t="s">
        <v>87</v>
      </c>
      <c r="AV260" s="14" t="s">
        <v>87</v>
      </c>
      <c r="AW260" s="14" t="s">
        <v>33</v>
      </c>
      <c r="AX260" s="14" t="s">
        <v>78</v>
      </c>
      <c r="AY260" s="216" t="s">
        <v>157</v>
      </c>
    </row>
    <row r="261" spans="1:65" s="15" customFormat="1" ht="10.199999999999999">
      <c r="B261" s="217"/>
      <c r="C261" s="218"/>
      <c r="D261" s="197" t="s">
        <v>167</v>
      </c>
      <c r="E261" s="219" t="s">
        <v>1</v>
      </c>
      <c r="F261" s="220" t="s">
        <v>171</v>
      </c>
      <c r="G261" s="218"/>
      <c r="H261" s="221">
        <v>1.2369999999999999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167</v>
      </c>
      <c r="AU261" s="227" t="s">
        <v>87</v>
      </c>
      <c r="AV261" s="15" t="s">
        <v>165</v>
      </c>
      <c r="AW261" s="15" t="s">
        <v>33</v>
      </c>
      <c r="AX261" s="15" t="s">
        <v>85</v>
      </c>
      <c r="AY261" s="227" t="s">
        <v>157</v>
      </c>
    </row>
    <row r="262" spans="1:65" s="2" customFormat="1" ht="37.799999999999997" customHeight="1">
      <c r="A262" s="34"/>
      <c r="B262" s="35"/>
      <c r="C262" s="182" t="s">
        <v>306</v>
      </c>
      <c r="D262" s="182" t="s">
        <v>160</v>
      </c>
      <c r="E262" s="183" t="s">
        <v>307</v>
      </c>
      <c r="F262" s="184" t="s">
        <v>308</v>
      </c>
      <c r="G262" s="185" t="s">
        <v>202</v>
      </c>
      <c r="H262" s="186">
        <v>371.31</v>
      </c>
      <c r="I262" s="187"/>
      <c r="J262" s="188">
        <f>ROUND(I262*H262,2)</f>
        <v>0</v>
      </c>
      <c r="K262" s="184" t="s">
        <v>164</v>
      </c>
      <c r="L262" s="39"/>
      <c r="M262" s="189" t="s">
        <v>1</v>
      </c>
      <c r="N262" s="190" t="s">
        <v>43</v>
      </c>
      <c r="O262" s="71"/>
      <c r="P262" s="191">
        <f>O262*H262</f>
        <v>0</v>
      </c>
      <c r="Q262" s="191">
        <v>2.0000000000000002E-5</v>
      </c>
      <c r="R262" s="191">
        <f>Q262*H262</f>
        <v>7.4262000000000009E-3</v>
      </c>
      <c r="S262" s="191">
        <v>0</v>
      </c>
      <c r="T262" s="19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3" t="s">
        <v>254</v>
      </c>
      <c r="AT262" s="193" t="s">
        <v>160</v>
      </c>
      <c r="AU262" s="193" t="s">
        <v>87</v>
      </c>
      <c r="AY262" s="17" t="s">
        <v>157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7" t="s">
        <v>85</v>
      </c>
      <c r="BK262" s="194">
        <f>ROUND(I262*H262,2)</f>
        <v>0</v>
      </c>
      <c r="BL262" s="17" t="s">
        <v>254</v>
      </c>
      <c r="BM262" s="193" t="s">
        <v>309</v>
      </c>
    </row>
    <row r="263" spans="1:65" s="13" customFormat="1" ht="10.199999999999999">
      <c r="B263" s="195"/>
      <c r="C263" s="196"/>
      <c r="D263" s="197" t="s">
        <v>167</v>
      </c>
      <c r="E263" s="198" t="s">
        <v>1</v>
      </c>
      <c r="F263" s="199" t="s">
        <v>189</v>
      </c>
      <c r="G263" s="196"/>
      <c r="H263" s="198" t="s">
        <v>1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167</v>
      </c>
      <c r="AU263" s="205" t="s">
        <v>87</v>
      </c>
      <c r="AV263" s="13" t="s">
        <v>85</v>
      </c>
      <c r="AW263" s="13" t="s">
        <v>33</v>
      </c>
      <c r="AX263" s="13" t="s">
        <v>78</v>
      </c>
      <c r="AY263" s="205" t="s">
        <v>157</v>
      </c>
    </row>
    <row r="264" spans="1:65" s="14" customFormat="1" ht="10.199999999999999">
      <c r="B264" s="206"/>
      <c r="C264" s="207"/>
      <c r="D264" s="197" t="s">
        <v>167</v>
      </c>
      <c r="E264" s="208" t="s">
        <v>1</v>
      </c>
      <c r="F264" s="209" t="s">
        <v>310</v>
      </c>
      <c r="G264" s="207"/>
      <c r="H264" s="210">
        <v>12.35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167</v>
      </c>
      <c r="AU264" s="216" t="s">
        <v>87</v>
      </c>
      <c r="AV264" s="14" t="s">
        <v>87</v>
      </c>
      <c r="AW264" s="14" t="s">
        <v>33</v>
      </c>
      <c r="AX264" s="14" t="s">
        <v>78</v>
      </c>
      <c r="AY264" s="216" t="s">
        <v>157</v>
      </c>
    </row>
    <row r="265" spans="1:65" s="13" customFormat="1" ht="10.199999999999999">
      <c r="B265" s="195"/>
      <c r="C265" s="196"/>
      <c r="D265" s="197" t="s">
        <v>167</v>
      </c>
      <c r="E265" s="198" t="s">
        <v>1</v>
      </c>
      <c r="F265" s="199" t="s">
        <v>178</v>
      </c>
      <c r="G265" s="196"/>
      <c r="H265" s="198" t="s">
        <v>1</v>
      </c>
      <c r="I265" s="200"/>
      <c r="J265" s="196"/>
      <c r="K265" s="196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167</v>
      </c>
      <c r="AU265" s="205" t="s">
        <v>87</v>
      </c>
      <c r="AV265" s="13" t="s">
        <v>85</v>
      </c>
      <c r="AW265" s="13" t="s">
        <v>33</v>
      </c>
      <c r="AX265" s="13" t="s">
        <v>78</v>
      </c>
      <c r="AY265" s="205" t="s">
        <v>157</v>
      </c>
    </row>
    <row r="266" spans="1:65" s="14" customFormat="1" ht="10.199999999999999">
      <c r="B266" s="206"/>
      <c r="C266" s="207"/>
      <c r="D266" s="197" t="s">
        <v>167</v>
      </c>
      <c r="E266" s="208" t="s">
        <v>1</v>
      </c>
      <c r="F266" s="209" t="s">
        <v>311</v>
      </c>
      <c r="G266" s="207"/>
      <c r="H266" s="210">
        <v>4.8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167</v>
      </c>
      <c r="AU266" s="216" t="s">
        <v>87</v>
      </c>
      <c r="AV266" s="14" t="s">
        <v>87</v>
      </c>
      <c r="AW266" s="14" t="s">
        <v>33</v>
      </c>
      <c r="AX266" s="14" t="s">
        <v>78</v>
      </c>
      <c r="AY266" s="216" t="s">
        <v>157</v>
      </c>
    </row>
    <row r="267" spans="1:65" s="14" customFormat="1" ht="40.799999999999997">
      <c r="B267" s="206"/>
      <c r="C267" s="207"/>
      <c r="D267" s="197" t="s">
        <v>167</v>
      </c>
      <c r="E267" s="208" t="s">
        <v>1</v>
      </c>
      <c r="F267" s="209" t="s">
        <v>312</v>
      </c>
      <c r="G267" s="207"/>
      <c r="H267" s="210">
        <v>23.545000000000002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167</v>
      </c>
      <c r="AU267" s="216" t="s">
        <v>87</v>
      </c>
      <c r="AV267" s="14" t="s">
        <v>87</v>
      </c>
      <c r="AW267" s="14" t="s">
        <v>33</v>
      </c>
      <c r="AX267" s="14" t="s">
        <v>78</v>
      </c>
      <c r="AY267" s="216" t="s">
        <v>157</v>
      </c>
    </row>
    <row r="268" spans="1:65" s="14" customFormat="1" ht="10.199999999999999">
      <c r="B268" s="206"/>
      <c r="C268" s="207"/>
      <c r="D268" s="197" t="s">
        <v>167</v>
      </c>
      <c r="E268" s="208" t="s">
        <v>1</v>
      </c>
      <c r="F268" s="209" t="s">
        <v>313</v>
      </c>
      <c r="G268" s="207"/>
      <c r="H268" s="210">
        <v>17.100000000000001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167</v>
      </c>
      <c r="AU268" s="216" t="s">
        <v>87</v>
      </c>
      <c r="AV268" s="14" t="s">
        <v>87</v>
      </c>
      <c r="AW268" s="14" t="s">
        <v>33</v>
      </c>
      <c r="AX268" s="14" t="s">
        <v>78</v>
      </c>
      <c r="AY268" s="216" t="s">
        <v>157</v>
      </c>
    </row>
    <row r="269" spans="1:65" s="14" customFormat="1" ht="40.799999999999997">
      <c r="B269" s="206"/>
      <c r="C269" s="207"/>
      <c r="D269" s="197" t="s">
        <v>167</v>
      </c>
      <c r="E269" s="208" t="s">
        <v>1</v>
      </c>
      <c r="F269" s="209" t="s">
        <v>314</v>
      </c>
      <c r="G269" s="207"/>
      <c r="H269" s="210">
        <v>42.3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167</v>
      </c>
      <c r="AU269" s="216" t="s">
        <v>87</v>
      </c>
      <c r="AV269" s="14" t="s">
        <v>87</v>
      </c>
      <c r="AW269" s="14" t="s">
        <v>33</v>
      </c>
      <c r="AX269" s="14" t="s">
        <v>78</v>
      </c>
      <c r="AY269" s="216" t="s">
        <v>157</v>
      </c>
    </row>
    <row r="270" spans="1:65" s="14" customFormat="1" ht="10.199999999999999">
      <c r="B270" s="206"/>
      <c r="C270" s="207"/>
      <c r="D270" s="197" t="s">
        <v>167</v>
      </c>
      <c r="E270" s="208" t="s">
        <v>1</v>
      </c>
      <c r="F270" s="209" t="s">
        <v>315</v>
      </c>
      <c r="G270" s="207"/>
      <c r="H270" s="210">
        <v>6.85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167</v>
      </c>
      <c r="AU270" s="216" t="s">
        <v>87</v>
      </c>
      <c r="AV270" s="14" t="s">
        <v>87</v>
      </c>
      <c r="AW270" s="14" t="s">
        <v>33</v>
      </c>
      <c r="AX270" s="14" t="s">
        <v>78</v>
      </c>
      <c r="AY270" s="216" t="s">
        <v>157</v>
      </c>
    </row>
    <row r="271" spans="1:65" s="14" customFormat="1" ht="10.199999999999999">
      <c r="B271" s="206"/>
      <c r="C271" s="207"/>
      <c r="D271" s="197" t="s">
        <v>167</v>
      </c>
      <c r="E271" s="208" t="s">
        <v>1</v>
      </c>
      <c r="F271" s="209" t="s">
        <v>316</v>
      </c>
      <c r="G271" s="207"/>
      <c r="H271" s="210">
        <v>14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167</v>
      </c>
      <c r="AU271" s="216" t="s">
        <v>87</v>
      </c>
      <c r="AV271" s="14" t="s">
        <v>87</v>
      </c>
      <c r="AW271" s="14" t="s">
        <v>33</v>
      </c>
      <c r="AX271" s="14" t="s">
        <v>78</v>
      </c>
      <c r="AY271" s="216" t="s">
        <v>157</v>
      </c>
    </row>
    <row r="272" spans="1:65" s="14" customFormat="1" ht="10.199999999999999">
      <c r="B272" s="206"/>
      <c r="C272" s="207"/>
      <c r="D272" s="197" t="s">
        <v>167</v>
      </c>
      <c r="E272" s="208" t="s">
        <v>1</v>
      </c>
      <c r="F272" s="209" t="s">
        <v>317</v>
      </c>
      <c r="G272" s="207"/>
      <c r="H272" s="210">
        <v>12.45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167</v>
      </c>
      <c r="AU272" s="216" t="s">
        <v>87</v>
      </c>
      <c r="AV272" s="14" t="s">
        <v>87</v>
      </c>
      <c r="AW272" s="14" t="s">
        <v>33</v>
      </c>
      <c r="AX272" s="14" t="s">
        <v>78</v>
      </c>
      <c r="AY272" s="216" t="s">
        <v>157</v>
      </c>
    </row>
    <row r="273" spans="2:51" s="14" customFormat="1" ht="10.199999999999999">
      <c r="B273" s="206"/>
      <c r="C273" s="207"/>
      <c r="D273" s="197" t="s">
        <v>167</v>
      </c>
      <c r="E273" s="208" t="s">
        <v>1</v>
      </c>
      <c r="F273" s="209" t="s">
        <v>318</v>
      </c>
      <c r="G273" s="207"/>
      <c r="H273" s="210">
        <v>9.6999999999999993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167</v>
      </c>
      <c r="AU273" s="216" t="s">
        <v>87</v>
      </c>
      <c r="AV273" s="14" t="s">
        <v>87</v>
      </c>
      <c r="AW273" s="14" t="s">
        <v>33</v>
      </c>
      <c r="AX273" s="14" t="s">
        <v>78</v>
      </c>
      <c r="AY273" s="216" t="s">
        <v>157</v>
      </c>
    </row>
    <row r="274" spans="2:51" s="14" customFormat="1" ht="20.399999999999999">
      <c r="B274" s="206"/>
      <c r="C274" s="207"/>
      <c r="D274" s="197" t="s">
        <v>167</v>
      </c>
      <c r="E274" s="208" t="s">
        <v>1</v>
      </c>
      <c r="F274" s="209" t="s">
        <v>319</v>
      </c>
      <c r="G274" s="207"/>
      <c r="H274" s="210">
        <v>23.9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167</v>
      </c>
      <c r="AU274" s="216" t="s">
        <v>87</v>
      </c>
      <c r="AV274" s="14" t="s">
        <v>87</v>
      </c>
      <c r="AW274" s="14" t="s">
        <v>33</v>
      </c>
      <c r="AX274" s="14" t="s">
        <v>78</v>
      </c>
      <c r="AY274" s="216" t="s">
        <v>157</v>
      </c>
    </row>
    <row r="275" spans="2:51" s="14" customFormat="1" ht="10.199999999999999">
      <c r="B275" s="206"/>
      <c r="C275" s="207"/>
      <c r="D275" s="197" t="s">
        <v>167</v>
      </c>
      <c r="E275" s="208" t="s">
        <v>1</v>
      </c>
      <c r="F275" s="209" t="s">
        <v>320</v>
      </c>
      <c r="G275" s="207"/>
      <c r="H275" s="210">
        <v>16.09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167</v>
      </c>
      <c r="AU275" s="216" t="s">
        <v>87</v>
      </c>
      <c r="AV275" s="14" t="s">
        <v>87</v>
      </c>
      <c r="AW275" s="14" t="s">
        <v>33</v>
      </c>
      <c r="AX275" s="14" t="s">
        <v>78</v>
      </c>
      <c r="AY275" s="216" t="s">
        <v>157</v>
      </c>
    </row>
    <row r="276" spans="2:51" s="14" customFormat="1" ht="10.199999999999999">
      <c r="B276" s="206"/>
      <c r="C276" s="207"/>
      <c r="D276" s="197" t="s">
        <v>167</v>
      </c>
      <c r="E276" s="208" t="s">
        <v>1</v>
      </c>
      <c r="F276" s="209" t="s">
        <v>321</v>
      </c>
      <c r="G276" s="207"/>
      <c r="H276" s="210">
        <v>10.7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167</v>
      </c>
      <c r="AU276" s="216" t="s">
        <v>87</v>
      </c>
      <c r="AV276" s="14" t="s">
        <v>87</v>
      </c>
      <c r="AW276" s="14" t="s">
        <v>33</v>
      </c>
      <c r="AX276" s="14" t="s">
        <v>78</v>
      </c>
      <c r="AY276" s="216" t="s">
        <v>157</v>
      </c>
    </row>
    <row r="277" spans="2:51" s="14" customFormat="1" ht="10.199999999999999">
      <c r="B277" s="206"/>
      <c r="C277" s="207"/>
      <c r="D277" s="197" t="s">
        <v>167</v>
      </c>
      <c r="E277" s="208" t="s">
        <v>1</v>
      </c>
      <c r="F277" s="209" t="s">
        <v>322</v>
      </c>
      <c r="G277" s="207"/>
      <c r="H277" s="210">
        <v>9.85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167</v>
      </c>
      <c r="AU277" s="216" t="s">
        <v>87</v>
      </c>
      <c r="AV277" s="14" t="s">
        <v>87</v>
      </c>
      <c r="AW277" s="14" t="s">
        <v>33</v>
      </c>
      <c r="AX277" s="14" t="s">
        <v>78</v>
      </c>
      <c r="AY277" s="216" t="s">
        <v>157</v>
      </c>
    </row>
    <row r="278" spans="2:51" s="14" customFormat="1" ht="10.199999999999999">
      <c r="B278" s="206"/>
      <c r="C278" s="207"/>
      <c r="D278" s="197" t="s">
        <v>167</v>
      </c>
      <c r="E278" s="208" t="s">
        <v>1</v>
      </c>
      <c r="F278" s="209" t="s">
        <v>323</v>
      </c>
      <c r="G278" s="207"/>
      <c r="H278" s="210">
        <v>3.7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167</v>
      </c>
      <c r="AU278" s="216" t="s">
        <v>87</v>
      </c>
      <c r="AV278" s="14" t="s">
        <v>87</v>
      </c>
      <c r="AW278" s="14" t="s">
        <v>33</v>
      </c>
      <c r="AX278" s="14" t="s">
        <v>78</v>
      </c>
      <c r="AY278" s="216" t="s">
        <v>157</v>
      </c>
    </row>
    <row r="279" spans="2:51" s="14" customFormat="1" ht="10.199999999999999">
      <c r="B279" s="206"/>
      <c r="C279" s="207"/>
      <c r="D279" s="197" t="s">
        <v>167</v>
      </c>
      <c r="E279" s="208" t="s">
        <v>1</v>
      </c>
      <c r="F279" s="209" t="s">
        <v>324</v>
      </c>
      <c r="G279" s="207"/>
      <c r="H279" s="210">
        <v>12.7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167</v>
      </c>
      <c r="AU279" s="216" t="s">
        <v>87</v>
      </c>
      <c r="AV279" s="14" t="s">
        <v>87</v>
      </c>
      <c r="AW279" s="14" t="s">
        <v>33</v>
      </c>
      <c r="AX279" s="14" t="s">
        <v>78</v>
      </c>
      <c r="AY279" s="216" t="s">
        <v>157</v>
      </c>
    </row>
    <row r="280" spans="2:51" s="14" customFormat="1" ht="10.199999999999999">
      <c r="B280" s="206"/>
      <c r="C280" s="207"/>
      <c r="D280" s="197" t="s">
        <v>167</v>
      </c>
      <c r="E280" s="208" t="s">
        <v>1</v>
      </c>
      <c r="F280" s="209" t="s">
        <v>325</v>
      </c>
      <c r="G280" s="207"/>
      <c r="H280" s="210">
        <v>3.85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167</v>
      </c>
      <c r="AU280" s="216" t="s">
        <v>87</v>
      </c>
      <c r="AV280" s="14" t="s">
        <v>87</v>
      </c>
      <c r="AW280" s="14" t="s">
        <v>33</v>
      </c>
      <c r="AX280" s="14" t="s">
        <v>78</v>
      </c>
      <c r="AY280" s="216" t="s">
        <v>157</v>
      </c>
    </row>
    <row r="281" spans="2:51" s="14" customFormat="1" ht="20.399999999999999">
      <c r="B281" s="206"/>
      <c r="C281" s="207"/>
      <c r="D281" s="197" t="s">
        <v>167</v>
      </c>
      <c r="E281" s="208" t="s">
        <v>1</v>
      </c>
      <c r="F281" s="209" t="s">
        <v>326</v>
      </c>
      <c r="G281" s="207"/>
      <c r="H281" s="210">
        <v>12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167</v>
      </c>
      <c r="AU281" s="216" t="s">
        <v>87</v>
      </c>
      <c r="AV281" s="14" t="s">
        <v>87</v>
      </c>
      <c r="AW281" s="14" t="s">
        <v>33</v>
      </c>
      <c r="AX281" s="14" t="s">
        <v>78</v>
      </c>
      <c r="AY281" s="216" t="s">
        <v>157</v>
      </c>
    </row>
    <row r="282" spans="2:51" s="14" customFormat="1" ht="20.399999999999999">
      <c r="B282" s="206"/>
      <c r="C282" s="207"/>
      <c r="D282" s="197" t="s">
        <v>167</v>
      </c>
      <c r="E282" s="208" t="s">
        <v>1</v>
      </c>
      <c r="F282" s="209" t="s">
        <v>327</v>
      </c>
      <c r="G282" s="207"/>
      <c r="H282" s="210">
        <v>16.414999999999999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167</v>
      </c>
      <c r="AU282" s="216" t="s">
        <v>87</v>
      </c>
      <c r="AV282" s="14" t="s">
        <v>87</v>
      </c>
      <c r="AW282" s="14" t="s">
        <v>33</v>
      </c>
      <c r="AX282" s="14" t="s">
        <v>78</v>
      </c>
      <c r="AY282" s="216" t="s">
        <v>157</v>
      </c>
    </row>
    <row r="283" spans="2:51" s="14" customFormat="1" ht="10.199999999999999">
      <c r="B283" s="206"/>
      <c r="C283" s="207"/>
      <c r="D283" s="197" t="s">
        <v>167</v>
      </c>
      <c r="E283" s="208" t="s">
        <v>1</v>
      </c>
      <c r="F283" s="209" t="s">
        <v>328</v>
      </c>
      <c r="G283" s="207"/>
      <c r="H283" s="210">
        <v>10.5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167</v>
      </c>
      <c r="AU283" s="216" t="s">
        <v>87</v>
      </c>
      <c r="AV283" s="14" t="s">
        <v>87</v>
      </c>
      <c r="AW283" s="14" t="s">
        <v>33</v>
      </c>
      <c r="AX283" s="14" t="s">
        <v>78</v>
      </c>
      <c r="AY283" s="216" t="s">
        <v>157</v>
      </c>
    </row>
    <row r="284" spans="2:51" s="14" customFormat="1" ht="10.199999999999999">
      <c r="B284" s="206"/>
      <c r="C284" s="207"/>
      <c r="D284" s="197" t="s">
        <v>167</v>
      </c>
      <c r="E284" s="208" t="s">
        <v>1</v>
      </c>
      <c r="F284" s="209" t="s">
        <v>329</v>
      </c>
      <c r="G284" s="207"/>
      <c r="H284" s="210">
        <v>11.7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167</v>
      </c>
      <c r="AU284" s="216" t="s">
        <v>87</v>
      </c>
      <c r="AV284" s="14" t="s">
        <v>87</v>
      </c>
      <c r="AW284" s="14" t="s">
        <v>33</v>
      </c>
      <c r="AX284" s="14" t="s">
        <v>78</v>
      </c>
      <c r="AY284" s="216" t="s">
        <v>157</v>
      </c>
    </row>
    <row r="285" spans="2:51" s="14" customFormat="1" ht="10.199999999999999">
      <c r="B285" s="206"/>
      <c r="C285" s="207"/>
      <c r="D285" s="197" t="s">
        <v>167</v>
      </c>
      <c r="E285" s="208" t="s">
        <v>1</v>
      </c>
      <c r="F285" s="209" t="s">
        <v>330</v>
      </c>
      <c r="G285" s="207"/>
      <c r="H285" s="210">
        <v>6.37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167</v>
      </c>
      <c r="AU285" s="216" t="s">
        <v>87</v>
      </c>
      <c r="AV285" s="14" t="s">
        <v>87</v>
      </c>
      <c r="AW285" s="14" t="s">
        <v>33</v>
      </c>
      <c r="AX285" s="14" t="s">
        <v>78</v>
      </c>
      <c r="AY285" s="216" t="s">
        <v>157</v>
      </c>
    </row>
    <row r="286" spans="2:51" s="14" customFormat="1" ht="20.399999999999999">
      <c r="B286" s="206"/>
      <c r="C286" s="207"/>
      <c r="D286" s="197" t="s">
        <v>167</v>
      </c>
      <c r="E286" s="208" t="s">
        <v>1</v>
      </c>
      <c r="F286" s="209" t="s">
        <v>331</v>
      </c>
      <c r="G286" s="207"/>
      <c r="H286" s="210">
        <v>7.7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167</v>
      </c>
      <c r="AU286" s="216" t="s">
        <v>87</v>
      </c>
      <c r="AV286" s="14" t="s">
        <v>87</v>
      </c>
      <c r="AW286" s="14" t="s">
        <v>33</v>
      </c>
      <c r="AX286" s="14" t="s">
        <v>78</v>
      </c>
      <c r="AY286" s="216" t="s">
        <v>157</v>
      </c>
    </row>
    <row r="287" spans="2:51" s="14" customFormat="1" ht="10.199999999999999">
      <c r="B287" s="206"/>
      <c r="C287" s="207"/>
      <c r="D287" s="197" t="s">
        <v>167</v>
      </c>
      <c r="E287" s="208" t="s">
        <v>1</v>
      </c>
      <c r="F287" s="209" t="s">
        <v>332</v>
      </c>
      <c r="G287" s="207"/>
      <c r="H287" s="210">
        <v>8.4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167</v>
      </c>
      <c r="AU287" s="216" t="s">
        <v>87</v>
      </c>
      <c r="AV287" s="14" t="s">
        <v>87</v>
      </c>
      <c r="AW287" s="14" t="s">
        <v>33</v>
      </c>
      <c r="AX287" s="14" t="s">
        <v>78</v>
      </c>
      <c r="AY287" s="216" t="s">
        <v>157</v>
      </c>
    </row>
    <row r="288" spans="2:51" s="14" customFormat="1" ht="10.199999999999999">
      <c r="B288" s="206"/>
      <c r="C288" s="207"/>
      <c r="D288" s="197" t="s">
        <v>167</v>
      </c>
      <c r="E288" s="208" t="s">
        <v>1</v>
      </c>
      <c r="F288" s="209" t="s">
        <v>333</v>
      </c>
      <c r="G288" s="207"/>
      <c r="H288" s="210">
        <v>11.5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167</v>
      </c>
      <c r="AU288" s="216" t="s">
        <v>87</v>
      </c>
      <c r="AV288" s="14" t="s">
        <v>87</v>
      </c>
      <c r="AW288" s="14" t="s">
        <v>33</v>
      </c>
      <c r="AX288" s="14" t="s">
        <v>78</v>
      </c>
      <c r="AY288" s="216" t="s">
        <v>157</v>
      </c>
    </row>
    <row r="289" spans="1:65" s="14" customFormat="1" ht="10.199999999999999">
      <c r="B289" s="206"/>
      <c r="C289" s="207"/>
      <c r="D289" s="197" t="s">
        <v>167</v>
      </c>
      <c r="E289" s="208" t="s">
        <v>1</v>
      </c>
      <c r="F289" s="209" t="s">
        <v>334</v>
      </c>
      <c r="G289" s="207"/>
      <c r="H289" s="210">
        <v>13.5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167</v>
      </c>
      <c r="AU289" s="216" t="s">
        <v>87</v>
      </c>
      <c r="AV289" s="14" t="s">
        <v>87</v>
      </c>
      <c r="AW289" s="14" t="s">
        <v>33</v>
      </c>
      <c r="AX289" s="14" t="s">
        <v>78</v>
      </c>
      <c r="AY289" s="216" t="s">
        <v>157</v>
      </c>
    </row>
    <row r="290" spans="1:65" s="14" customFormat="1" ht="30.6">
      <c r="B290" s="206"/>
      <c r="C290" s="207"/>
      <c r="D290" s="197" t="s">
        <v>167</v>
      </c>
      <c r="E290" s="208" t="s">
        <v>1</v>
      </c>
      <c r="F290" s="209" t="s">
        <v>335</v>
      </c>
      <c r="G290" s="207"/>
      <c r="H290" s="210">
        <v>19.73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167</v>
      </c>
      <c r="AU290" s="216" t="s">
        <v>87</v>
      </c>
      <c r="AV290" s="14" t="s">
        <v>87</v>
      </c>
      <c r="AW290" s="14" t="s">
        <v>33</v>
      </c>
      <c r="AX290" s="14" t="s">
        <v>78</v>
      </c>
      <c r="AY290" s="216" t="s">
        <v>157</v>
      </c>
    </row>
    <row r="291" spans="1:65" s="14" customFormat="1" ht="10.199999999999999">
      <c r="B291" s="206"/>
      <c r="C291" s="207"/>
      <c r="D291" s="197" t="s">
        <v>167</v>
      </c>
      <c r="E291" s="208" t="s">
        <v>1</v>
      </c>
      <c r="F291" s="209" t="s">
        <v>336</v>
      </c>
      <c r="G291" s="207"/>
      <c r="H291" s="210">
        <v>5.6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167</v>
      </c>
      <c r="AU291" s="216" t="s">
        <v>87</v>
      </c>
      <c r="AV291" s="14" t="s">
        <v>87</v>
      </c>
      <c r="AW291" s="14" t="s">
        <v>33</v>
      </c>
      <c r="AX291" s="14" t="s">
        <v>78</v>
      </c>
      <c r="AY291" s="216" t="s">
        <v>157</v>
      </c>
    </row>
    <row r="292" spans="1:65" s="14" customFormat="1" ht="20.399999999999999">
      <c r="B292" s="206"/>
      <c r="C292" s="207"/>
      <c r="D292" s="197" t="s">
        <v>167</v>
      </c>
      <c r="E292" s="208" t="s">
        <v>1</v>
      </c>
      <c r="F292" s="209" t="s">
        <v>337</v>
      </c>
      <c r="G292" s="207"/>
      <c r="H292" s="210">
        <v>19.100000000000001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167</v>
      </c>
      <c r="AU292" s="216" t="s">
        <v>87</v>
      </c>
      <c r="AV292" s="14" t="s">
        <v>87</v>
      </c>
      <c r="AW292" s="14" t="s">
        <v>33</v>
      </c>
      <c r="AX292" s="14" t="s">
        <v>78</v>
      </c>
      <c r="AY292" s="216" t="s">
        <v>157</v>
      </c>
    </row>
    <row r="293" spans="1:65" s="14" customFormat="1" ht="10.199999999999999">
      <c r="B293" s="206"/>
      <c r="C293" s="207"/>
      <c r="D293" s="197" t="s">
        <v>167</v>
      </c>
      <c r="E293" s="208" t="s">
        <v>1</v>
      </c>
      <c r="F293" s="209" t="s">
        <v>338</v>
      </c>
      <c r="G293" s="207"/>
      <c r="H293" s="210">
        <v>4.91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167</v>
      </c>
      <c r="AU293" s="216" t="s">
        <v>87</v>
      </c>
      <c r="AV293" s="14" t="s">
        <v>87</v>
      </c>
      <c r="AW293" s="14" t="s">
        <v>33</v>
      </c>
      <c r="AX293" s="14" t="s">
        <v>78</v>
      </c>
      <c r="AY293" s="216" t="s">
        <v>157</v>
      </c>
    </row>
    <row r="294" spans="1:65" s="15" customFormat="1" ht="10.199999999999999">
      <c r="B294" s="217"/>
      <c r="C294" s="218"/>
      <c r="D294" s="197" t="s">
        <v>167</v>
      </c>
      <c r="E294" s="219" t="s">
        <v>1</v>
      </c>
      <c r="F294" s="220" t="s">
        <v>171</v>
      </c>
      <c r="G294" s="218"/>
      <c r="H294" s="221">
        <v>371.31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167</v>
      </c>
      <c r="AU294" s="227" t="s">
        <v>87</v>
      </c>
      <c r="AV294" s="15" t="s">
        <v>165</v>
      </c>
      <c r="AW294" s="15" t="s">
        <v>33</v>
      </c>
      <c r="AX294" s="15" t="s">
        <v>85</v>
      </c>
      <c r="AY294" s="227" t="s">
        <v>157</v>
      </c>
    </row>
    <row r="295" spans="1:65" s="2" customFormat="1" ht="24.15" customHeight="1">
      <c r="A295" s="34"/>
      <c r="B295" s="35"/>
      <c r="C295" s="182" t="s">
        <v>339</v>
      </c>
      <c r="D295" s="182" t="s">
        <v>160</v>
      </c>
      <c r="E295" s="183" t="s">
        <v>340</v>
      </c>
      <c r="F295" s="184" t="s">
        <v>341</v>
      </c>
      <c r="G295" s="185" t="s">
        <v>202</v>
      </c>
      <c r="H295" s="186">
        <v>134.535</v>
      </c>
      <c r="I295" s="187"/>
      <c r="J295" s="188">
        <f>ROUND(I295*H295,2)</f>
        <v>0</v>
      </c>
      <c r="K295" s="184" t="s">
        <v>164</v>
      </c>
      <c r="L295" s="39"/>
      <c r="M295" s="189" t="s">
        <v>1</v>
      </c>
      <c r="N295" s="190" t="s">
        <v>43</v>
      </c>
      <c r="O295" s="71"/>
      <c r="P295" s="191">
        <f>O295*H295</f>
        <v>0</v>
      </c>
      <c r="Q295" s="191">
        <v>5.0000000000000002E-5</v>
      </c>
      <c r="R295" s="191">
        <f>Q295*H295</f>
        <v>6.7267500000000001E-3</v>
      </c>
      <c r="S295" s="191">
        <v>0</v>
      </c>
      <c r="T295" s="19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3" t="s">
        <v>165</v>
      </c>
      <c r="AT295" s="193" t="s">
        <v>160</v>
      </c>
      <c r="AU295" s="193" t="s">
        <v>87</v>
      </c>
      <c r="AY295" s="17" t="s">
        <v>157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7" t="s">
        <v>85</v>
      </c>
      <c r="BK295" s="194">
        <f>ROUND(I295*H295,2)</f>
        <v>0</v>
      </c>
      <c r="BL295" s="17" t="s">
        <v>165</v>
      </c>
      <c r="BM295" s="193" t="s">
        <v>342</v>
      </c>
    </row>
    <row r="296" spans="1:65" s="13" customFormat="1" ht="10.199999999999999">
      <c r="B296" s="195"/>
      <c r="C296" s="196"/>
      <c r="D296" s="197" t="s">
        <v>167</v>
      </c>
      <c r="E296" s="198" t="s">
        <v>1</v>
      </c>
      <c r="F296" s="199" t="s">
        <v>189</v>
      </c>
      <c r="G296" s="196"/>
      <c r="H296" s="198" t="s">
        <v>1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167</v>
      </c>
      <c r="AU296" s="205" t="s">
        <v>87</v>
      </c>
      <c r="AV296" s="13" t="s">
        <v>85</v>
      </c>
      <c r="AW296" s="13" t="s">
        <v>33</v>
      </c>
      <c r="AX296" s="13" t="s">
        <v>78</v>
      </c>
      <c r="AY296" s="205" t="s">
        <v>157</v>
      </c>
    </row>
    <row r="297" spans="1:65" s="13" customFormat="1" ht="10.199999999999999">
      <c r="B297" s="195"/>
      <c r="C297" s="196"/>
      <c r="D297" s="197" t="s">
        <v>167</v>
      </c>
      <c r="E297" s="198" t="s">
        <v>1</v>
      </c>
      <c r="F297" s="199" t="s">
        <v>178</v>
      </c>
      <c r="G297" s="196"/>
      <c r="H297" s="198" t="s">
        <v>1</v>
      </c>
      <c r="I297" s="200"/>
      <c r="J297" s="196"/>
      <c r="K297" s="196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167</v>
      </c>
      <c r="AU297" s="205" t="s">
        <v>87</v>
      </c>
      <c r="AV297" s="13" t="s">
        <v>85</v>
      </c>
      <c r="AW297" s="13" t="s">
        <v>33</v>
      </c>
      <c r="AX297" s="13" t="s">
        <v>78</v>
      </c>
      <c r="AY297" s="205" t="s">
        <v>157</v>
      </c>
    </row>
    <row r="298" spans="1:65" s="14" customFormat="1" ht="10.199999999999999">
      <c r="B298" s="206"/>
      <c r="C298" s="207"/>
      <c r="D298" s="197" t="s">
        <v>167</v>
      </c>
      <c r="E298" s="208" t="s">
        <v>1</v>
      </c>
      <c r="F298" s="209" t="s">
        <v>343</v>
      </c>
      <c r="G298" s="207"/>
      <c r="H298" s="210">
        <v>59.15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167</v>
      </c>
      <c r="AU298" s="216" t="s">
        <v>87</v>
      </c>
      <c r="AV298" s="14" t="s">
        <v>87</v>
      </c>
      <c r="AW298" s="14" t="s">
        <v>33</v>
      </c>
      <c r="AX298" s="14" t="s">
        <v>78</v>
      </c>
      <c r="AY298" s="216" t="s">
        <v>157</v>
      </c>
    </row>
    <row r="299" spans="1:65" s="14" customFormat="1" ht="10.199999999999999">
      <c r="B299" s="206"/>
      <c r="C299" s="207"/>
      <c r="D299" s="197" t="s">
        <v>167</v>
      </c>
      <c r="E299" s="208" t="s">
        <v>1</v>
      </c>
      <c r="F299" s="209" t="s">
        <v>344</v>
      </c>
      <c r="G299" s="207"/>
      <c r="H299" s="210">
        <v>11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167</v>
      </c>
      <c r="AU299" s="216" t="s">
        <v>87</v>
      </c>
      <c r="AV299" s="14" t="s">
        <v>87</v>
      </c>
      <c r="AW299" s="14" t="s">
        <v>33</v>
      </c>
      <c r="AX299" s="14" t="s">
        <v>78</v>
      </c>
      <c r="AY299" s="216" t="s">
        <v>157</v>
      </c>
    </row>
    <row r="300" spans="1:65" s="14" customFormat="1" ht="10.199999999999999">
      <c r="B300" s="206"/>
      <c r="C300" s="207"/>
      <c r="D300" s="197" t="s">
        <v>167</v>
      </c>
      <c r="E300" s="208" t="s">
        <v>1</v>
      </c>
      <c r="F300" s="209" t="s">
        <v>345</v>
      </c>
      <c r="G300" s="207"/>
      <c r="H300" s="210">
        <v>22.2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167</v>
      </c>
      <c r="AU300" s="216" t="s">
        <v>87</v>
      </c>
      <c r="AV300" s="14" t="s">
        <v>87</v>
      </c>
      <c r="AW300" s="14" t="s">
        <v>33</v>
      </c>
      <c r="AX300" s="14" t="s">
        <v>78</v>
      </c>
      <c r="AY300" s="216" t="s">
        <v>157</v>
      </c>
    </row>
    <row r="301" spans="1:65" s="14" customFormat="1" ht="10.199999999999999">
      <c r="B301" s="206"/>
      <c r="C301" s="207"/>
      <c r="D301" s="197" t="s">
        <v>167</v>
      </c>
      <c r="E301" s="208" t="s">
        <v>1</v>
      </c>
      <c r="F301" s="209" t="s">
        <v>346</v>
      </c>
      <c r="G301" s="207"/>
      <c r="H301" s="210">
        <v>3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167</v>
      </c>
      <c r="AU301" s="216" t="s">
        <v>87</v>
      </c>
      <c r="AV301" s="14" t="s">
        <v>87</v>
      </c>
      <c r="AW301" s="14" t="s">
        <v>33</v>
      </c>
      <c r="AX301" s="14" t="s">
        <v>78</v>
      </c>
      <c r="AY301" s="216" t="s">
        <v>157</v>
      </c>
    </row>
    <row r="302" spans="1:65" s="14" customFormat="1" ht="10.199999999999999">
      <c r="B302" s="206"/>
      <c r="C302" s="207"/>
      <c r="D302" s="197" t="s">
        <v>167</v>
      </c>
      <c r="E302" s="208" t="s">
        <v>1</v>
      </c>
      <c r="F302" s="209" t="s">
        <v>347</v>
      </c>
      <c r="G302" s="207"/>
      <c r="H302" s="210">
        <v>9.6150000000000002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167</v>
      </c>
      <c r="AU302" s="216" t="s">
        <v>87</v>
      </c>
      <c r="AV302" s="14" t="s">
        <v>87</v>
      </c>
      <c r="AW302" s="14" t="s">
        <v>33</v>
      </c>
      <c r="AX302" s="14" t="s">
        <v>78</v>
      </c>
      <c r="AY302" s="216" t="s">
        <v>157</v>
      </c>
    </row>
    <row r="303" spans="1:65" s="14" customFormat="1" ht="30.6">
      <c r="B303" s="206"/>
      <c r="C303" s="207"/>
      <c r="D303" s="197" t="s">
        <v>167</v>
      </c>
      <c r="E303" s="208" t="s">
        <v>1</v>
      </c>
      <c r="F303" s="209" t="s">
        <v>348</v>
      </c>
      <c r="G303" s="207"/>
      <c r="H303" s="210">
        <v>29.57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167</v>
      </c>
      <c r="AU303" s="216" t="s">
        <v>87</v>
      </c>
      <c r="AV303" s="14" t="s">
        <v>87</v>
      </c>
      <c r="AW303" s="14" t="s">
        <v>33</v>
      </c>
      <c r="AX303" s="14" t="s">
        <v>78</v>
      </c>
      <c r="AY303" s="216" t="s">
        <v>157</v>
      </c>
    </row>
    <row r="304" spans="1:65" s="15" customFormat="1" ht="10.199999999999999">
      <c r="B304" s="217"/>
      <c r="C304" s="218"/>
      <c r="D304" s="197" t="s">
        <v>167</v>
      </c>
      <c r="E304" s="219" t="s">
        <v>1</v>
      </c>
      <c r="F304" s="220" t="s">
        <v>171</v>
      </c>
      <c r="G304" s="218"/>
      <c r="H304" s="221">
        <v>134.535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167</v>
      </c>
      <c r="AU304" s="227" t="s">
        <v>87</v>
      </c>
      <c r="AV304" s="15" t="s">
        <v>165</v>
      </c>
      <c r="AW304" s="15" t="s">
        <v>33</v>
      </c>
      <c r="AX304" s="15" t="s">
        <v>85</v>
      </c>
      <c r="AY304" s="227" t="s">
        <v>157</v>
      </c>
    </row>
    <row r="305" spans="1:65" s="2" customFormat="1" ht="24.15" customHeight="1">
      <c r="A305" s="34"/>
      <c r="B305" s="35"/>
      <c r="C305" s="182" t="s">
        <v>349</v>
      </c>
      <c r="D305" s="182" t="s">
        <v>160</v>
      </c>
      <c r="E305" s="183" t="s">
        <v>350</v>
      </c>
      <c r="F305" s="184" t="s">
        <v>351</v>
      </c>
      <c r="G305" s="185" t="s">
        <v>352</v>
      </c>
      <c r="H305" s="186">
        <v>43</v>
      </c>
      <c r="I305" s="187"/>
      <c r="J305" s="188">
        <f>ROUND(I305*H305,2)</f>
        <v>0</v>
      </c>
      <c r="K305" s="184" t="s">
        <v>164</v>
      </c>
      <c r="L305" s="39"/>
      <c r="M305" s="189" t="s">
        <v>1</v>
      </c>
      <c r="N305" s="190" t="s">
        <v>43</v>
      </c>
      <c r="O305" s="71"/>
      <c r="P305" s="191">
        <f>O305*H305</f>
        <v>0</v>
      </c>
      <c r="Q305" s="191">
        <v>1.7770000000000001E-2</v>
      </c>
      <c r="R305" s="191">
        <f>Q305*H305</f>
        <v>0.76411000000000007</v>
      </c>
      <c r="S305" s="191">
        <v>0</v>
      </c>
      <c r="T305" s="19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3" t="s">
        <v>165</v>
      </c>
      <c r="AT305" s="193" t="s">
        <v>160</v>
      </c>
      <c r="AU305" s="193" t="s">
        <v>87</v>
      </c>
      <c r="AY305" s="17" t="s">
        <v>157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7" t="s">
        <v>85</v>
      </c>
      <c r="BK305" s="194">
        <f>ROUND(I305*H305,2)</f>
        <v>0</v>
      </c>
      <c r="BL305" s="17" t="s">
        <v>165</v>
      </c>
      <c r="BM305" s="193" t="s">
        <v>353</v>
      </c>
    </row>
    <row r="306" spans="1:65" s="14" customFormat="1" ht="10.199999999999999">
      <c r="B306" s="206"/>
      <c r="C306" s="207"/>
      <c r="D306" s="197" t="s">
        <v>167</v>
      </c>
      <c r="E306" s="208" t="s">
        <v>1</v>
      </c>
      <c r="F306" s="209" t="s">
        <v>354</v>
      </c>
      <c r="G306" s="207"/>
      <c r="H306" s="210">
        <v>43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167</v>
      </c>
      <c r="AU306" s="216" t="s">
        <v>87</v>
      </c>
      <c r="AV306" s="14" t="s">
        <v>87</v>
      </c>
      <c r="AW306" s="14" t="s">
        <v>33</v>
      </c>
      <c r="AX306" s="14" t="s">
        <v>78</v>
      </c>
      <c r="AY306" s="216" t="s">
        <v>157</v>
      </c>
    </row>
    <row r="307" spans="1:65" s="15" customFormat="1" ht="10.199999999999999">
      <c r="B307" s="217"/>
      <c r="C307" s="218"/>
      <c r="D307" s="197" t="s">
        <v>167</v>
      </c>
      <c r="E307" s="219" t="s">
        <v>1</v>
      </c>
      <c r="F307" s="220" t="s">
        <v>171</v>
      </c>
      <c r="G307" s="218"/>
      <c r="H307" s="221">
        <v>43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167</v>
      </c>
      <c r="AU307" s="227" t="s">
        <v>87</v>
      </c>
      <c r="AV307" s="15" t="s">
        <v>165</v>
      </c>
      <c r="AW307" s="15" t="s">
        <v>33</v>
      </c>
      <c r="AX307" s="15" t="s">
        <v>85</v>
      </c>
      <c r="AY307" s="227" t="s">
        <v>157</v>
      </c>
    </row>
    <row r="308" spans="1:65" s="2" customFormat="1" ht="24.15" customHeight="1">
      <c r="A308" s="34"/>
      <c r="B308" s="35"/>
      <c r="C308" s="228" t="s">
        <v>355</v>
      </c>
      <c r="D308" s="228" t="s">
        <v>240</v>
      </c>
      <c r="E308" s="229" t="s">
        <v>356</v>
      </c>
      <c r="F308" s="230" t="s">
        <v>357</v>
      </c>
      <c r="G308" s="231" t="s">
        <v>352</v>
      </c>
      <c r="H308" s="232">
        <v>16</v>
      </c>
      <c r="I308" s="233"/>
      <c r="J308" s="234">
        <f>ROUND(I308*H308,2)</f>
        <v>0</v>
      </c>
      <c r="K308" s="230" t="s">
        <v>164</v>
      </c>
      <c r="L308" s="235"/>
      <c r="M308" s="236" t="s">
        <v>1</v>
      </c>
      <c r="N308" s="237" t="s">
        <v>43</v>
      </c>
      <c r="O308" s="71"/>
      <c r="P308" s="191">
        <f>O308*H308</f>
        <v>0</v>
      </c>
      <c r="Q308" s="191">
        <v>1.4579999999999999E-2</v>
      </c>
      <c r="R308" s="191">
        <f>Q308*H308</f>
        <v>0.23327999999999999</v>
      </c>
      <c r="S308" s="191">
        <v>0</v>
      </c>
      <c r="T308" s="19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3" t="s">
        <v>218</v>
      </c>
      <c r="AT308" s="193" t="s">
        <v>240</v>
      </c>
      <c r="AU308" s="193" t="s">
        <v>87</v>
      </c>
      <c r="AY308" s="17" t="s">
        <v>157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7" t="s">
        <v>85</v>
      </c>
      <c r="BK308" s="194">
        <f>ROUND(I308*H308,2)</f>
        <v>0</v>
      </c>
      <c r="BL308" s="17" t="s">
        <v>165</v>
      </c>
      <c r="BM308" s="193" t="s">
        <v>358</v>
      </c>
    </row>
    <row r="309" spans="1:65" s="14" customFormat="1" ht="10.199999999999999">
      <c r="B309" s="206"/>
      <c r="C309" s="207"/>
      <c r="D309" s="197" t="s">
        <v>167</v>
      </c>
      <c r="E309" s="208" t="s">
        <v>1</v>
      </c>
      <c r="F309" s="209" t="s">
        <v>254</v>
      </c>
      <c r="G309" s="207"/>
      <c r="H309" s="210">
        <v>16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167</v>
      </c>
      <c r="AU309" s="216" t="s">
        <v>87</v>
      </c>
      <c r="AV309" s="14" t="s">
        <v>87</v>
      </c>
      <c r="AW309" s="14" t="s">
        <v>33</v>
      </c>
      <c r="AX309" s="14" t="s">
        <v>78</v>
      </c>
      <c r="AY309" s="216" t="s">
        <v>157</v>
      </c>
    </row>
    <row r="310" spans="1:65" s="15" customFormat="1" ht="10.199999999999999">
      <c r="B310" s="217"/>
      <c r="C310" s="218"/>
      <c r="D310" s="197" t="s">
        <v>167</v>
      </c>
      <c r="E310" s="219" t="s">
        <v>1</v>
      </c>
      <c r="F310" s="220" t="s">
        <v>171</v>
      </c>
      <c r="G310" s="218"/>
      <c r="H310" s="221">
        <v>16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167</v>
      </c>
      <c r="AU310" s="227" t="s">
        <v>87</v>
      </c>
      <c r="AV310" s="15" t="s">
        <v>165</v>
      </c>
      <c r="AW310" s="15" t="s">
        <v>33</v>
      </c>
      <c r="AX310" s="15" t="s">
        <v>85</v>
      </c>
      <c r="AY310" s="227" t="s">
        <v>157</v>
      </c>
    </row>
    <row r="311" spans="1:65" s="2" customFormat="1" ht="24.15" customHeight="1">
      <c r="A311" s="34"/>
      <c r="B311" s="35"/>
      <c r="C311" s="228" t="s">
        <v>359</v>
      </c>
      <c r="D311" s="228" t="s">
        <v>240</v>
      </c>
      <c r="E311" s="229" t="s">
        <v>360</v>
      </c>
      <c r="F311" s="230" t="s">
        <v>361</v>
      </c>
      <c r="G311" s="231" t="s">
        <v>352</v>
      </c>
      <c r="H311" s="232">
        <v>18</v>
      </c>
      <c r="I311" s="233"/>
      <c r="J311" s="234">
        <f>ROUND(I311*H311,2)</f>
        <v>0</v>
      </c>
      <c r="K311" s="230" t="s">
        <v>164</v>
      </c>
      <c r="L311" s="235"/>
      <c r="M311" s="236" t="s">
        <v>1</v>
      </c>
      <c r="N311" s="237" t="s">
        <v>43</v>
      </c>
      <c r="O311" s="71"/>
      <c r="P311" s="191">
        <f>O311*H311</f>
        <v>0</v>
      </c>
      <c r="Q311" s="191">
        <v>1.521E-2</v>
      </c>
      <c r="R311" s="191">
        <f>Q311*H311</f>
        <v>0.27377999999999997</v>
      </c>
      <c r="S311" s="191">
        <v>0</v>
      </c>
      <c r="T311" s="19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3" t="s">
        <v>218</v>
      </c>
      <c r="AT311" s="193" t="s">
        <v>240</v>
      </c>
      <c r="AU311" s="193" t="s">
        <v>87</v>
      </c>
      <c r="AY311" s="17" t="s">
        <v>157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7" t="s">
        <v>85</v>
      </c>
      <c r="BK311" s="194">
        <f>ROUND(I311*H311,2)</f>
        <v>0</v>
      </c>
      <c r="BL311" s="17" t="s">
        <v>165</v>
      </c>
      <c r="BM311" s="193" t="s">
        <v>362</v>
      </c>
    </row>
    <row r="312" spans="1:65" s="14" customFormat="1" ht="10.199999999999999">
      <c r="B312" s="206"/>
      <c r="C312" s="207"/>
      <c r="D312" s="197" t="s">
        <v>167</v>
      </c>
      <c r="E312" s="208" t="s">
        <v>1</v>
      </c>
      <c r="F312" s="209" t="s">
        <v>262</v>
      </c>
      <c r="G312" s="207"/>
      <c r="H312" s="210">
        <v>18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167</v>
      </c>
      <c r="AU312" s="216" t="s">
        <v>87</v>
      </c>
      <c r="AV312" s="14" t="s">
        <v>87</v>
      </c>
      <c r="AW312" s="14" t="s">
        <v>33</v>
      </c>
      <c r="AX312" s="14" t="s">
        <v>78</v>
      </c>
      <c r="AY312" s="216" t="s">
        <v>157</v>
      </c>
    </row>
    <row r="313" spans="1:65" s="15" customFormat="1" ht="10.199999999999999">
      <c r="B313" s="217"/>
      <c r="C313" s="218"/>
      <c r="D313" s="197" t="s">
        <v>167</v>
      </c>
      <c r="E313" s="219" t="s">
        <v>1</v>
      </c>
      <c r="F313" s="220" t="s">
        <v>171</v>
      </c>
      <c r="G313" s="218"/>
      <c r="H313" s="221">
        <v>18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167</v>
      </c>
      <c r="AU313" s="227" t="s">
        <v>87</v>
      </c>
      <c r="AV313" s="15" t="s">
        <v>165</v>
      </c>
      <c r="AW313" s="15" t="s">
        <v>33</v>
      </c>
      <c r="AX313" s="15" t="s">
        <v>85</v>
      </c>
      <c r="AY313" s="227" t="s">
        <v>157</v>
      </c>
    </row>
    <row r="314" spans="1:65" s="2" customFormat="1" ht="24.15" customHeight="1">
      <c r="A314" s="34"/>
      <c r="B314" s="35"/>
      <c r="C314" s="228" t="s">
        <v>363</v>
      </c>
      <c r="D314" s="228" t="s">
        <v>240</v>
      </c>
      <c r="E314" s="229" t="s">
        <v>364</v>
      </c>
      <c r="F314" s="230" t="s">
        <v>365</v>
      </c>
      <c r="G314" s="231" t="s">
        <v>352</v>
      </c>
      <c r="H314" s="232">
        <v>43</v>
      </c>
      <c r="I314" s="233"/>
      <c r="J314" s="234">
        <f>ROUND(I314*H314,2)</f>
        <v>0</v>
      </c>
      <c r="K314" s="230" t="s">
        <v>164</v>
      </c>
      <c r="L314" s="235"/>
      <c r="M314" s="236" t="s">
        <v>1</v>
      </c>
      <c r="N314" s="237" t="s">
        <v>43</v>
      </c>
      <c r="O314" s="71"/>
      <c r="P314" s="191">
        <f>O314*H314</f>
        <v>0</v>
      </c>
      <c r="Q314" s="191">
        <v>1.553E-2</v>
      </c>
      <c r="R314" s="191">
        <f>Q314*H314</f>
        <v>0.66778999999999999</v>
      </c>
      <c r="S314" s="191">
        <v>0</v>
      </c>
      <c r="T314" s="19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3" t="s">
        <v>218</v>
      </c>
      <c r="AT314" s="193" t="s">
        <v>240</v>
      </c>
      <c r="AU314" s="193" t="s">
        <v>87</v>
      </c>
      <c r="AY314" s="17" t="s">
        <v>157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7" t="s">
        <v>85</v>
      </c>
      <c r="BK314" s="194">
        <f>ROUND(I314*H314,2)</f>
        <v>0</v>
      </c>
      <c r="BL314" s="17" t="s">
        <v>165</v>
      </c>
      <c r="BM314" s="193" t="s">
        <v>366</v>
      </c>
    </row>
    <row r="315" spans="1:65" s="2" customFormat="1" ht="24.15" customHeight="1">
      <c r="A315" s="34"/>
      <c r="B315" s="35"/>
      <c r="C315" s="182" t="s">
        <v>367</v>
      </c>
      <c r="D315" s="182" t="s">
        <v>160</v>
      </c>
      <c r="E315" s="183" t="s">
        <v>368</v>
      </c>
      <c r="F315" s="184" t="s">
        <v>369</v>
      </c>
      <c r="G315" s="185" t="s">
        <v>352</v>
      </c>
      <c r="H315" s="186">
        <v>1</v>
      </c>
      <c r="I315" s="187"/>
      <c r="J315" s="188">
        <f>ROUND(I315*H315,2)</f>
        <v>0</v>
      </c>
      <c r="K315" s="184" t="s">
        <v>164</v>
      </c>
      <c r="L315" s="39"/>
      <c r="M315" s="189" t="s">
        <v>1</v>
      </c>
      <c r="N315" s="190" t="s">
        <v>43</v>
      </c>
      <c r="O315" s="71"/>
      <c r="P315" s="191">
        <f>O315*H315</f>
        <v>0</v>
      </c>
      <c r="Q315" s="191">
        <v>3.5319999999999997E-2</v>
      </c>
      <c r="R315" s="191">
        <f>Q315*H315</f>
        <v>3.5319999999999997E-2</v>
      </c>
      <c r="S315" s="191">
        <v>0</v>
      </c>
      <c r="T315" s="19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3" t="s">
        <v>165</v>
      </c>
      <c r="AT315" s="193" t="s">
        <v>160</v>
      </c>
      <c r="AU315" s="193" t="s">
        <v>87</v>
      </c>
      <c r="AY315" s="17" t="s">
        <v>157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7" t="s">
        <v>85</v>
      </c>
      <c r="BK315" s="194">
        <f>ROUND(I315*H315,2)</f>
        <v>0</v>
      </c>
      <c r="BL315" s="17" t="s">
        <v>165</v>
      </c>
      <c r="BM315" s="193" t="s">
        <v>370</v>
      </c>
    </row>
    <row r="316" spans="1:65" s="14" customFormat="1" ht="10.199999999999999">
      <c r="B316" s="206"/>
      <c r="C316" s="207"/>
      <c r="D316" s="197" t="s">
        <v>167</v>
      </c>
      <c r="E316" s="208" t="s">
        <v>1</v>
      </c>
      <c r="F316" s="209" t="s">
        <v>85</v>
      </c>
      <c r="G316" s="207"/>
      <c r="H316" s="210">
        <v>1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167</v>
      </c>
      <c r="AU316" s="216" t="s">
        <v>87</v>
      </c>
      <c r="AV316" s="14" t="s">
        <v>87</v>
      </c>
      <c r="AW316" s="14" t="s">
        <v>33</v>
      </c>
      <c r="AX316" s="14" t="s">
        <v>85</v>
      </c>
      <c r="AY316" s="216" t="s">
        <v>157</v>
      </c>
    </row>
    <row r="317" spans="1:65" s="2" customFormat="1" ht="24.15" customHeight="1">
      <c r="A317" s="34"/>
      <c r="B317" s="35"/>
      <c r="C317" s="228" t="s">
        <v>371</v>
      </c>
      <c r="D317" s="228" t="s">
        <v>240</v>
      </c>
      <c r="E317" s="229" t="s">
        <v>372</v>
      </c>
      <c r="F317" s="230" t="s">
        <v>373</v>
      </c>
      <c r="G317" s="231" t="s">
        <v>352</v>
      </c>
      <c r="H317" s="232">
        <v>1</v>
      </c>
      <c r="I317" s="233"/>
      <c r="J317" s="234">
        <f>ROUND(I317*H317,2)</f>
        <v>0</v>
      </c>
      <c r="K317" s="230" t="s">
        <v>1</v>
      </c>
      <c r="L317" s="235"/>
      <c r="M317" s="236" t="s">
        <v>1</v>
      </c>
      <c r="N317" s="237" t="s">
        <v>43</v>
      </c>
      <c r="O317" s="71"/>
      <c r="P317" s="191">
        <f>O317*H317</f>
        <v>0</v>
      </c>
      <c r="Q317" s="191">
        <v>1.8679999999999999E-2</v>
      </c>
      <c r="R317" s="191">
        <f>Q317*H317</f>
        <v>1.8679999999999999E-2</v>
      </c>
      <c r="S317" s="191">
        <v>0</v>
      </c>
      <c r="T317" s="19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3" t="s">
        <v>218</v>
      </c>
      <c r="AT317" s="193" t="s">
        <v>240</v>
      </c>
      <c r="AU317" s="193" t="s">
        <v>87</v>
      </c>
      <c r="AY317" s="17" t="s">
        <v>157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7" t="s">
        <v>85</v>
      </c>
      <c r="BK317" s="194">
        <f>ROUND(I317*H317,2)</f>
        <v>0</v>
      </c>
      <c r="BL317" s="17" t="s">
        <v>165</v>
      </c>
      <c r="BM317" s="193" t="s">
        <v>374</v>
      </c>
    </row>
    <row r="318" spans="1:65" s="13" customFormat="1" ht="10.199999999999999">
      <c r="B318" s="195"/>
      <c r="C318" s="196"/>
      <c r="D318" s="197" t="s">
        <v>167</v>
      </c>
      <c r="E318" s="198" t="s">
        <v>1</v>
      </c>
      <c r="F318" s="199" t="s">
        <v>178</v>
      </c>
      <c r="G318" s="196"/>
      <c r="H318" s="198" t="s">
        <v>1</v>
      </c>
      <c r="I318" s="200"/>
      <c r="J318" s="196"/>
      <c r="K318" s="196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167</v>
      </c>
      <c r="AU318" s="205" t="s">
        <v>87</v>
      </c>
      <c r="AV318" s="13" t="s">
        <v>85</v>
      </c>
      <c r="AW318" s="13" t="s">
        <v>33</v>
      </c>
      <c r="AX318" s="13" t="s">
        <v>78</v>
      </c>
      <c r="AY318" s="205" t="s">
        <v>157</v>
      </c>
    </row>
    <row r="319" spans="1:65" s="14" customFormat="1" ht="10.199999999999999">
      <c r="B319" s="206"/>
      <c r="C319" s="207"/>
      <c r="D319" s="197" t="s">
        <v>167</v>
      </c>
      <c r="E319" s="208" t="s">
        <v>1</v>
      </c>
      <c r="F319" s="209" t="s">
        <v>85</v>
      </c>
      <c r="G319" s="207"/>
      <c r="H319" s="210">
        <v>1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167</v>
      </c>
      <c r="AU319" s="216" t="s">
        <v>87</v>
      </c>
      <c r="AV319" s="14" t="s">
        <v>87</v>
      </c>
      <c r="AW319" s="14" t="s">
        <v>33</v>
      </c>
      <c r="AX319" s="14" t="s">
        <v>78</v>
      </c>
      <c r="AY319" s="216" t="s">
        <v>157</v>
      </c>
    </row>
    <row r="320" spans="1:65" s="15" customFormat="1" ht="10.199999999999999">
      <c r="B320" s="217"/>
      <c r="C320" s="218"/>
      <c r="D320" s="197" t="s">
        <v>167</v>
      </c>
      <c r="E320" s="219" t="s">
        <v>1</v>
      </c>
      <c r="F320" s="220" t="s">
        <v>171</v>
      </c>
      <c r="G320" s="218"/>
      <c r="H320" s="221">
        <v>1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167</v>
      </c>
      <c r="AU320" s="227" t="s">
        <v>87</v>
      </c>
      <c r="AV320" s="15" t="s">
        <v>165</v>
      </c>
      <c r="AW320" s="15" t="s">
        <v>33</v>
      </c>
      <c r="AX320" s="15" t="s">
        <v>85</v>
      </c>
      <c r="AY320" s="227" t="s">
        <v>157</v>
      </c>
    </row>
    <row r="321" spans="1:65" s="2" customFormat="1" ht="24.15" customHeight="1">
      <c r="A321" s="34"/>
      <c r="B321" s="35"/>
      <c r="C321" s="182" t="s">
        <v>375</v>
      </c>
      <c r="D321" s="182" t="s">
        <v>160</v>
      </c>
      <c r="E321" s="183" t="s">
        <v>376</v>
      </c>
      <c r="F321" s="184" t="s">
        <v>377</v>
      </c>
      <c r="G321" s="185" t="s">
        <v>352</v>
      </c>
      <c r="H321" s="186">
        <v>3</v>
      </c>
      <c r="I321" s="187"/>
      <c r="J321" s="188">
        <f>ROUND(I321*H321,2)</f>
        <v>0</v>
      </c>
      <c r="K321" s="184" t="s">
        <v>164</v>
      </c>
      <c r="L321" s="39"/>
      <c r="M321" s="189" t="s">
        <v>1</v>
      </c>
      <c r="N321" s="190" t="s">
        <v>43</v>
      </c>
      <c r="O321" s="71"/>
      <c r="P321" s="191">
        <f>O321*H321</f>
        <v>0</v>
      </c>
      <c r="Q321" s="191">
        <v>0.42153000000000002</v>
      </c>
      <c r="R321" s="191">
        <f>Q321*H321</f>
        <v>1.2645900000000001</v>
      </c>
      <c r="S321" s="191">
        <v>0</v>
      </c>
      <c r="T321" s="19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3" t="s">
        <v>165</v>
      </c>
      <c r="AT321" s="193" t="s">
        <v>160</v>
      </c>
      <c r="AU321" s="193" t="s">
        <v>87</v>
      </c>
      <c r="AY321" s="17" t="s">
        <v>157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7" t="s">
        <v>85</v>
      </c>
      <c r="BK321" s="194">
        <f>ROUND(I321*H321,2)</f>
        <v>0</v>
      </c>
      <c r="BL321" s="17" t="s">
        <v>165</v>
      </c>
      <c r="BM321" s="193" t="s">
        <v>378</v>
      </c>
    </row>
    <row r="322" spans="1:65" s="2" customFormat="1" ht="37.799999999999997" customHeight="1">
      <c r="A322" s="34"/>
      <c r="B322" s="35"/>
      <c r="C322" s="228" t="s">
        <v>379</v>
      </c>
      <c r="D322" s="228" t="s">
        <v>240</v>
      </c>
      <c r="E322" s="229" t="s">
        <v>380</v>
      </c>
      <c r="F322" s="230" t="s">
        <v>381</v>
      </c>
      <c r="G322" s="231" t="s">
        <v>352</v>
      </c>
      <c r="H322" s="232">
        <v>3</v>
      </c>
      <c r="I322" s="233"/>
      <c r="J322" s="234">
        <f>ROUND(I322*H322,2)</f>
        <v>0</v>
      </c>
      <c r="K322" s="230" t="s">
        <v>164</v>
      </c>
      <c r="L322" s="235"/>
      <c r="M322" s="236" t="s">
        <v>1</v>
      </c>
      <c r="N322" s="237" t="s">
        <v>43</v>
      </c>
      <c r="O322" s="71"/>
      <c r="P322" s="191">
        <f>O322*H322</f>
        <v>0</v>
      </c>
      <c r="Q322" s="191">
        <v>1.553E-2</v>
      </c>
      <c r="R322" s="191">
        <f>Q322*H322</f>
        <v>4.6589999999999999E-2</v>
      </c>
      <c r="S322" s="191">
        <v>0</v>
      </c>
      <c r="T322" s="19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3" t="s">
        <v>218</v>
      </c>
      <c r="AT322" s="193" t="s">
        <v>240</v>
      </c>
      <c r="AU322" s="193" t="s">
        <v>87</v>
      </c>
      <c r="AY322" s="17" t="s">
        <v>157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7" t="s">
        <v>85</v>
      </c>
      <c r="BK322" s="194">
        <f>ROUND(I322*H322,2)</f>
        <v>0</v>
      </c>
      <c r="BL322" s="17" t="s">
        <v>165</v>
      </c>
      <c r="BM322" s="193" t="s">
        <v>382</v>
      </c>
    </row>
    <row r="323" spans="1:65" s="13" customFormat="1" ht="10.199999999999999">
      <c r="B323" s="195"/>
      <c r="C323" s="196"/>
      <c r="D323" s="197" t="s">
        <v>167</v>
      </c>
      <c r="E323" s="198" t="s">
        <v>1</v>
      </c>
      <c r="F323" s="199" t="s">
        <v>189</v>
      </c>
      <c r="G323" s="196"/>
      <c r="H323" s="198" t="s">
        <v>1</v>
      </c>
      <c r="I323" s="200"/>
      <c r="J323" s="196"/>
      <c r="K323" s="196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167</v>
      </c>
      <c r="AU323" s="205" t="s">
        <v>87</v>
      </c>
      <c r="AV323" s="13" t="s">
        <v>85</v>
      </c>
      <c r="AW323" s="13" t="s">
        <v>33</v>
      </c>
      <c r="AX323" s="13" t="s">
        <v>78</v>
      </c>
      <c r="AY323" s="205" t="s">
        <v>157</v>
      </c>
    </row>
    <row r="324" spans="1:65" s="14" customFormat="1" ht="10.199999999999999">
      <c r="B324" s="206"/>
      <c r="C324" s="207"/>
      <c r="D324" s="197" t="s">
        <v>167</v>
      </c>
      <c r="E324" s="208" t="s">
        <v>1</v>
      </c>
      <c r="F324" s="209" t="s">
        <v>158</v>
      </c>
      <c r="G324" s="207"/>
      <c r="H324" s="210">
        <v>3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167</v>
      </c>
      <c r="AU324" s="216" t="s">
        <v>87</v>
      </c>
      <c r="AV324" s="14" t="s">
        <v>87</v>
      </c>
      <c r="AW324" s="14" t="s">
        <v>33</v>
      </c>
      <c r="AX324" s="14" t="s">
        <v>78</v>
      </c>
      <c r="AY324" s="216" t="s">
        <v>157</v>
      </c>
    </row>
    <row r="325" spans="1:65" s="15" customFormat="1" ht="10.199999999999999">
      <c r="B325" s="217"/>
      <c r="C325" s="218"/>
      <c r="D325" s="197" t="s">
        <v>167</v>
      </c>
      <c r="E325" s="219" t="s">
        <v>1</v>
      </c>
      <c r="F325" s="220" t="s">
        <v>171</v>
      </c>
      <c r="G325" s="218"/>
      <c r="H325" s="221">
        <v>3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167</v>
      </c>
      <c r="AU325" s="227" t="s">
        <v>87</v>
      </c>
      <c r="AV325" s="15" t="s">
        <v>165</v>
      </c>
      <c r="AW325" s="15" t="s">
        <v>33</v>
      </c>
      <c r="AX325" s="15" t="s">
        <v>85</v>
      </c>
      <c r="AY325" s="227" t="s">
        <v>157</v>
      </c>
    </row>
    <row r="326" spans="1:65" s="2" customFormat="1" ht="24.15" customHeight="1">
      <c r="A326" s="34"/>
      <c r="B326" s="35"/>
      <c r="C326" s="182" t="s">
        <v>383</v>
      </c>
      <c r="D326" s="182" t="s">
        <v>160</v>
      </c>
      <c r="E326" s="183" t="s">
        <v>384</v>
      </c>
      <c r="F326" s="184" t="s">
        <v>385</v>
      </c>
      <c r="G326" s="185" t="s">
        <v>352</v>
      </c>
      <c r="H326" s="186">
        <v>4</v>
      </c>
      <c r="I326" s="187"/>
      <c r="J326" s="188">
        <f>ROUND(I326*H326,2)</f>
        <v>0</v>
      </c>
      <c r="K326" s="184" t="s">
        <v>164</v>
      </c>
      <c r="L326" s="39"/>
      <c r="M326" s="189" t="s">
        <v>1</v>
      </c>
      <c r="N326" s="190" t="s">
        <v>43</v>
      </c>
      <c r="O326" s="71"/>
      <c r="P326" s="191">
        <f>O326*H326</f>
        <v>0</v>
      </c>
      <c r="Q326" s="191">
        <v>0.52571000000000001</v>
      </c>
      <c r="R326" s="191">
        <f>Q326*H326</f>
        <v>2.10284</v>
      </c>
      <c r="S326" s="191">
        <v>0</v>
      </c>
      <c r="T326" s="19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3" t="s">
        <v>165</v>
      </c>
      <c r="AT326" s="193" t="s">
        <v>160</v>
      </c>
      <c r="AU326" s="193" t="s">
        <v>87</v>
      </c>
      <c r="AY326" s="17" t="s">
        <v>157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7" t="s">
        <v>85</v>
      </c>
      <c r="BK326" s="194">
        <f>ROUND(I326*H326,2)</f>
        <v>0</v>
      </c>
      <c r="BL326" s="17" t="s">
        <v>165</v>
      </c>
      <c r="BM326" s="193" t="s">
        <v>386</v>
      </c>
    </row>
    <row r="327" spans="1:65" s="13" customFormat="1" ht="10.199999999999999">
      <c r="B327" s="195"/>
      <c r="C327" s="196"/>
      <c r="D327" s="197" t="s">
        <v>167</v>
      </c>
      <c r="E327" s="198" t="s">
        <v>1</v>
      </c>
      <c r="F327" s="199" t="s">
        <v>189</v>
      </c>
      <c r="G327" s="196"/>
      <c r="H327" s="198" t="s">
        <v>1</v>
      </c>
      <c r="I327" s="200"/>
      <c r="J327" s="196"/>
      <c r="K327" s="196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167</v>
      </c>
      <c r="AU327" s="205" t="s">
        <v>87</v>
      </c>
      <c r="AV327" s="13" t="s">
        <v>85</v>
      </c>
      <c r="AW327" s="13" t="s">
        <v>33</v>
      </c>
      <c r="AX327" s="13" t="s">
        <v>78</v>
      </c>
      <c r="AY327" s="205" t="s">
        <v>157</v>
      </c>
    </row>
    <row r="328" spans="1:65" s="14" customFormat="1" ht="10.199999999999999">
      <c r="B328" s="206"/>
      <c r="C328" s="207"/>
      <c r="D328" s="197" t="s">
        <v>167</v>
      </c>
      <c r="E328" s="208" t="s">
        <v>1</v>
      </c>
      <c r="F328" s="209" t="s">
        <v>387</v>
      </c>
      <c r="G328" s="207"/>
      <c r="H328" s="210">
        <v>4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167</v>
      </c>
      <c r="AU328" s="216" t="s">
        <v>87</v>
      </c>
      <c r="AV328" s="14" t="s">
        <v>87</v>
      </c>
      <c r="AW328" s="14" t="s">
        <v>33</v>
      </c>
      <c r="AX328" s="14" t="s">
        <v>78</v>
      </c>
      <c r="AY328" s="216" t="s">
        <v>157</v>
      </c>
    </row>
    <row r="329" spans="1:65" s="15" customFormat="1" ht="10.199999999999999">
      <c r="B329" s="217"/>
      <c r="C329" s="218"/>
      <c r="D329" s="197" t="s">
        <v>167</v>
      </c>
      <c r="E329" s="219" t="s">
        <v>1</v>
      </c>
      <c r="F329" s="220" t="s">
        <v>171</v>
      </c>
      <c r="G329" s="218"/>
      <c r="H329" s="221">
        <v>4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167</v>
      </c>
      <c r="AU329" s="227" t="s">
        <v>87</v>
      </c>
      <c r="AV329" s="15" t="s">
        <v>165</v>
      </c>
      <c r="AW329" s="15" t="s">
        <v>33</v>
      </c>
      <c r="AX329" s="15" t="s">
        <v>85</v>
      </c>
      <c r="AY329" s="227" t="s">
        <v>157</v>
      </c>
    </row>
    <row r="330" spans="1:65" s="2" customFormat="1" ht="37.799999999999997" customHeight="1">
      <c r="A330" s="34"/>
      <c r="B330" s="35"/>
      <c r="C330" s="228" t="s">
        <v>388</v>
      </c>
      <c r="D330" s="228" t="s">
        <v>240</v>
      </c>
      <c r="E330" s="229" t="s">
        <v>389</v>
      </c>
      <c r="F330" s="230" t="s">
        <v>390</v>
      </c>
      <c r="G330" s="231" t="s">
        <v>352</v>
      </c>
      <c r="H330" s="232">
        <v>1</v>
      </c>
      <c r="I330" s="233"/>
      <c r="J330" s="234">
        <f>ROUND(I330*H330,2)</f>
        <v>0</v>
      </c>
      <c r="K330" s="230" t="s">
        <v>164</v>
      </c>
      <c r="L330" s="235"/>
      <c r="M330" s="236" t="s">
        <v>1</v>
      </c>
      <c r="N330" s="237" t="s">
        <v>43</v>
      </c>
      <c r="O330" s="71"/>
      <c r="P330" s="191">
        <f>O330*H330</f>
        <v>0</v>
      </c>
      <c r="Q330" s="191">
        <v>1.8679999999999999E-2</v>
      </c>
      <c r="R330" s="191">
        <f>Q330*H330</f>
        <v>1.8679999999999999E-2</v>
      </c>
      <c r="S330" s="191">
        <v>0</v>
      </c>
      <c r="T330" s="19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3" t="s">
        <v>218</v>
      </c>
      <c r="AT330" s="193" t="s">
        <v>240</v>
      </c>
      <c r="AU330" s="193" t="s">
        <v>87</v>
      </c>
      <c r="AY330" s="17" t="s">
        <v>157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7" t="s">
        <v>85</v>
      </c>
      <c r="BK330" s="194">
        <f>ROUND(I330*H330,2)</f>
        <v>0</v>
      </c>
      <c r="BL330" s="17" t="s">
        <v>165</v>
      </c>
      <c r="BM330" s="193" t="s">
        <v>391</v>
      </c>
    </row>
    <row r="331" spans="1:65" s="13" customFormat="1" ht="10.199999999999999">
      <c r="B331" s="195"/>
      <c r="C331" s="196"/>
      <c r="D331" s="197" t="s">
        <v>167</v>
      </c>
      <c r="E331" s="198" t="s">
        <v>1</v>
      </c>
      <c r="F331" s="199" t="s">
        <v>189</v>
      </c>
      <c r="G331" s="196"/>
      <c r="H331" s="198" t="s">
        <v>1</v>
      </c>
      <c r="I331" s="200"/>
      <c r="J331" s="196"/>
      <c r="K331" s="196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167</v>
      </c>
      <c r="AU331" s="205" t="s">
        <v>87</v>
      </c>
      <c r="AV331" s="13" t="s">
        <v>85</v>
      </c>
      <c r="AW331" s="13" t="s">
        <v>33</v>
      </c>
      <c r="AX331" s="13" t="s">
        <v>78</v>
      </c>
      <c r="AY331" s="205" t="s">
        <v>157</v>
      </c>
    </row>
    <row r="332" spans="1:65" s="14" customFormat="1" ht="10.199999999999999">
      <c r="B332" s="206"/>
      <c r="C332" s="207"/>
      <c r="D332" s="197" t="s">
        <v>167</v>
      </c>
      <c r="E332" s="208" t="s">
        <v>1</v>
      </c>
      <c r="F332" s="209" t="s">
        <v>85</v>
      </c>
      <c r="G332" s="207"/>
      <c r="H332" s="210">
        <v>1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167</v>
      </c>
      <c r="AU332" s="216" t="s">
        <v>87</v>
      </c>
      <c r="AV332" s="14" t="s">
        <v>87</v>
      </c>
      <c r="AW332" s="14" t="s">
        <v>33</v>
      </c>
      <c r="AX332" s="14" t="s">
        <v>78</v>
      </c>
      <c r="AY332" s="216" t="s">
        <v>157</v>
      </c>
    </row>
    <row r="333" spans="1:65" s="15" customFormat="1" ht="10.199999999999999">
      <c r="B333" s="217"/>
      <c r="C333" s="218"/>
      <c r="D333" s="197" t="s">
        <v>167</v>
      </c>
      <c r="E333" s="219" t="s">
        <v>1</v>
      </c>
      <c r="F333" s="220" t="s">
        <v>171</v>
      </c>
      <c r="G333" s="218"/>
      <c r="H333" s="221">
        <v>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167</v>
      </c>
      <c r="AU333" s="227" t="s">
        <v>87</v>
      </c>
      <c r="AV333" s="15" t="s">
        <v>165</v>
      </c>
      <c r="AW333" s="15" t="s">
        <v>33</v>
      </c>
      <c r="AX333" s="15" t="s">
        <v>85</v>
      </c>
      <c r="AY333" s="227" t="s">
        <v>157</v>
      </c>
    </row>
    <row r="334" spans="1:65" s="2" customFormat="1" ht="37.799999999999997" customHeight="1">
      <c r="A334" s="34"/>
      <c r="B334" s="35"/>
      <c r="C334" s="228" t="s">
        <v>392</v>
      </c>
      <c r="D334" s="228" t="s">
        <v>240</v>
      </c>
      <c r="E334" s="229" t="s">
        <v>393</v>
      </c>
      <c r="F334" s="230" t="s">
        <v>394</v>
      </c>
      <c r="G334" s="231" t="s">
        <v>352</v>
      </c>
      <c r="H334" s="232">
        <v>3.3</v>
      </c>
      <c r="I334" s="233"/>
      <c r="J334" s="234">
        <f>ROUND(I334*H334,2)</f>
        <v>0</v>
      </c>
      <c r="K334" s="230" t="s">
        <v>1</v>
      </c>
      <c r="L334" s="235"/>
      <c r="M334" s="236" t="s">
        <v>1</v>
      </c>
      <c r="N334" s="237" t="s">
        <v>43</v>
      </c>
      <c r="O334" s="71"/>
      <c r="P334" s="191">
        <f>O334*H334</f>
        <v>0</v>
      </c>
      <c r="Q334" s="191">
        <v>1.8679999999999999E-2</v>
      </c>
      <c r="R334" s="191">
        <f>Q334*H334</f>
        <v>6.164399999999999E-2</v>
      </c>
      <c r="S334" s="191">
        <v>0</v>
      </c>
      <c r="T334" s="19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3" t="s">
        <v>218</v>
      </c>
      <c r="AT334" s="193" t="s">
        <v>240</v>
      </c>
      <c r="AU334" s="193" t="s">
        <v>87</v>
      </c>
      <c r="AY334" s="17" t="s">
        <v>157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7" t="s">
        <v>85</v>
      </c>
      <c r="BK334" s="194">
        <f>ROUND(I334*H334,2)</f>
        <v>0</v>
      </c>
      <c r="BL334" s="17" t="s">
        <v>165</v>
      </c>
      <c r="BM334" s="193" t="s">
        <v>395</v>
      </c>
    </row>
    <row r="335" spans="1:65" s="13" customFormat="1" ht="10.199999999999999">
      <c r="B335" s="195"/>
      <c r="C335" s="196"/>
      <c r="D335" s="197" t="s">
        <v>167</v>
      </c>
      <c r="E335" s="198" t="s">
        <v>1</v>
      </c>
      <c r="F335" s="199" t="s">
        <v>189</v>
      </c>
      <c r="G335" s="196"/>
      <c r="H335" s="198" t="s">
        <v>1</v>
      </c>
      <c r="I335" s="200"/>
      <c r="J335" s="196"/>
      <c r="K335" s="196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167</v>
      </c>
      <c r="AU335" s="205" t="s">
        <v>87</v>
      </c>
      <c r="AV335" s="13" t="s">
        <v>85</v>
      </c>
      <c r="AW335" s="13" t="s">
        <v>33</v>
      </c>
      <c r="AX335" s="13" t="s">
        <v>78</v>
      </c>
      <c r="AY335" s="205" t="s">
        <v>157</v>
      </c>
    </row>
    <row r="336" spans="1:65" s="14" customFormat="1" ht="10.199999999999999">
      <c r="B336" s="206"/>
      <c r="C336" s="207"/>
      <c r="D336" s="197" t="s">
        <v>167</v>
      </c>
      <c r="E336" s="208" t="s">
        <v>1</v>
      </c>
      <c r="F336" s="209" t="s">
        <v>158</v>
      </c>
      <c r="G336" s="207"/>
      <c r="H336" s="210">
        <v>3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167</v>
      </c>
      <c r="AU336" s="216" t="s">
        <v>87</v>
      </c>
      <c r="AV336" s="14" t="s">
        <v>87</v>
      </c>
      <c r="AW336" s="14" t="s">
        <v>33</v>
      </c>
      <c r="AX336" s="14" t="s">
        <v>78</v>
      </c>
      <c r="AY336" s="216" t="s">
        <v>157</v>
      </c>
    </row>
    <row r="337" spans="1:65" s="15" customFormat="1" ht="10.199999999999999">
      <c r="B337" s="217"/>
      <c r="C337" s="218"/>
      <c r="D337" s="197" t="s">
        <v>167</v>
      </c>
      <c r="E337" s="219" t="s">
        <v>1</v>
      </c>
      <c r="F337" s="220" t="s">
        <v>171</v>
      </c>
      <c r="G337" s="218"/>
      <c r="H337" s="221">
        <v>3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167</v>
      </c>
      <c r="AU337" s="227" t="s">
        <v>87</v>
      </c>
      <c r="AV337" s="15" t="s">
        <v>165</v>
      </c>
      <c r="AW337" s="15" t="s">
        <v>33</v>
      </c>
      <c r="AX337" s="15" t="s">
        <v>85</v>
      </c>
      <c r="AY337" s="227" t="s">
        <v>157</v>
      </c>
    </row>
    <row r="338" spans="1:65" s="14" customFormat="1" ht="10.199999999999999">
      <c r="B338" s="206"/>
      <c r="C338" s="207"/>
      <c r="D338" s="197" t="s">
        <v>167</v>
      </c>
      <c r="E338" s="207"/>
      <c r="F338" s="209" t="s">
        <v>396</v>
      </c>
      <c r="G338" s="207"/>
      <c r="H338" s="210">
        <v>3.3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167</v>
      </c>
      <c r="AU338" s="216" t="s">
        <v>87</v>
      </c>
      <c r="AV338" s="14" t="s">
        <v>87</v>
      </c>
      <c r="AW338" s="14" t="s">
        <v>4</v>
      </c>
      <c r="AX338" s="14" t="s">
        <v>85</v>
      </c>
      <c r="AY338" s="216" t="s">
        <v>157</v>
      </c>
    </row>
    <row r="339" spans="1:65" s="2" customFormat="1" ht="37.799999999999997" customHeight="1">
      <c r="A339" s="34"/>
      <c r="B339" s="35"/>
      <c r="C339" s="182" t="s">
        <v>397</v>
      </c>
      <c r="D339" s="182" t="s">
        <v>160</v>
      </c>
      <c r="E339" s="183" t="s">
        <v>398</v>
      </c>
      <c r="F339" s="184" t="s">
        <v>399</v>
      </c>
      <c r="G339" s="185" t="s">
        <v>352</v>
      </c>
      <c r="H339" s="186">
        <v>2</v>
      </c>
      <c r="I339" s="187"/>
      <c r="J339" s="188">
        <f>ROUND(I339*H339,2)</f>
        <v>0</v>
      </c>
      <c r="K339" s="184" t="s">
        <v>164</v>
      </c>
      <c r="L339" s="39"/>
      <c r="M339" s="189" t="s">
        <v>1</v>
      </c>
      <c r="N339" s="190" t="s">
        <v>43</v>
      </c>
      <c r="O339" s="71"/>
      <c r="P339" s="191">
        <f>O339*H339</f>
        <v>0</v>
      </c>
      <c r="Q339" s="191">
        <v>5.3620000000000001E-2</v>
      </c>
      <c r="R339" s="191">
        <f>Q339*H339</f>
        <v>0.10724</v>
      </c>
      <c r="S339" s="191">
        <v>0</v>
      </c>
      <c r="T339" s="19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3" t="s">
        <v>165</v>
      </c>
      <c r="AT339" s="193" t="s">
        <v>160</v>
      </c>
      <c r="AU339" s="193" t="s">
        <v>87</v>
      </c>
      <c r="AY339" s="17" t="s">
        <v>157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7" t="s">
        <v>85</v>
      </c>
      <c r="BK339" s="194">
        <f>ROUND(I339*H339,2)</f>
        <v>0</v>
      </c>
      <c r="BL339" s="17" t="s">
        <v>165</v>
      </c>
      <c r="BM339" s="193" t="s">
        <v>400</v>
      </c>
    </row>
    <row r="340" spans="1:65" s="13" customFormat="1" ht="10.199999999999999">
      <c r="B340" s="195"/>
      <c r="C340" s="196"/>
      <c r="D340" s="197" t="s">
        <v>167</v>
      </c>
      <c r="E340" s="198" t="s">
        <v>1</v>
      </c>
      <c r="F340" s="199" t="s">
        <v>178</v>
      </c>
      <c r="G340" s="196"/>
      <c r="H340" s="198" t="s">
        <v>1</v>
      </c>
      <c r="I340" s="200"/>
      <c r="J340" s="196"/>
      <c r="K340" s="196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167</v>
      </c>
      <c r="AU340" s="205" t="s">
        <v>87</v>
      </c>
      <c r="AV340" s="13" t="s">
        <v>85</v>
      </c>
      <c r="AW340" s="13" t="s">
        <v>33</v>
      </c>
      <c r="AX340" s="13" t="s">
        <v>78</v>
      </c>
      <c r="AY340" s="205" t="s">
        <v>157</v>
      </c>
    </row>
    <row r="341" spans="1:65" s="14" customFormat="1" ht="10.199999999999999">
      <c r="B341" s="206"/>
      <c r="C341" s="207"/>
      <c r="D341" s="197" t="s">
        <v>167</v>
      </c>
      <c r="E341" s="208" t="s">
        <v>1</v>
      </c>
      <c r="F341" s="209" t="s">
        <v>87</v>
      </c>
      <c r="G341" s="207"/>
      <c r="H341" s="210">
        <v>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167</v>
      </c>
      <c r="AU341" s="216" t="s">
        <v>87</v>
      </c>
      <c r="AV341" s="14" t="s">
        <v>87</v>
      </c>
      <c r="AW341" s="14" t="s">
        <v>33</v>
      </c>
      <c r="AX341" s="14" t="s">
        <v>78</v>
      </c>
      <c r="AY341" s="216" t="s">
        <v>157</v>
      </c>
    </row>
    <row r="342" spans="1:65" s="15" customFormat="1" ht="10.199999999999999">
      <c r="B342" s="217"/>
      <c r="C342" s="218"/>
      <c r="D342" s="197" t="s">
        <v>167</v>
      </c>
      <c r="E342" s="219" t="s">
        <v>1</v>
      </c>
      <c r="F342" s="220" t="s">
        <v>171</v>
      </c>
      <c r="G342" s="218"/>
      <c r="H342" s="221">
        <v>2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167</v>
      </c>
      <c r="AU342" s="227" t="s">
        <v>87</v>
      </c>
      <c r="AV342" s="15" t="s">
        <v>165</v>
      </c>
      <c r="AW342" s="15" t="s">
        <v>33</v>
      </c>
      <c r="AX342" s="15" t="s">
        <v>85</v>
      </c>
      <c r="AY342" s="227" t="s">
        <v>157</v>
      </c>
    </row>
    <row r="343" spans="1:65" s="2" customFormat="1" ht="24.15" customHeight="1">
      <c r="A343" s="34"/>
      <c r="B343" s="35"/>
      <c r="C343" s="228" t="s">
        <v>401</v>
      </c>
      <c r="D343" s="228" t="s">
        <v>240</v>
      </c>
      <c r="E343" s="229" t="s">
        <v>402</v>
      </c>
      <c r="F343" s="230" t="s">
        <v>403</v>
      </c>
      <c r="G343" s="231" t="s">
        <v>352</v>
      </c>
      <c r="H343" s="232">
        <v>2</v>
      </c>
      <c r="I343" s="233"/>
      <c r="J343" s="234">
        <f>ROUND(I343*H343,2)</f>
        <v>0</v>
      </c>
      <c r="K343" s="230" t="s">
        <v>164</v>
      </c>
      <c r="L343" s="235"/>
      <c r="M343" s="236" t="s">
        <v>1</v>
      </c>
      <c r="N343" s="237" t="s">
        <v>43</v>
      </c>
      <c r="O343" s="71"/>
      <c r="P343" s="191">
        <f>O343*H343</f>
        <v>0</v>
      </c>
      <c r="Q343" s="191">
        <v>4.4999999999999998E-2</v>
      </c>
      <c r="R343" s="191">
        <f>Q343*H343</f>
        <v>0.09</v>
      </c>
      <c r="S343" s="191">
        <v>0</v>
      </c>
      <c r="T343" s="19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3" t="s">
        <v>218</v>
      </c>
      <c r="AT343" s="193" t="s">
        <v>240</v>
      </c>
      <c r="AU343" s="193" t="s">
        <v>87</v>
      </c>
      <c r="AY343" s="17" t="s">
        <v>157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7" t="s">
        <v>85</v>
      </c>
      <c r="BK343" s="194">
        <f>ROUND(I343*H343,2)</f>
        <v>0</v>
      </c>
      <c r="BL343" s="17" t="s">
        <v>165</v>
      </c>
      <c r="BM343" s="193" t="s">
        <v>404</v>
      </c>
    </row>
    <row r="344" spans="1:65" s="13" customFormat="1" ht="10.199999999999999">
      <c r="B344" s="195"/>
      <c r="C344" s="196"/>
      <c r="D344" s="197" t="s">
        <v>167</v>
      </c>
      <c r="E344" s="198" t="s">
        <v>1</v>
      </c>
      <c r="F344" s="199" t="s">
        <v>178</v>
      </c>
      <c r="G344" s="196"/>
      <c r="H344" s="198" t="s">
        <v>1</v>
      </c>
      <c r="I344" s="200"/>
      <c r="J344" s="196"/>
      <c r="K344" s="196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167</v>
      </c>
      <c r="AU344" s="205" t="s">
        <v>87</v>
      </c>
      <c r="AV344" s="13" t="s">
        <v>85</v>
      </c>
      <c r="AW344" s="13" t="s">
        <v>33</v>
      </c>
      <c r="AX344" s="13" t="s">
        <v>78</v>
      </c>
      <c r="AY344" s="205" t="s">
        <v>157</v>
      </c>
    </row>
    <row r="345" spans="1:65" s="14" customFormat="1" ht="10.199999999999999">
      <c r="B345" s="206"/>
      <c r="C345" s="207"/>
      <c r="D345" s="197" t="s">
        <v>167</v>
      </c>
      <c r="E345" s="208" t="s">
        <v>1</v>
      </c>
      <c r="F345" s="209" t="s">
        <v>87</v>
      </c>
      <c r="G345" s="207"/>
      <c r="H345" s="210">
        <v>2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167</v>
      </c>
      <c r="AU345" s="216" t="s">
        <v>87</v>
      </c>
      <c r="AV345" s="14" t="s">
        <v>87</v>
      </c>
      <c r="AW345" s="14" t="s">
        <v>33</v>
      </c>
      <c r="AX345" s="14" t="s">
        <v>78</v>
      </c>
      <c r="AY345" s="216" t="s">
        <v>157</v>
      </c>
    </row>
    <row r="346" spans="1:65" s="15" customFormat="1" ht="10.199999999999999">
      <c r="B346" s="217"/>
      <c r="C346" s="218"/>
      <c r="D346" s="197" t="s">
        <v>167</v>
      </c>
      <c r="E346" s="219" t="s">
        <v>1</v>
      </c>
      <c r="F346" s="220" t="s">
        <v>171</v>
      </c>
      <c r="G346" s="218"/>
      <c r="H346" s="221">
        <v>2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167</v>
      </c>
      <c r="AU346" s="227" t="s">
        <v>87</v>
      </c>
      <c r="AV346" s="15" t="s">
        <v>165</v>
      </c>
      <c r="AW346" s="15" t="s">
        <v>33</v>
      </c>
      <c r="AX346" s="15" t="s">
        <v>85</v>
      </c>
      <c r="AY346" s="227" t="s">
        <v>157</v>
      </c>
    </row>
    <row r="347" spans="1:65" s="12" customFormat="1" ht="22.8" customHeight="1">
      <c r="B347" s="166"/>
      <c r="C347" s="167"/>
      <c r="D347" s="168" t="s">
        <v>77</v>
      </c>
      <c r="E347" s="180" t="s">
        <v>222</v>
      </c>
      <c r="F347" s="180" t="s">
        <v>405</v>
      </c>
      <c r="G347" s="167"/>
      <c r="H347" s="167"/>
      <c r="I347" s="170"/>
      <c r="J347" s="181">
        <f>BK347</f>
        <v>0</v>
      </c>
      <c r="K347" s="167"/>
      <c r="L347" s="172"/>
      <c r="M347" s="173"/>
      <c r="N347" s="174"/>
      <c r="O347" s="174"/>
      <c r="P347" s="175">
        <f>SUM(P348:P525)</f>
        <v>0</v>
      </c>
      <c r="Q347" s="174"/>
      <c r="R347" s="175">
        <f>SUM(R348:R525)</f>
        <v>3.7824400000000008E-2</v>
      </c>
      <c r="S347" s="174"/>
      <c r="T347" s="176">
        <f>SUM(T348:T525)</f>
        <v>206.54063239999999</v>
      </c>
      <c r="AR347" s="177" t="s">
        <v>85</v>
      </c>
      <c r="AT347" s="178" t="s">
        <v>77</v>
      </c>
      <c r="AU347" s="178" t="s">
        <v>85</v>
      </c>
      <c r="AY347" s="177" t="s">
        <v>157</v>
      </c>
      <c r="BK347" s="179">
        <f>SUM(BK348:BK525)</f>
        <v>0</v>
      </c>
    </row>
    <row r="348" spans="1:65" s="2" customFormat="1" ht="37.799999999999997" customHeight="1">
      <c r="A348" s="34"/>
      <c r="B348" s="35"/>
      <c r="C348" s="182" t="s">
        <v>406</v>
      </c>
      <c r="D348" s="182" t="s">
        <v>160</v>
      </c>
      <c r="E348" s="183" t="s">
        <v>407</v>
      </c>
      <c r="F348" s="184" t="s">
        <v>408</v>
      </c>
      <c r="G348" s="185" t="s">
        <v>174</v>
      </c>
      <c r="H348" s="186">
        <v>198</v>
      </c>
      <c r="I348" s="187"/>
      <c r="J348" s="188">
        <f>ROUND(I348*H348,2)</f>
        <v>0</v>
      </c>
      <c r="K348" s="184" t="s">
        <v>164</v>
      </c>
      <c r="L348" s="39"/>
      <c r="M348" s="189" t="s">
        <v>1</v>
      </c>
      <c r="N348" s="190" t="s">
        <v>43</v>
      </c>
      <c r="O348" s="71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3" t="s">
        <v>165</v>
      </c>
      <c r="AT348" s="193" t="s">
        <v>160</v>
      </c>
      <c r="AU348" s="193" t="s">
        <v>87</v>
      </c>
      <c r="AY348" s="17" t="s">
        <v>157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7" t="s">
        <v>85</v>
      </c>
      <c r="BK348" s="194">
        <f>ROUND(I348*H348,2)</f>
        <v>0</v>
      </c>
      <c r="BL348" s="17" t="s">
        <v>165</v>
      </c>
      <c r="BM348" s="193" t="s">
        <v>409</v>
      </c>
    </row>
    <row r="349" spans="1:65" s="14" customFormat="1" ht="10.199999999999999">
      <c r="B349" s="206"/>
      <c r="C349" s="207"/>
      <c r="D349" s="197" t="s">
        <v>167</v>
      </c>
      <c r="E349" s="208" t="s">
        <v>1</v>
      </c>
      <c r="F349" s="209" t="s">
        <v>410</v>
      </c>
      <c r="G349" s="207"/>
      <c r="H349" s="210">
        <v>198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167</v>
      </c>
      <c r="AU349" s="216" t="s">
        <v>87</v>
      </c>
      <c r="AV349" s="14" t="s">
        <v>87</v>
      </c>
      <c r="AW349" s="14" t="s">
        <v>33</v>
      </c>
      <c r="AX349" s="14" t="s">
        <v>78</v>
      </c>
      <c r="AY349" s="216" t="s">
        <v>157</v>
      </c>
    </row>
    <row r="350" spans="1:65" s="15" customFormat="1" ht="10.199999999999999">
      <c r="B350" s="217"/>
      <c r="C350" s="218"/>
      <c r="D350" s="197" t="s">
        <v>167</v>
      </c>
      <c r="E350" s="219" t="s">
        <v>1</v>
      </c>
      <c r="F350" s="220" t="s">
        <v>171</v>
      </c>
      <c r="G350" s="218"/>
      <c r="H350" s="221">
        <v>198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167</v>
      </c>
      <c r="AU350" s="227" t="s">
        <v>87</v>
      </c>
      <c r="AV350" s="15" t="s">
        <v>165</v>
      </c>
      <c r="AW350" s="15" t="s">
        <v>33</v>
      </c>
      <c r="AX350" s="15" t="s">
        <v>85</v>
      </c>
      <c r="AY350" s="227" t="s">
        <v>157</v>
      </c>
    </row>
    <row r="351" spans="1:65" s="2" customFormat="1" ht="37.799999999999997" customHeight="1">
      <c r="A351" s="34"/>
      <c r="B351" s="35"/>
      <c r="C351" s="182" t="s">
        <v>411</v>
      </c>
      <c r="D351" s="182" t="s">
        <v>160</v>
      </c>
      <c r="E351" s="183" t="s">
        <v>412</v>
      </c>
      <c r="F351" s="184" t="s">
        <v>413</v>
      </c>
      <c r="G351" s="185" t="s">
        <v>174</v>
      </c>
      <c r="H351" s="186">
        <v>5940</v>
      </c>
      <c r="I351" s="187"/>
      <c r="J351" s="188">
        <f>ROUND(I351*H351,2)</f>
        <v>0</v>
      </c>
      <c r="K351" s="184" t="s">
        <v>164</v>
      </c>
      <c r="L351" s="39"/>
      <c r="M351" s="189" t="s">
        <v>1</v>
      </c>
      <c r="N351" s="190" t="s">
        <v>43</v>
      </c>
      <c r="O351" s="71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3" t="s">
        <v>165</v>
      </c>
      <c r="AT351" s="193" t="s">
        <v>160</v>
      </c>
      <c r="AU351" s="193" t="s">
        <v>87</v>
      </c>
      <c r="AY351" s="17" t="s">
        <v>157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7" t="s">
        <v>85</v>
      </c>
      <c r="BK351" s="194">
        <f>ROUND(I351*H351,2)</f>
        <v>0</v>
      </c>
      <c r="BL351" s="17" t="s">
        <v>165</v>
      </c>
      <c r="BM351" s="193" t="s">
        <v>414</v>
      </c>
    </row>
    <row r="352" spans="1:65" s="14" customFormat="1" ht="10.199999999999999">
      <c r="B352" s="206"/>
      <c r="C352" s="207"/>
      <c r="D352" s="197" t="s">
        <v>167</v>
      </c>
      <c r="E352" s="208" t="s">
        <v>1</v>
      </c>
      <c r="F352" s="209" t="s">
        <v>415</v>
      </c>
      <c r="G352" s="207"/>
      <c r="H352" s="210">
        <v>5940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167</v>
      </c>
      <c r="AU352" s="216" t="s">
        <v>87</v>
      </c>
      <c r="AV352" s="14" t="s">
        <v>87</v>
      </c>
      <c r="AW352" s="14" t="s">
        <v>33</v>
      </c>
      <c r="AX352" s="14" t="s">
        <v>85</v>
      </c>
      <c r="AY352" s="216" t="s">
        <v>157</v>
      </c>
    </row>
    <row r="353" spans="1:65" s="2" customFormat="1" ht="37.799999999999997" customHeight="1">
      <c r="A353" s="34"/>
      <c r="B353" s="35"/>
      <c r="C353" s="182" t="s">
        <v>416</v>
      </c>
      <c r="D353" s="182" t="s">
        <v>160</v>
      </c>
      <c r="E353" s="183" t="s">
        <v>417</v>
      </c>
      <c r="F353" s="184" t="s">
        <v>418</v>
      </c>
      <c r="G353" s="185" t="s">
        <v>174</v>
      </c>
      <c r="H353" s="186">
        <v>198</v>
      </c>
      <c r="I353" s="187"/>
      <c r="J353" s="188">
        <f>ROUND(I353*H353,2)</f>
        <v>0</v>
      </c>
      <c r="K353" s="184" t="s">
        <v>164</v>
      </c>
      <c r="L353" s="39"/>
      <c r="M353" s="189" t="s">
        <v>1</v>
      </c>
      <c r="N353" s="190" t="s">
        <v>43</v>
      </c>
      <c r="O353" s="71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3" t="s">
        <v>165</v>
      </c>
      <c r="AT353" s="193" t="s">
        <v>160</v>
      </c>
      <c r="AU353" s="193" t="s">
        <v>87</v>
      </c>
      <c r="AY353" s="17" t="s">
        <v>157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7" t="s">
        <v>85</v>
      </c>
      <c r="BK353" s="194">
        <f>ROUND(I353*H353,2)</f>
        <v>0</v>
      </c>
      <c r="BL353" s="17" t="s">
        <v>165</v>
      </c>
      <c r="BM353" s="193" t="s">
        <v>419</v>
      </c>
    </row>
    <row r="354" spans="1:65" s="14" customFormat="1" ht="10.199999999999999">
      <c r="B354" s="206"/>
      <c r="C354" s="207"/>
      <c r="D354" s="197" t="s">
        <v>167</v>
      </c>
      <c r="E354" s="208" t="s">
        <v>1</v>
      </c>
      <c r="F354" s="209" t="s">
        <v>410</v>
      </c>
      <c r="G354" s="207"/>
      <c r="H354" s="210">
        <v>198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167</v>
      </c>
      <c r="AU354" s="216" t="s">
        <v>87</v>
      </c>
      <c r="AV354" s="14" t="s">
        <v>87</v>
      </c>
      <c r="AW354" s="14" t="s">
        <v>33</v>
      </c>
      <c r="AX354" s="14" t="s">
        <v>85</v>
      </c>
      <c r="AY354" s="216" t="s">
        <v>157</v>
      </c>
    </row>
    <row r="355" spans="1:65" s="2" customFormat="1" ht="33" customHeight="1">
      <c r="A355" s="34"/>
      <c r="B355" s="35"/>
      <c r="C355" s="182" t="s">
        <v>420</v>
      </c>
      <c r="D355" s="182" t="s">
        <v>160</v>
      </c>
      <c r="E355" s="183" t="s">
        <v>421</v>
      </c>
      <c r="F355" s="184" t="s">
        <v>422</v>
      </c>
      <c r="G355" s="185" t="s">
        <v>202</v>
      </c>
      <c r="H355" s="186">
        <v>46.34</v>
      </c>
      <c r="I355" s="187"/>
      <c r="J355" s="188">
        <f>ROUND(I355*H355,2)</f>
        <v>0</v>
      </c>
      <c r="K355" s="184" t="s">
        <v>164</v>
      </c>
      <c r="L355" s="39"/>
      <c r="M355" s="189" t="s">
        <v>1</v>
      </c>
      <c r="N355" s="190" t="s">
        <v>43</v>
      </c>
      <c r="O355" s="71"/>
      <c r="P355" s="191">
        <f>O355*H355</f>
        <v>0</v>
      </c>
      <c r="Q355" s="191">
        <v>0</v>
      </c>
      <c r="R355" s="191">
        <f>Q355*H355</f>
        <v>0</v>
      </c>
      <c r="S355" s="191">
        <v>0</v>
      </c>
      <c r="T355" s="19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3" t="s">
        <v>165</v>
      </c>
      <c r="AT355" s="193" t="s">
        <v>160</v>
      </c>
      <c r="AU355" s="193" t="s">
        <v>87</v>
      </c>
      <c r="AY355" s="17" t="s">
        <v>157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7" t="s">
        <v>85</v>
      </c>
      <c r="BK355" s="194">
        <f>ROUND(I355*H355,2)</f>
        <v>0</v>
      </c>
      <c r="BL355" s="17" t="s">
        <v>165</v>
      </c>
      <c r="BM355" s="193" t="s">
        <v>423</v>
      </c>
    </row>
    <row r="356" spans="1:65" s="14" customFormat="1" ht="10.199999999999999">
      <c r="B356" s="206"/>
      <c r="C356" s="207"/>
      <c r="D356" s="197" t="s">
        <v>167</v>
      </c>
      <c r="E356" s="208" t="s">
        <v>1</v>
      </c>
      <c r="F356" s="209" t="s">
        <v>424</v>
      </c>
      <c r="G356" s="207"/>
      <c r="H356" s="210">
        <v>46.34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167</v>
      </c>
      <c r="AU356" s="216" t="s">
        <v>87</v>
      </c>
      <c r="AV356" s="14" t="s">
        <v>87</v>
      </c>
      <c r="AW356" s="14" t="s">
        <v>33</v>
      </c>
      <c r="AX356" s="14" t="s">
        <v>78</v>
      </c>
      <c r="AY356" s="216" t="s">
        <v>157</v>
      </c>
    </row>
    <row r="357" spans="1:65" s="15" customFormat="1" ht="10.199999999999999">
      <c r="B357" s="217"/>
      <c r="C357" s="218"/>
      <c r="D357" s="197" t="s">
        <v>167</v>
      </c>
      <c r="E357" s="219" t="s">
        <v>1</v>
      </c>
      <c r="F357" s="220" t="s">
        <v>171</v>
      </c>
      <c r="G357" s="218"/>
      <c r="H357" s="221">
        <v>46.34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167</v>
      </c>
      <c r="AU357" s="227" t="s">
        <v>87</v>
      </c>
      <c r="AV357" s="15" t="s">
        <v>165</v>
      </c>
      <c r="AW357" s="15" t="s">
        <v>33</v>
      </c>
      <c r="AX357" s="15" t="s">
        <v>85</v>
      </c>
      <c r="AY357" s="227" t="s">
        <v>157</v>
      </c>
    </row>
    <row r="358" spans="1:65" s="2" customFormat="1" ht="24.15" customHeight="1">
      <c r="A358" s="34"/>
      <c r="B358" s="35"/>
      <c r="C358" s="182" t="s">
        <v>425</v>
      </c>
      <c r="D358" s="182" t="s">
        <v>160</v>
      </c>
      <c r="E358" s="183" t="s">
        <v>426</v>
      </c>
      <c r="F358" s="184" t="s">
        <v>427</v>
      </c>
      <c r="G358" s="185" t="s">
        <v>202</v>
      </c>
      <c r="H358" s="186">
        <v>1390.2</v>
      </c>
      <c r="I358" s="187"/>
      <c r="J358" s="188">
        <f>ROUND(I358*H358,2)</f>
        <v>0</v>
      </c>
      <c r="K358" s="184" t="s">
        <v>164</v>
      </c>
      <c r="L358" s="39"/>
      <c r="M358" s="189" t="s">
        <v>1</v>
      </c>
      <c r="N358" s="190" t="s">
        <v>43</v>
      </c>
      <c r="O358" s="71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3" t="s">
        <v>165</v>
      </c>
      <c r="AT358" s="193" t="s">
        <v>160</v>
      </c>
      <c r="AU358" s="193" t="s">
        <v>87</v>
      </c>
      <c r="AY358" s="17" t="s">
        <v>157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7" t="s">
        <v>85</v>
      </c>
      <c r="BK358" s="194">
        <f>ROUND(I358*H358,2)</f>
        <v>0</v>
      </c>
      <c r="BL358" s="17" t="s">
        <v>165</v>
      </c>
      <c r="BM358" s="193" t="s">
        <v>428</v>
      </c>
    </row>
    <row r="359" spans="1:65" s="14" customFormat="1" ht="10.199999999999999">
      <c r="B359" s="206"/>
      <c r="C359" s="207"/>
      <c r="D359" s="197" t="s">
        <v>167</v>
      </c>
      <c r="E359" s="208" t="s">
        <v>1</v>
      </c>
      <c r="F359" s="209" t="s">
        <v>429</v>
      </c>
      <c r="G359" s="207"/>
      <c r="H359" s="210">
        <v>1390.2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167</v>
      </c>
      <c r="AU359" s="216" t="s">
        <v>87</v>
      </c>
      <c r="AV359" s="14" t="s">
        <v>87</v>
      </c>
      <c r="AW359" s="14" t="s">
        <v>33</v>
      </c>
      <c r="AX359" s="14" t="s">
        <v>85</v>
      </c>
      <c r="AY359" s="216" t="s">
        <v>157</v>
      </c>
    </row>
    <row r="360" spans="1:65" s="2" customFormat="1" ht="33" customHeight="1">
      <c r="A360" s="34"/>
      <c r="B360" s="35"/>
      <c r="C360" s="182" t="s">
        <v>430</v>
      </c>
      <c r="D360" s="182" t="s">
        <v>160</v>
      </c>
      <c r="E360" s="183" t="s">
        <v>431</v>
      </c>
      <c r="F360" s="184" t="s">
        <v>432</v>
      </c>
      <c r="G360" s="185" t="s">
        <v>202</v>
      </c>
      <c r="H360" s="186">
        <v>46.34</v>
      </c>
      <c r="I360" s="187"/>
      <c r="J360" s="188">
        <f>ROUND(I360*H360,2)</f>
        <v>0</v>
      </c>
      <c r="K360" s="184" t="s">
        <v>164</v>
      </c>
      <c r="L360" s="39"/>
      <c r="M360" s="189" t="s">
        <v>1</v>
      </c>
      <c r="N360" s="190" t="s">
        <v>43</v>
      </c>
      <c r="O360" s="71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3" t="s">
        <v>165</v>
      </c>
      <c r="AT360" s="193" t="s">
        <v>160</v>
      </c>
      <c r="AU360" s="193" t="s">
        <v>87</v>
      </c>
      <c r="AY360" s="17" t="s">
        <v>157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7" t="s">
        <v>85</v>
      </c>
      <c r="BK360" s="194">
        <f>ROUND(I360*H360,2)</f>
        <v>0</v>
      </c>
      <c r="BL360" s="17" t="s">
        <v>165</v>
      </c>
      <c r="BM360" s="193" t="s">
        <v>433</v>
      </c>
    </row>
    <row r="361" spans="1:65" s="14" customFormat="1" ht="10.199999999999999">
      <c r="B361" s="206"/>
      <c r="C361" s="207"/>
      <c r="D361" s="197" t="s">
        <v>167</v>
      </c>
      <c r="E361" s="208" t="s">
        <v>1</v>
      </c>
      <c r="F361" s="209" t="s">
        <v>424</v>
      </c>
      <c r="G361" s="207"/>
      <c r="H361" s="210">
        <v>46.34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167</v>
      </c>
      <c r="AU361" s="216" t="s">
        <v>87</v>
      </c>
      <c r="AV361" s="14" t="s">
        <v>87</v>
      </c>
      <c r="AW361" s="14" t="s">
        <v>33</v>
      </c>
      <c r="AX361" s="14" t="s">
        <v>85</v>
      </c>
      <c r="AY361" s="216" t="s">
        <v>157</v>
      </c>
    </row>
    <row r="362" spans="1:65" s="2" customFormat="1" ht="24.15" customHeight="1">
      <c r="A362" s="34"/>
      <c r="B362" s="35"/>
      <c r="C362" s="182" t="s">
        <v>434</v>
      </c>
      <c r="D362" s="182" t="s">
        <v>160</v>
      </c>
      <c r="E362" s="183" t="s">
        <v>435</v>
      </c>
      <c r="F362" s="184" t="s">
        <v>436</v>
      </c>
      <c r="G362" s="185" t="s">
        <v>174</v>
      </c>
      <c r="H362" s="186">
        <v>929.61</v>
      </c>
      <c r="I362" s="187"/>
      <c r="J362" s="188">
        <f>ROUND(I362*H362,2)</f>
        <v>0</v>
      </c>
      <c r="K362" s="184" t="s">
        <v>164</v>
      </c>
      <c r="L362" s="39"/>
      <c r="M362" s="189" t="s">
        <v>1</v>
      </c>
      <c r="N362" s="190" t="s">
        <v>43</v>
      </c>
      <c r="O362" s="71"/>
      <c r="P362" s="191">
        <f>O362*H362</f>
        <v>0</v>
      </c>
      <c r="Q362" s="191">
        <v>4.0000000000000003E-5</v>
      </c>
      <c r="R362" s="191">
        <f>Q362*H362</f>
        <v>3.7184400000000006E-2</v>
      </c>
      <c r="S362" s="191">
        <v>0</v>
      </c>
      <c r="T362" s="19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3" t="s">
        <v>165</v>
      </c>
      <c r="AT362" s="193" t="s">
        <v>160</v>
      </c>
      <c r="AU362" s="193" t="s">
        <v>87</v>
      </c>
      <c r="AY362" s="17" t="s">
        <v>157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7" t="s">
        <v>85</v>
      </c>
      <c r="BK362" s="194">
        <f>ROUND(I362*H362,2)</f>
        <v>0</v>
      </c>
      <c r="BL362" s="17" t="s">
        <v>165</v>
      </c>
      <c r="BM362" s="193" t="s">
        <v>437</v>
      </c>
    </row>
    <row r="363" spans="1:65" s="13" customFormat="1" ht="10.199999999999999">
      <c r="B363" s="195"/>
      <c r="C363" s="196"/>
      <c r="D363" s="197" t="s">
        <v>167</v>
      </c>
      <c r="E363" s="198" t="s">
        <v>1</v>
      </c>
      <c r="F363" s="199" t="s">
        <v>189</v>
      </c>
      <c r="G363" s="196"/>
      <c r="H363" s="198" t="s">
        <v>1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167</v>
      </c>
      <c r="AU363" s="205" t="s">
        <v>87</v>
      </c>
      <c r="AV363" s="13" t="s">
        <v>85</v>
      </c>
      <c r="AW363" s="13" t="s">
        <v>33</v>
      </c>
      <c r="AX363" s="13" t="s">
        <v>78</v>
      </c>
      <c r="AY363" s="205" t="s">
        <v>157</v>
      </c>
    </row>
    <row r="364" spans="1:65" s="14" customFormat="1" ht="10.199999999999999">
      <c r="B364" s="206"/>
      <c r="C364" s="207"/>
      <c r="D364" s="197" t="s">
        <v>167</v>
      </c>
      <c r="E364" s="208" t="s">
        <v>1</v>
      </c>
      <c r="F364" s="209" t="s">
        <v>438</v>
      </c>
      <c r="G364" s="207"/>
      <c r="H364" s="210">
        <v>289.48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167</v>
      </c>
      <c r="AU364" s="216" t="s">
        <v>87</v>
      </c>
      <c r="AV364" s="14" t="s">
        <v>87</v>
      </c>
      <c r="AW364" s="14" t="s">
        <v>33</v>
      </c>
      <c r="AX364" s="14" t="s">
        <v>78</v>
      </c>
      <c r="AY364" s="216" t="s">
        <v>157</v>
      </c>
    </row>
    <row r="365" spans="1:65" s="13" customFormat="1" ht="10.199999999999999">
      <c r="B365" s="195"/>
      <c r="C365" s="196"/>
      <c r="D365" s="197" t="s">
        <v>167</v>
      </c>
      <c r="E365" s="198" t="s">
        <v>1</v>
      </c>
      <c r="F365" s="199" t="s">
        <v>178</v>
      </c>
      <c r="G365" s="196"/>
      <c r="H365" s="198" t="s">
        <v>1</v>
      </c>
      <c r="I365" s="200"/>
      <c r="J365" s="196"/>
      <c r="K365" s="196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167</v>
      </c>
      <c r="AU365" s="205" t="s">
        <v>87</v>
      </c>
      <c r="AV365" s="13" t="s">
        <v>85</v>
      </c>
      <c r="AW365" s="13" t="s">
        <v>33</v>
      </c>
      <c r="AX365" s="13" t="s">
        <v>78</v>
      </c>
      <c r="AY365" s="205" t="s">
        <v>157</v>
      </c>
    </row>
    <row r="366" spans="1:65" s="14" customFormat="1" ht="10.199999999999999">
      <c r="B366" s="206"/>
      <c r="C366" s="207"/>
      <c r="D366" s="197" t="s">
        <v>167</v>
      </c>
      <c r="E366" s="208" t="s">
        <v>1</v>
      </c>
      <c r="F366" s="209" t="s">
        <v>439</v>
      </c>
      <c r="G366" s="207"/>
      <c r="H366" s="210">
        <v>640.13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167</v>
      </c>
      <c r="AU366" s="216" t="s">
        <v>87</v>
      </c>
      <c r="AV366" s="14" t="s">
        <v>87</v>
      </c>
      <c r="AW366" s="14" t="s">
        <v>33</v>
      </c>
      <c r="AX366" s="14" t="s">
        <v>78</v>
      </c>
      <c r="AY366" s="216" t="s">
        <v>157</v>
      </c>
    </row>
    <row r="367" spans="1:65" s="15" customFormat="1" ht="10.199999999999999">
      <c r="B367" s="217"/>
      <c r="C367" s="218"/>
      <c r="D367" s="197" t="s">
        <v>167</v>
      </c>
      <c r="E367" s="219" t="s">
        <v>1</v>
      </c>
      <c r="F367" s="220" t="s">
        <v>171</v>
      </c>
      <c r="G367" s="218"/>
      <c r="H367" s="221">
        <v>929.61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167</v>
      </c>
      <c r="AU367" s="227" t="s">
        <v>87</v>
      </c>
      <c r="AV367" s="15" t="s">
        <v>165</v>
      </c>
      <c r="AW367" s="15" t="s">
        <v>33</v>
      </c>
      <c r="AX367" s="15" t="s">
        <v>85</v>
      </c>
      <c r="AY367" s="227" t="s">
        <v>157</v>
      </c>
    </row>
    <row r="368" spans="1:65" s="2" customFormat="1" ht="24.15" customHeight="1">
      <c r="A368" s="34"/>
      <c r="B368" s="35"/>
      <c r="C368" s="182" t="s">
        <v>440</v>
      </c>
      <c r="D368" s="182" t="s">
        <v>160</v>
      </c>
      <c r="E368" s="183" t="s">
        <v>441</v>
      </c>
      <c r="F368" s="184" t="s">
        <v>442</v>
      </c>
      <c r="G368" s="185" t="s">
        <v>352</v>
      </c>
      <c r="H368" s="186">
        <v>16</v>
      </c>
      <c r="I368" s="187"/>
      <c r="J368" s="188">
        <f>ROUND(I368*H368,2)</f>
        <v>0</v>
      </c>
      <c r="K368" s="184" t="s">
        <v>164</v>
      </c>
      <c r="L368" s="39"/>
      <c r="M368" s="189" t="s">
        <v>1</v>
      </c>
      <c r="N368" s="190" t="s">
        <v>43</v>
      </c>
      <c r="O368" s="71"/>
      <c r="P368" s="191">
        <f>O368*H368</f>
        <v>0</v>
      </c>
      <c r="Q368" s="191">
        <v>4.0000000000000003E-5</v>
      </c>
      <c r="R368" s="191">
        <f>Q368*H368</f>
        <v>6.4000000000000005E-4</v>
      </c>
      <c r="S368" s="191">
        <v>0</v>
      </c>
      <c r="T368" s="19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3" t="s">
        <v>165</v>
      </c>
      <c r="AT368" s="193" t="s">
        <v>160</v>
      </c>
      <c r="AU368" s="193" t="s">
        <v>87</v>
      </c>
      <c r="AY368" s="17" t="s">
        <v>157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7" t="s">
        <v>85</v>
      </c>
      <c r="BK368" s="194">
        <f>ROUND(I368*H368,2)</f>
        <v>0</v>
      </c>
      <c r="BL368" s="17" t="s">
        <v>165</v>
      </c>
      <c r="BM368" s="193" t="s">
        <v>443</v>
      </c>
    </row>
    <row r="369" spans="1:65" s="14" customFormat="1" ht="10.199999999999999">
      <c r="B369" s="206"/>
      <c r="C369" s="207"/>
      <c r="D369" s="197" t="s">
        <v>167</v>
      </c>
      <c r="E369" s="208" t="s">
        <v>1</v>
      </c>
      <c r="F369" s="209" t="s">
        <v>444</v>
      </c>
      <c r="G369" s="207"/>
      <c r="H369" s="210">
        <v>16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167</v>
      </c>
      <c r="AU369" s="216" t="s">
        <v>87</v>
      </c>
      <c r="AV369" s="14" t="s">
        <v>87</v>
      </c>
      <c r="AW369" s="14" t="s">
        <v>33</v>
      </c>
      <c r="AX369" s="14" t="s">
        <v>85</v>
      </c>
      <c r="AY369" s="216" t="s">
        <v>157</v>
      </c>
    </row>
    <row r="370" spans="1:65" s="2" customFormat="1" ht="24.15" customHeight="1">
      <c r="A370" s="34"/>
      <c r="B370" s="35"/>
      <c r="C370" s="182" t="s">
        <v>445</v>
      </c>
      <c r="D370" s="182" t="s">
        <v>160</v>
      </c>
      <c r="E370" s="183" t="s">
        <v>446</v>
      </c>
      <c r="F370" s="184" t="s">
        <v>447</v>
      </c>
      <c r="G370" s="185" t="s">
        <v>174</v>
      </c>
      <c r="H370" s="186">
        <v>7.7469999999999999</v>
      </c>
      <c r="I370" s="187"/>
      <c r="J370" s="188">
        <f>ROUND(I370*H370,2)</f>
        <v>0</v>
      </c>
      <c r="K370" s="184" t="s">
        <v>164</v>
      </c>
      <c r="L370" s="39"/>
      <c r="M370" s="189" t="s">
        <v>1</v>
      </c>
      <c r="N370" s="190" t="s">
        <v>43</v>
      </c>
      <c r="O370" s="71"/>
      <c r="P370" s="191">
        <f>O370*H370</f>
        <v>0</v>
      </c>
      <c r="Q370" s="191">
        <v>0</v>
      </c>
      <c r="R370" s="191">
        <f>Q370*H370</f>
        <v>0</v>
      </c>
      <c r="S370" s="191">
        <v>0.08</v>
      </c>
      <c r="T370" s="192">
        <f>S370*H370</f>
        <v>0.61975999999999998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3" t="s">
        <v>165</v>
      </c>
      <c r="AT370" s="193" t="s">
        <v>160</v>
      </c>
      <c r="AU370" s="193" t="s">
        <v>87</v>
      </c>
      <c r="AY370" s="17" t="s">
        <v>157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7" t="s">
        <v>85</v>
      </c>
      <c r="BK370" s="194">
        <f>ROUND(I370*H370,2)</f>
        <v>0</v>
      </c>
      <c r="BL370" s="17" t="s">
        <v>165</v>
      </c>
      <c r="BM370" s="193" t="s">
        <v>448</v>
      </c>
    </row>
    <row r="371" spans="1:65" s="13" customFormat="1" ht="10.199999999999999">
      <c r="B371" s="195"/>
      <c r="C371" s="196"/>
      <c r="D371" s="197" t="s">
        <v>167</v>
      </c>
      <c r="E371" s="198" t="s">
        <v>1</v>
      </c>
      <c r="F371" s="199" t="s">
        <v>189</v>
      </c>
      <c r="G371" s="196"/>
      <c r="H371" s="198" t="s">
        <v>1</v>
      </c>
      <c r="I371" s="200"/>
      <c r="J371" s="196"/>
      <c r="K371" s="196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167</v>
      </c>
      <c r="AU371" s="205" t="s">
        <v>87</v>
      </c>
      <c r="AV371" s="13" t="s">
        <v>85</v>
      </c>
      <c r="AW371" s="13" t="s">
        <v>33</v>
      </c>
      <c r="AX371" s="13" t="s">
        <v>78</v>
      </c>
      <c r="AY371" s="205" t="s">
        <v>157</v>
      </c>
    </row>
    <row r="372" spans="1:65" s="14" customFormat="1" ht="10.199999999999999">
      <c r="B372" s="206"/>
      <c r="C372" s="207"/>
      <c r="D372" s="197" t="s">
        <v>167</v>
      </c>
      <c r="E372" s="208" t="s">
        <v>1</v>
      </c>
      <c r="F372" s="209" t="s">
        <v>449</v>
      </c>
      <c r="G372" s="207"/>
      <c r="H372" s="210">
        <v>1.272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167</v>
      </c>
      <c r="AU372" s="216" t="s">
        <v>87</v>
      </c>
      <c r="AV372" s="14" t="s">
        <v>87</v>
      </c>
      <c r="AW372" s="14" t="s">
        <v>33</v>
      </c>
      <c r="AX372" s="14" t="s">
        <v>78</v>
      </c>
      <c r="AY372" s="216" t="s">
        <v>157</v>
      </c>
    </row>
    <row r="373" spans="1:65" s="13" customFormat="1" ht="10.199999999999999">
      <c r="B373" s="195"/>
      <c r="C373" s="196"/>
      <c r="D373" s="197" t="s">
        <v>167</v>
      </c>
      <c r="E373" s="198" t="s">
        <v>1</v>
      </c>
      <c r="F373" s="199" t="s">
        <v>178</v>
      </c>
      <c r="G373" s="196"/>
      <c r="H373" s="198" t="s">
        <v>1</v>
      </c>
      <c r="I373" s="200"/>
      <c r="J373" s="196"/>
      <c r="K373" s="196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167</v>
      </c>
      <c r="AU373" s="205" t="s">
        <v>87</v>
      </c>
      <c r="AV373" s="13" t="s">
        <v>85</v>
      </c>
      <c r="AW373" s="13" t="s">
        <v>33</v>
      </c>
      <c r="AX373" s="13" t="s">
        <v>78</v>
      </c>
      <c r="AY373" s="205" t="s">
        <v>157</v>
      </c>
    </row>
    <row r="374" spans="1:65" s="14" customFormat="1" ht="10.199999999999999">
      <c r="B374" s="206"/>
      <c r="C374" s="207"/>
      <c r="D374" s="197" t="s">
        <v>167</v>
      </c>
      <c r="E374" s="208" t="s">
        <v>1</v>
      </c>
      <c r="F374" s="209" t="s">
        <v>450</v>
      </c>
      <c r="G374" s="207"/>
      <c r="H374" s="210">
        <v>6.4749999999999996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167</v>
      </c>
      <c r="AU374" s="216" t="s">
        <v>87</v>
      </c>
      <c r="AV374" s="14" t="s">
        <v>87</v>
      </c>
      <c r="AW374" s="14" t="s">
        <v>33</v>
      </c>
      <c r="AX374" s="14" t="s">
        <v>78</v>
      </c>
      <c r="AY374" s="216" t="s">
        <v>157</v>
      </c>
    </row>
    <row r="375" spans="1:65" s="15" customFormat="1" ht="10.199999999999999">
      <c r="B375" s="217"/>
      <c r="C375" s="218"/>
      <c r="D375" s="197" t="s">
        <v>167</v>
      </c>
      <c r="E375" s="219" t="s">
        <v>1</v>
      </c>
      <c r="F375" s="220" t="s">
        <v>171</v>
      </c>
      <c r="G375" s="218"/>
      <c r="H375" s="221">
        <v>7.7469999999999999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167</v>
      </c>
      <c r="AU375" s="227" t="s">
        <v>87</v>
      </c>
      <c r="AV375" s="15" t="s">
        <v>165</v>
      </c>
      <c r="AW375" s="15" t="s">
        <v>33</v>
      </c>
      <c r="AX375" s="15" t="s">
        <v>85</v>
      </c>
      <c r="AY375" s="227" t="s">
        <v>157</v>
      </c>
    </row>
    <row r="376" spans="1:65" s="2" customFormat="1" ht="24.15" customHeight="1">
      <c r="A376" s="34"/>
      <c r="B376" s="35"/>
      <c r="C376" s="182" t="s">
        <v>451</v>
      </c>
      <c r="D376" s="182" t="s">
        <v>160</v>
      </c>
      <c r="E376" s="183" t="s">
        <v>452</v>
      </c>
      <c r="F376" s="184" t="s">
        <v>453</v>
      </c>
      <c r="G376" s="185" t="s">
        <v>174</v>
      </c>
      <c r="H376" s="186">
        <v>58.796999999999997</v>
      </c>
      <c r="I376" s="187"/>
      <c r="J376" s="188">
        <f>ROUND(I376*H376,2)</f>
        <v>0</v>
      </c>
      <c r="K376" s="184" t="s">
        <v>164</v>
      </c>
      <c r="L376" s="39"/>
      <c r="M376" s="189" t="s">
        <v>1</v>
      </c>
      <c r="N376" s="190" t="s">
        <v>43</v>
      </c>
      <c r="O376" s="71"/>
      <c r="P376" s="191">
        <f>O376*H376</f>
        <v>0</v>
      </c>
      <c r="Q376" s="191">
        <v>0</v>
      </c>
      <c r="R376" s="191">
        <f>Q376*H376</f>
        <v>0</v>
      </c>
      <c r="S376" s="191">
        <v>0.14000000000000001</v>
      </c>
      <c r="T376" s="192">
        <f>S376*H376</f>
        <v>8.231580000000001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3" t="s">
        <v>165</v>
      </c>
      <c r="AT376" s="193" t="s">
        <v>160</v>
      </c>
      <c r="AU376" s="193" t="s">
        <v>87</v>
      </c>
      <c r="AY376" s="17" t="s">
        <v>157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7" t="s">
        <v>85</v>
      </c>
      <c r="BK376" s="194">
        <f>ROUND(I376*H376,2)</f>
        <v>0</v>
      </c>
      <c r="BL376" s="17" t="s">
        <v>165</v>
      </c>
      <c r="BM376" s="193" t="s">
        <v>454</v>
      </c>
    </row>
    <row r="377" spans="1:65" s="13" customFormat="1" ht="10.199999999999999">
      <c r="B377" s="195"/>
      <c r="C377" s="196"/>
      <c r="D377" s="197" t="s">
        <v>167</v>
      </c>
      <c r="E377" s="198" t="s">
        <v>1</v>
      </c>
      <c r="F377" s="199" t="s">
        <v>178</v>
      </c>
      <c r="G377" s="196"/>
      <c r="H377" s="198" t="s">
        <v>1</v>
      </c>
      <c r="I377" s="200"/>
      <c r="J377" s="196"/>
      <c r="K377" s="196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167</v>
      </c>
      <c r="AU377" s="205" t="s">
        <v>87</v>
      </c>
      <c r="AV377" s="13" t="s">
        <v>85</v>
      </c>
      <c r="AW377" s="13" t="s">
        <v>33</v>
      </c>
      <c r="AX377" s="13" t="s">
        <v>78</v>
      </c>
      <c r="AY377" s="205" t="s">
        <v>157</v>
      </c>
    </row>
    <row r="378" spans="1:65" s="14" customFormat="1" ht="20.399999999999999">
      <c r="B378" s="206"/>
      <c r="C378" s="207"/>
      <c r="D378" s="197" t="s">
        <v>167</v>
      </c>
      <c r="E378" s="208" t="s">
        <v>1</v>
      </c>
      <c r="F378" s="209" t="s">
        <v>455</v>
      </c>
      <c r="G378" s="207"/>
      <c r="H378" s="210">
        <v>37.817999999999998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167</v>
      </c>
      <c r="AU378" s="216" t="s">
        <v>87</v>
      </c>
      <c r="AV378" s="14" t="s">
        <v>87</v>
      </c>
      <c r="AW378" s="14" t="s">
        <v>33</v>
      </c>
      <c r="AX378" s="14" t="s">
        <v>78</v>
      </c>
      <c r="AY378" s="216" t="s">
        <v>157</v>
      </c>
    </row>
    <row r="379" spans="1:65" s="14" customFormat="1" ht="10.199999999999999">
      <c r="B379" s="206"/>
      <c r="C379" s="207"/>
      <c r="D379" s="197" t="s">
        <v>167</v>
      </c>
      <c r="E379" s="208" t="s">
        <v>1</v>
      </c>
      <c r="F379" s="209" t="s">
        <v>456</v>
      </c>
      <c r="G379" s="207"/>
      <c r="H379" s="210">
        <v>0.59399999999999997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167</v>
      </c>
      <c r="AU379" s="216" t="s">
        <v>87</v>
      </c>
      <c r="AV379" s="14" t="s">
        <v>87</v>
      </c>
      <c r="AW379" s="14" t="s">
        <v>33</v>
      </c>
      <c r="AX379" s="14" t="s">
        <v>78</v>
      </c>
      <c r="AY379" s="216" t="s">
        <v>157</v>
      </c>
    </row>
    <row r="380" spans="1:65" s="14" customFormat="1" ht="20.399999999999999">
      <c r="B380" s="206"/>
      <c r="C380" s="207"/>
      <c r="D380" s="197" t="s">
        <v>167</v>
      </c>
      <c r="E380" s="208" t="s">
        <v>1</v>
      </c>
      <c r="F380" s="209" t="s">
        <v>457</v>
      </c>
      <c r="G380" s="207"/>
      <c r="H380" s="210">
        <v>12.891999999999999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167</v>
      </c>
      <c r="AU380" s="216" t="s">
        <v>87</v>
      </c>
      <c r="AV380" s="14" t="s">
        <v>87</v>
      </c>
      <c r="AW380" s="14" t="s">
        <v>33</v>
      </c>
      <c r="AX380" s="14" t="s">
        <v>78</v>
      </c>
      <c r="AY380" s="216" t="s">
        <v>157</v>
      </c>
    </row>
    <row r="381" spans="1:65" s="14" customFormat="1" ht="10.199999999999999">
      <c r="B381" s="206"/>
      <c r="C381" s="207"/>
      <c r="D381" s="197" t="s">
        <v>167</v>
      </c>
      <c r="E381" s="208" t="s">
        <v>1</v>
      </c>
      <c r="F381" s="209" t="s">
        <v>458</v>
      </c>
      <c r="G381" s="207"/>
      <c r="H381" s="210">
        <v>7.4930000000000003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167</v>
      </c>
      <c r="AU381" s="216" t="s">
        <v>87</v>
      </c>
      <c r="AV381" s="14" t="s">
        <v>87</v>
      </c>
      <c r="AW381" s="14" t="s">
        <v>33</v>
      </c>
      <c r="AX381" s="14" t="s">
        <v>78</v>
      </c>
      <c r="AY381" s="216" t="s">
        <v>157</v>
      </c>
    </row>
    <row r="382" spans="1:65" s="15" customFormat="1" ht="10.199999999999999">
      <c r="B382" s="217"/>
      <c r="C382" s="218"/>
      <c r="D382" s="197" t="s">
        <v>167</v>
      </c>
      <c r="E382" s="219" t="s">
        <v>1</v>
      </c>
      <c r="F382" s="220" t="s">
        <v>171</v>
      </c>
      <c r="G382" s="218"/>
      <c r="H382" s="221">
        <v>58.797000000000004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167</v>
      </c>
      <c r="AU382" s="227" t="s">
        <v>87</v>
      </c>
      <c r="AV382" s="15" t="s">
        <v>165</v>
      </c>
      <c r="AW382" s="15" t="s">
        <v>33</v>
      </c>
      <c r="AX382" s="15" t="s">
        <v>85</v>
      </c>
      <c r="AY382" s="227" t="s">
        <v>157</v>
      </c>
    </row>
    <row r="383" spans="1:65" s="2" customFormat="1" ht="24.15" customHeight="1">
      <c r="A383" s="34"/>
      <c r="B383" s="35"/>
      <c r="C383" s="182" t="s">
        <v>459</v>
      </c>
      <c r="D383" s="182" t="s">
        <v>160</v>
      </c>
      <c r="E383" s="183" t="s">
        <v>460</v>
      </c>
      <c r="F383" s="184" t="s">
        <v>461</v>
      </c>
      <c r="G383" s="185" t="s">
        <v>163</v>
      </c>
      <c r="H383" s="186">
        <v>29.114999999999998</v>
      </c>
      <c r="I383" s="187"/>
      <c r="J383" s="188">
        <f>ROUND(I383*H383,2)</f>
        <v>0</v>
      </c>
      <c r="K383" s="184" t="s">
        <v>164</v>
      </c>
      <c r="L383" s="39"/>
      <c r="M383" s="189" t="s">
        <v>1</v>
      </c>
      <c r="N383" s="190" t="s">
        <v>43</v>
      </c>
      <c r="O383" s="71"/>
      <c r="P383" s="191">
        <f>O383*H383</f>
        <v>0</v>
      </c>
      <c r="Q383" s="191">
        <v>0</v>
      </c>
      <c r="R383" s="191">
        <f>Q383*H383</f>
        <v>0</v>
      </c>
      <c r="S383" s="191">
        <v>2.2000000000000002</v>
      </c>
      <c r="T383" s="192">
        <f>S383*H383</f>
        <v>64.052999999999997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3" t="s">
        <v>165</v>
      </c>
      <c r="AT383" s="193" t="s">
        <v>160</v>
      </c>
      <c r="AU383" s="193" t="s">
        <v>87</v>
      </c>
      <c r="AY383" s="17" t="s">
        <v>157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7" t="s">
        <v>85</v>
      </c>
      <c r="BK383" s="194">
        <f>ROUND(I383*H383,2)</f>
        <v>0</v>
      </c>
      <c r="BL383" s="17" t="s">
        <v>165</v>
      </c>
      <c r="BM383" s="193" t="s">
        <v>462</v>
      </c>
    </row>
    <row r="384" spans="1:65" s="13" customFormat="1" ht="10.199999999999999">
      <c r="B384" s="195"/>
      <c r="C384" s="196"/>
      <c r="D384" s="197" t="s">
        <v>167</v>
      </c>
      <c r="E384" s="198" t="s">
        <v>1</v>
      </c>
      <c r="F384" s="199" t="s">
        <v>178</v>
      </c>
      <c r="G384" s="196"/>
      <c r="H384" s="198" t="s">
        <v>1</v>
      </c>
      <c r="I384" s="200"/>
      <c r="J384" s="196"/>
      <c r="K384" s="196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167</v>
      </c>
      <c r="AU384" s="205" t="s">
        <v>87</v>
      </c>
      <c r="AV384" s="13" t="s">
        <v>85</v>
      </c>
      <c r="AW384" s="13" t="s">
        <v>33</v>
      </c>
      <c r="AX384" s="13" t="s">
        <v>78</v>
      </c>
      <c r="AY384" s="205" t="s">
        <v>157</v>
      </c>
    </row>
    <row r="385" spans="1:65" s="14" customFormat="1" ht="10.199999999999999">
      <c r="B385" s="206"/>
      <c r="C385" s="207"/>
      <c r="D385" s="197" t="s">
        <v>167</v>
      </c>
      <c r="E385" s="208" t="s">
        <v>1</v>
      </c>
      <c r="F385" s="209" t="s">
        <v>463</v>
      </c>
      <c r="G385" s="207"/>
      <c r="H385" s="210">
        <v>15.144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167</v>
      </c>
      <c r="AU385" s="216" t="s">
        <v>87</v>
      </c>
      <c r="AV385" s="14" t="s">
        <v>87</v>
      </c>
      <c r="AW385" s="14" t="s">
        <v>33</v>
      </c>
      <c r="AX385" s="14" t="s">
        <v>78</v>
      </c>
      <c r="AY385" s="216" t="s">
        <v>157</v>
      </c>
    </row>
    <row r="386" spans="1:65" s="14" customFormat="1" ht="10.199999999999999">
      <c r="B386" s="206"/>
      <c r="C386" s="207"/>
      <c r="D386" s="197" t="s">
        <v>167</v>
      </c>
      <c r="E386" s="208" t="s">
        <v>1</v>
      </c>
      <c r="F386" s="209" t="s">
        <v>464</v>
      </c>
      <c r="G386" s="207"/>
      <c r="H386" s="210">
        <v>2.5310000000000001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167</v>
      </c>
      <c r="AU386" s="216" t="s">
        <v>87</v>
      </c>
      <c r="AV386" s="14" t="s">
        <v>87</v>
      </c>
      <c r="AW386" s="14" t="s">
        <v>33</v>
      </c>
      <c r="AX386" s="14" t="s">
        <v>78</v>
      </c>
      <c r="AY386" s="216" t="s">
        <v>157</v>
      </c>
    </row>
    <row r="387" spans="1:65" s="14" customFormat="1" ht="20.399999999999999">
      <c r="B387" s="206"/>
      <c r="C387" s="207"/>
      <c r="D387" s="197" t="s">
        <v>167</v>
      </c>
      <c r="E387" s="208" t="s">
        <v>1</v>
      </c>
      <c r="F387" s="209" t="s">
        <v>465</v>
      </c>
      <c r="G387" s="207"/>
      <c r="H387" s="210">
        <v>8.8979999999999997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167</v>
      </c>
      <c r="AU387" s="216" t="s">
        <v>87</v>
      </c>
      <c r="AV387" s="14" t="s">
        <v>87</v>
      </c>
      <c r="AW387" s="14" t="s">
        <v>33</v>
      </c>
      <c r="AX387" s="14" t="s">
        <v>78</v>
      </c>
      <c r="AY387" s="216" t="s">
        <v>157</v>
      </c>
    </row>
    <row r="388" spans="1:65" s="14" customFormat="1" ht="10.199999999999999">
      <c r="B388" s="206"/>
      <c r="C388" s="207"/>
      <c r="D388" s="197" t="s">
        <v>167</v>
      </c>
      <c r="E388" s="208" t="s">
        <v>1</v>
      </c>
      <c r="F388" s="209" t="s">
        <v>466</v>
      </c>
      <c r="G388" s="207"/>
      <c r="H388" s="210">
        <v>0.84499999999999997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167</v>
      </c>
      <c r="AU388" s="216" t="s">
        <v>87</v>
      </c>
      <c r="AV388" s="14" t="s">
        <v>87</v>
      </c>
      <c r="AW388" s="14" t="s">
        <v>33</v>
      </c>
      <c r="AX388" s="14" t="s">
        <v>78</v>
      </c>
      <c r="AY388" s="216" t="s">
        <v>157</v>
      </c>
    </row>
    <row r="389" spans="1:65" s="14" customFormat="1" ht="10.199999999999999">
      <c r="B389" s="206"/>
      <c r="C389" s="207"/>
      <c r="D389" s="197" t="s">
        <v>167</v>
      </c>
      <c r="E389" s="208" t="s">
        <v>1</v>
      </c>
      <c r="F389" s="209" t="s">
        <v>467</v>
      </c>
      <c r="G389" s="207"/>
      <c r="H389" s="210">
        <v>1.4079999999999999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167</v>
      </c>
      <c r="AU389" s="216" t="s">
        <v>87</v>
      </c>
      <c r="AV389" s="14" t="s">
        <v>87</v>
      </c>
      <c r="AW389" s="14" t="s">
        <v>33</v>
      </c>
      <c r="AX389" s="14" t="s">
        <v>78</v>
      </c>
      <c r="AY389" s="216" t="s">
        <v>157</v>
      </c>
    </row>
    <row r="390" spans="1:65" s="13" customFormat="1" ht="10.199999999999999">
      <c r="B390" s="195"/>
      <c r="C390" s="196"/>
      <c r="D390" s="197" t="s">
        <v>167</v>
      </c>
      <c r="E390" s="198" t="s">
        <v>1</v>
      </c>
      <c r="F390" s="199" t="s">
        <v>204</v>
      </c>
      <c r="G390" s="196"/>
      <c r="H390" s="198" t="s">
        <v>1</v>
      </c>
      <c r="I390" s="200"/>
      <c r="J390" s="196"/>
      <c r="K390" s="196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167</v>
      </c>
      <c r="AU390" s="205" t="s">
        <v>87</v>
      </c>
      <c r="AV390" s="13" t="s">
        <v>85</v>
      </c>
      <c r="AW390" s="13" t="s">
        <v>33</v>
      </c>
      <c r="AX390" s="13" t="s">
        <v>78</v>
      </c>
      <c r="AY390" s="205" t="s">
        <v>157</v>
      </c>
    </row>
    <row r="391" spans="1:65" s="14" customFormat="1" ht="10.199999999999999">
      <c r="B391" s="206"/>
      <c r="C391" s="207"/>
      <c r="D391" s="197" t="s">
        <v>167</v>
      </c>
      <c r="E391" s="208" t="s">
        <v>1</v>
      </c>
      <c r="F391" s="209" t="s">
        <v>284</v>
      </c>
      <c r="G391" s="207"/>
      <c r="H391" s="210">
        <v>0.28899999999999998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167</v>
      </c>
      <c r="AU391" s="216" t="s">
        <v>87</v>
      </c>
      <c r="AV391" s="14" t="s">
        <v>87</v>
      </c>
      <c r="AW391" s="14" t="s">
        <v>33</v>
      </c>
      <c r="AX391" s="14" t="s">
        <v>78</v>
      </c>
      <c r="AY391" s="216" t="s">
        <v>157</v>
      </c>
    </row>
    <row r="392" spans="1:65" s="15" customFormat="1" ht="10.199999999999999">
      <c r="B392" s="217"/>
      <c r="C392" s="218"/>
      <c r="D392" s="197" t="s">
        <v>167</v>
      </c>
      <c r="E392" s="219" t="s">
        <v>1</v>
      </c>
      <c r="F392" s="220" t="s">
        <v>171</v>
      </c>
      <c r="G392" s="218"/>
      <c r="H392" s="221">
        <v>29.115000000000002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167</v>
      </c>
      <c r="AU392" s="227" t="s">
        <v>87</v>
      </c>
      <c r="AV392" s="15" t="s">
        <v>165</v>
      </c>
      <c r="AW392" s="15" t="s">
        <v>33</v>
      </c>
      <c r="AX392" s="15" t="s">
        <v>85</v>
      </c>
      <c r="AY392" s="227" t="s">
        <v>157</v>
      </c>
    </row>
    <row r="393" spans="1:65" s="2" customFormat="1" ht="24.15" customHeight="1">
      <c r="A393" s="34"/>
      <c r="B393" s="35"/>
      <c r="C393" s="182" t="s">
        <v>468</v>
      </c>
      <c r="D393" s="182" t="s">
        <v>160</v>
      </c>
      <c r="E393" s="183" t="s">
        <v>469</v>
      </c>
      <c r="F393" s="184" t="s">
        <v>470</v>
      </c>
      <c r="G393" s="185" t="s">
        <v>163</v>
      </c>
      <c r="H393" s="186">
        <v>1.5860000000000001</v>
      </c>
      <c r="I393" s="187"/>
      <c r="J393" s="188">
        <f>ROUND(I393*H393,2)</f>
        <v>0</v>
      </c>
      <c r="K393" s="184" t="s">
        <v>164</v>
      </c>
      <c r="L393" s="39"/>
      <c r="M393" s="189" t="s">
        <v>1</v>
      </c>
      <c r="N393" s="190" t="s">
        <v>43</v>
      </c>
      <c r="O393" s="71"/>
      <c r="P393" s="191">
        <f>O393*H393</f>
        <v>0</v>
      </c>
      <c r="Q393" s="191">
        <v>0</v>
      </c>
      <c r="R393" s="191">
        <f>Q393*H393</f>
        <v>0</v>
      </c>
      <c r="S393" s="191">
        <v>2.2000000000000002</v>
      </c>
      <c r="T393" s="192">
        <f>S393*H393</f>
        <v>3.4892000000000003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3" t="s">
        <v>165</v>
      </c>
      <c r="AT393" s="193" t="s">
        <v>160</v>
      </c>
      <c r="AU393" s="193" t="s">
        <v>87</v>
      </c>
      <c r="AY393" s="17" t="s">
        <v>157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7" t="s">
        <v>85</v>
      </c>
      <c r="BK393" s="194">
        <f>ROUND(I393*H393,2)</f>
        <v>0</v>
      </c>
      <c r="BL393" s="17" t="s">
        <v>165</v>
      </c>
      <c r="BM393" s="193" t="s">
        <v>471</v>
      </c>
    </row>
    <row r="394" spans="1:65" s="13" customFormat="1" ht="10.199999999999999">
      <c r="B394" s="195"/>
      <c r="C394" s="196"/>
      <c r="D394" s="197" t="s">
        <v>167</v>
      </c>
      <c r="E394" s="198" t="s">
        <v>1</v>
      </c>
      <c r="F394" s="199" t="s">
        <v>178</v>
      </c>
      <c r="G394" s="196"/>
      <c r="H394" s="198" t="s">
        <v>1</v>
      </c>
      <c r="I394" s="200"/>
      <c r="J394" s="196"/>
      <c r="K394" s="196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167</v>
      </c>
      <c r="AU394" s="205" t="s">
        <v>87</v>
      </c>
      <c r="AV394" s="13" t="s">
        <v>85</v>
      </c>
      <c r="AW394" s="13" t="s">
        <v>33</v>
      </c>
      <c r="AX394" s="13" t="s">
        <v>78</v>
      </c>
      <c r="AY394" s="205" t="s">
        <v>157</v>
      </c>
    </row>
    <row r="395" spans="1:65" s="14" customFormat="1" ht="10.199999999999999">
      <c r="B395" s="206"/>
      <c r="C395" s="207"/>
      <c r="D395" s="197" t="s">
        <v>167</v>
      </c>
      <c r="E395" s="208" t="s">
        <v>1</v>
      </c>
      <c r="F395" s="209" t="s">
        <v>472</v>
      </c>
      <c r="G395" s="207"/>
      <c r="H395" s="210">
        <v>0.53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167</v>
      </c>
      <c r="AU395" s="216" t="s">
        <v>87</v>
      </c>
      <c r="AV395" s="14" t="s">
        <v>87</v>
      </c>
      <c r="AW395" s="14" t="s">
        <v>33</v>
      </c>
      <c r="AX395" s="14" t="s">
        <v>78</v>
      </c>
      <c r="AY395" s="216" t="s">
        <v>157</v>
      </c>
    </row>
    <row r="396" spans="1:65" s="14" customFormat="1" ht="10.199999999999999">
      <c r="B396" s="206"/>
      <c r="C396" s="207"/>
      <c r="D396" s="197" t="s">
        <v>167</v>
      </c>
      <c r="E396" s="208" t="s">
        <v>1</v>
      </c>
      <c r="F396" s="209" t="s">
        <v>473</v>
      </c>
      <c r="G396" s="207"/>
      <c r="H396" s="210">
        <v>1.056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167</v>
      </c>
      <c r="AU396" s="216" t="s">
        <v>87</v>
      </c>
      <c r="AV396" s="14" t="s">
        <v>87</v>
      </c>
      <c r="AW396" s="14" t="s">
        <v>33</v>
      </c>
      <c r="AX396" s="14" t="s">
        <v>78</v>
      </c>
      <c r="AY396" s="216" t="s">
        <v>157</v>
      </c>
    </row>
    <row r="397" spans="1:65" s="15" customFormat="1" ht="10.199999999999999">
      <c r="B397" s="217"/>
      <c r="C397" s="218"/>
      <c r="D397" s="197" t="s">
        <v>167</v>
      </c>
      <c r="E397" s="219" t="s">
        <v>1</v>
      </c>
      <c r="F397" s="220" t="s">
        <v>171</v>
      </c>
      <c r="G397" s="218"/>
      <c r="H397" s="221">
        <v>1.5860000000000001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167</v>
      </c>
      <c r="AU397" s="227" t="s">
        <v>87</v>
      </c>
      <c r="AV397" s="15" t="s">
        <v>165</v>
      </c>
      <c r="AW397" s="15" t="s">
        <v>33</v>
      </c>
      <c r="AX397" s="15" t="s">
        <v>85</v>
      </c>
      <c r="AY397" s="227" t="s">
        <v>157</v>
      </c>
    </row>
    <row r="398" spans="1:65" s="2" customFormat="1" ht="24.15" customHeight="1">
      <c r="A398" s="34"/>
      <c r="B398" s="35"/>
      <c r="C398" s="182" t="s">
        <v>474</v>
      </c>
      <c r="D398" s="182" t="s">
        <v>160</v>
      </c>
      <c r="E398" s="183" t="s">
        <v>475</v>
      </c>
      <c r="F398" s="184" t="s">
        <v>476</v>
      </c>
      <c r="G398" s="185" t="s">
        <v>174</v>
      </c>
      <c r="H398" s="186">
        <v>228.58</v>
      </c>
      <c r="I398" s="187"/>
      <c r="J398" s="188">
        <f>ROUND(I398*H398,2)</f>
        <v>0</v>
      </c>
      <c r="K398" s="184" t="s">
        <v>164</v>
      </c>
      <c r="L398" s="39"/>
      <c r="M398" s="189" t="s">
        <v>1</v>
      </c>
      <c r="N398" s="190" t="s">
        <v>43</v>
      </c>
      <c r="O398" s="71"/>
      <c r="P398" s="191">
        <f>O398*H398</f>
        <v>0</v>
      </c>
      <c r="Q398" s="191">
        <v>0</v>
      </c>
      <c r="R398" s="191">
        <f>Q398*H398</f>
        <v>0</v>
      </c>
      <c r="S398" s="191">
        <v>0.09</v>
      </c>
      <c r="T398" s="192">
        <f>S398*H398</f>
        <v>20.572199999999999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3" t="s">
        <v>165</v>
      </c>
      <c r="AT398" s="193" t="s">
        <v>160</v>
      </c>
      <c r="AU398" s="193" t="s">
        <v>87</v>
      </c>
      <c r="AY398" s="17" t="s">
        <v>157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7" t="s">
        <v>85</v>
      </c>
      <c r="BK398" s="194">
        <f>ROUND(I398*H398,2)</f>
        <v>0</v>
      </c>
      <c r="BL398" s="17" t="s">
        <v>165</v>
      </c>
      <c r="BM398" s="193" t="s">
        <v>477</v>
      </c>
    </row>
    <row r="399" spans="1:65" s="13" customFormat="1" ht="10.199999999999999">
      <c r="B399" s="195"/>
      <c r="C399" s="196"/>
      <c r="D399" s="197" t="s">
        <v>167</v>
      </c>
      <c r="E399" s="198" t="s">
        <v>1</v>
      </c>
      <c r="F399" s="199" t="s">
        <v>178</v>
      </c>
      <c r="G399" s="196"/>
      <c r="H399" s="198" t="s">
        <v>1</v>
      </c>
      <c r="I399" s="200"/>
      <c r="J399" s="196"/>
      <c r="K399" s="196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167</v>
      </c>
      <c r="AU399" s="205" t="s">
        <v>87</v>
      </c>
      <c r="AV399" s="13" t="s">
        <v>85</v>
      </c>
      <c r="AW399" s="13" t="s">
        <v>33</v>
      </c>
      <c r="AX399" s="13" t="s">
        <v>78</v>
      </c>
      <c r="AY399" s="205" t="s">
        <v>157</v>
      </c>
    </row>
    <row r="400" spans="1:65" s="14" customFormat="1" ht="30.6">
      <c r="B400" s="206"/>
      <c r="C400" s="207"/>
      <c r="D400" s="197" t="s">
        <v>167</v>
      </c>
      <c r="E400" s="208" t="s">
        <v>1</v>
      </c>
      <c r="F400" s="209" t="s">
        <v>478</v>
      </c>
      <c r="G400" s="207"/>
      <c r="H400" s="210">
        <v>177.96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167</v>
      </c>
      <c r="AU400" s="216" t="s">
        <v>87</v>
      </c>
      <c r="AV400" s="14" t="s">
        <v>87</v>
      </c>
      <c r="AW400" s="14" t="s">
        <v>33</v>
      </c>
      <c r="AX400" s="14" t="s">
        <v>78</v>
      </c>
      <c r="AY400" s="216" t="s">
        <v>157</v>
      </c>
    </row>
    <row r="401" spans="1:65" s="14" customFormat="1" ht="10.199999999999999">
      <c r="B401" s="206"/>
      <c r="C401" s="207"/>
      <c r="D401" s="197" t="s">
        <v>167</v>
      </c>
      <c r="E401" s="208" t="s">
        <v>1</v>
      </c>
      <c r="F401" s="209" t="s">
        <v>479</v>
      </c>
      <c r="G401" s="207"/>
      <c r="H401" s="210">
        <v>50.62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167</v>
      </c>
      <c r="AU401" s="216" t="s">
        <v>87</v>
      </c>
      <c r="AV401" s="14" t="s">
        <v>87</v>
      </c>
      <c r="AW401" s="14" t="s">
        <v>33</v>
      </c>
      <c r="AX401" s="14" t="s">
        <v>78</v>
      </c>
      <c r="AY401" s="216" t="s">
        <v>157</v>
      </c>
    </row>
    <row r="402" spans="1:65" s="15" customFormat="1" ht="10.199999999999999">
      <c r="B402" s="217"/>
      <c r="C402" s="218"/>
      <c r="D402" s="197" t="s">
        <v>167</v>
      </c>
      <c r="E402" s="219" t="s">
        <v>1</v>
      </c>
      <c r="F402" s="220" t="s">
        <v>171</v>
      </c>
      <c r="G402" s="218"/>
      <c r="H402" s="221">
        <v>228.58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167</v>
      </c>
      <c r="AU402" s="227" t="s">
        <v>87</v>
      </c>
      <c r="AV402" s="15" t="s">
        <v>165</v>
      </c>
      <c r="AW402" s="15" t="s">
        <v>33</v>
      </c>
      <c r="AX402" s="15" t="s">
        <v>85</v>
      </c>
      <c r="AY402" s="227" t="s">
        <v>157</v>
      </c>
    </row>
    <row r="403" spans="1:65" s="2" customFormat="1" ht="33" customHeight="1">
      <c r="A403" s="34"/>
      <c r="B403" s="35"/>
      <c r="C403" s="182" t="s">
        <v>480</v>
      </c>
      <c r="D403" s="182" t="s">
        <v>160</v>
      </c>
      <c r="E403" s="183" t="s">
        <v>481</v>
      </c>
      <c r="F403" s="184" t="s">
        <v>482</v>
      </c>
      <c r="G403" s="185" t="s">
        <v>163</v>
      </c>
      <c r="H403" s="186">
        <v>16.552</v>
      </c>
      <c r="I403" s="187"/>
      <c r="J403" s="188">
        <f>ROUND(I403*H403,2)</f>
        <v>0</v>
      </c>
      <c r="K403" s="184" t="s">
        <v>164</v>
      </c>
      <c r="L403" s="39"/>
      <c r="M403" s="189" t="s">
        <v>1</v>
      </c>
      <c r="N403" s="190" t="s">
        <v>43</v>
      </c>
      <c r="O403" s="71"/>
      <c r="P403" s="191">
        <f>O403*H403</f>
        <v>0</v>
      </c>
      <c r="Q403" s="191">
        <v>0</v>
      </c>
      <c r="R403" s="191">
        <f>Q403*H403</f>
        <v>0</v>
      </c>
      <c r="S403" s="191">
        <v>4.7000000000000002E-3</v>
      </c>
      <c r="T403" s="192">
        <f>S403*H403</f>
        <v>7.77944E-2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3" t="s">
        <v>165</v>
      </c>
      <c r="AT403" s="193" t="s">
        <v>160</v>
      </c>
      <c r="AU403" s="193" t="s">
        <v>87</v>
      </c>
      <c r="AY403" s="17" t="s">
        <v>157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7" t="s">
        <v>85</v>
      </c>
      <c r="BK403" s="194">
        <f>ROUND(I403*H403,2)</f>
        <v>0</v>
      </c>
      <c r="BL403" s="17" t="s">
        <v>165</v>
      </c>
      <c r="BM403" s="193" t="s">
        <v>483</v>
      </c>
    </row>
    <row r="404" spans="1:65" s="13" customFormat="1" ht="10.199999999999999">
      <c r="B404" s="195"/>
      <c r="C404" s="196"/>
      <c r="D404" s="197" t="s">
        <v>167</v>
      </c>
      <c r="E404" s="198" t="s">
        <v>1</v>
      </c>
      <c r="F404" s="199" t="s">
        <v>191</v>
      </c>
      <c r="G404" s="196"/>
      <c r="H404" s="198" t="s">
        <v>1</v>
      </c>
      <c r="I404" s="200"/>
      <c r="J404" s="196"/>
      <c r="K404" s="196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167</v>
      </c>
      <c r="AU404" s="205" t="s">
        <v>87</v>
      </c>
      <c r="AV404" s="13" t="s">
        <v>85</v>
      </c>
      <c r="AW404" s="13" t="s">
        <v>33</v>
      </c>
      <c r="AX404" s="13" t="s">
        <v>78</v>
      </c>
      <c r="AY404" s="205" t="s">
        <v>157</v>
      </c>
    </row>
    <row r="405" spans="1:65" s="14" customFormat="1" ht="10.199999999999999">
      <c r="B405" s="206"/>
      <c r="C405" s="207"/>
      <c r="D405" s="197" t="s">
        <v>167</v>
      </c>
      <c r="E405" s="208" t="s">
        <v>1</v>
      </c>
      <c r="F405" s="209" t="s">
        <v>463</v>
      </c>
      <c r="G405" s="207"/>
      <c r="H405" s="210">
        <v>15.144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167</v>
      </c>
      <c r="AU405" s="216" t="s">
        <v>87</v>
      </c>
      <c r="AV405" s="14" t="s">
        <v>87</v>
      </c>
      <c r="AW405" s="14" t="s">
        <v>33</v>
      </c>
      <c r="AX405" s="14" t="s">
        <v>78</v>
      </c>
      <c r="AY405" s="216" t="s">
        <v>157</v>
      </c>
    </row>
    <row r="406" spans="1:65" s="14" customFormat="1" ht="10.199999999999999">
      <c r="B406" s="206"/>
      <c r="C406" s="207"/>
      <c r="D406" s="197" t="s">
        <v>167</v>
      </c>
      <c r="E406" s="208" t="s">
        <v>1</v>
      </c>
      <c r="F406" s="209" t="s">
        <v>467</v>
      </c>
      <c r="G406" s="207"/>
      <c r="H406" s="210">
        <v>1.4079999999999999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167</v>
      </c>
      <c r="AU406" s="216" t="s">
        <v>87</v>
      </c>
      <c r="AV406" s="14" t="s">
        <v>87</v>
      </c>
      <c r="AW406" s="14" t="s">
        <v>33</v>
      </c>
      <c r="AX406" s="14" t="s">
        <v>78</v>
      </c>
      <c r="AY406" s="216" t="s">
        <v>157</v>
      </c>
    </row>
    <row r="407" spans="1:65" s="15" customFormat="1" ht="10.199999999999999">
      <c r="B407" s="217"/>
      <c r="C407" s="218"/>
      <c r="D407" s="197" t="s">
        <v>167</v>
      </c>
      <c r="E407" s="219" t="s">
        <v>1</v>
      </c>
      <c r="F407" s="220" t="s">
        <v>171</v>
      </c>
      <c r="G407" s="218"/>
      <c r="H407" s="221">
        <v>16.552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167</v>
      </c>
      <c r="AU407" s="227" t="s">
        <v>87</v>
      </c>
      <c r="AV407" s="15" t="s">
        <v>165</v>
      </c>
      <c r="AW407" s="15" t="s">
        <v>33</v>
      </c>
      <c r="AX407" s="15" t="s">
        <v>85</v>
      </c>
      <c r="AY407" s="227" t="s">
        <v>157</v>
      </c>
    </row>
    <row r="408" spans="1:65" s="2" customFormat="1" ht="24.15" customHeight="1">
      <c r="A408" s="34"/>
      <c r="B408" s="35"/>
      <c r="C408" s="182" t="s">
        <v>484</v>
      </c>
      <c r="D408" s="182" t="s">
        <v>160</v>
      </c>
      <c r="E408" s="183" t="s">
        <v>485</v>
      </c>
      <c r="F408" s="184" t="s">
        <v>486</v>
      </c>
      <c r="G408" s="185" t="s">
        <v>174</v>
      </c>
      <c r="H408" s="186">
        <v>594.54999999999995</v>
      </c>
      <c r="I408" s="187"/>
      <c r="J408" s="188">
        <f>ROUND(I408*H408,2)</f>
        <v>0</v>
      </c>
      <c r="K408" s="184" t="s">
        <v>164</v>
      </c>
      <c r="L408" s="39"/>
      <c r="M408" s="189" t="s">
        <v>1</v>
      </c>
      <c r="N408" s="190" t="s">
        <v>43</v>
      </c>
      <c r="O408" s="71"/>
      <c r="P408" s="191">
        <f>O408*H408</f>
        <v>0</v>
      </c>
      <c r="Q408" s="191">
        <v>0</v>
      </c>
      <c r="R408" s="191">
        <f>Q408*H408</f>
        <v>0</v>
      </c>
      <c r="S408" s="191">
        <v>3.5000000000000003E-2</v>
      </c>
      <c r="T408" s="192">
        <f>S408*H408</f>
        <v>20.809249999999999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3" t="s">
        <v>165</v>
      </c>
      <c r="AT408" s="193" t="s">
        <v>160</v>
      </c>
      <c r="AU408" s="193" t="s">
        <v>87</v>
      </c>
      <c r="AY408" s="17" t="s">
        <v>157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7" t="s">
        <v>85</v>
      </c>
      <c r="BK408" s="194">
        <f>ROUND(I408*H408,2)</f>
        <v>0</v>
      </c>
      <c r="BL408" s="17" t="s">
        <v>165</v>
      </c>
      <c r="BM408" s="193" t="s">
        <v>487</v>
      </c>
    </row>
    <row r="409" spans="1:65" s="13" customFormat="1" ht="10.199999999999999">
      <c r="B409" s="195"/>
      <c r="C409" s="196"/>
      <c r="D409" s="197" t="s">
        <v>167</v>
      </c>
      <c r="E409" s="198" t="s">
        <v>1</v>
      </c>
      <c r="F409" s="199" t="s">
        <v>189</v>
      </c>
      <c r="G409" s="196"/>
      <c r="H409" s="198" t="s">
        <v>1</v>
      </c>
      <c r="I409" s="200"/>
      <c r="J409" s="196"/>
      <c r="K409" s="196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167</v>
      </c>
      <c r="AU409" s="205" t="s">
        <v>87</v>
      </c>
      <c r="AV409" s="13" t="s">
        <v>85</v>
      </c>
      <c r="AW409" s="13" t="s">
        <v>33</v>
      </c>
      <c r="AX409" s="13" t="s">
        <v>78</v>
      </c>
      <c r="AY409" s="205" t="s">
        <v>157</v>
      </c>
    </row>
    <row r="410" spans="1:65" s="14" customFormat="1" ht="20.399999999999999">
      <c r="B410" s="206"/>
      <c r="C410" s="207"/>
      <c r="D410" s="197" t="s">
        <v>167</v>
      </c>
      <c r="E410" s="208" t="s">
        <v>1</v>
      </c>
      <c r="F410" s="209" t="s">
        <v>488</v>
      </c>
      <c r="G410" s="207"/>
      <c r="H410" s="210">
        <v>95.16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167</v>
      </c>
      <c r="AU410" s="216" t="s">
        <v>87</v>
      </c>
      <c r="AV410" s="14" t="s">
        <v>87</v>
      </c>
      <c r="AW410" s="14" t="s">
        <v>33</v>
      </c>
      <c r="AX410" s="14" t="s">
        <v>78</v>
      </c>
      <c r="AY410" s="216" t="s">
        <v>157</v>
      </c>
    </row>
    <row r="411" spans="1:65" s="13" customFormat="1" ht="10.199999999999999">
      <c r="B411" s="195"/>
      <c r="C411" s="196"/>
      <c r="D411" s="197" t="s">
        <v>167</v>
      </c>
      <c r="E411" s="198" t="s">
        <v>1</v>
      </c>
      <c r="F411" s="199" t="s">
        <v>178</v>
      </c>
      <c r="G411" s="196"/>
      <c r="H411" s="198" t="s">
        <v>1</v>
      </c>
      <c r="I411" s="200"/>
      <c r="J411" s="196"/>
      <c r="K411" s="196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167</v>
      </c>
      <c r="AU411" s="205" t="s">
        <v>87</v>
      </c>
      <c r="AV411" s="13" t="s">
        <v>85</v>
      </c>
      <c r="AW411" s="13" t="s">
        <v>33</v>
      </c>
      <c r="AX411" s="13" t="s">
        <v>78</v>
      </c>
      <c r="AY411" s="205" t="s">
        <v>157</v>
      </c>
    </row>
    <row r="412" spans="1:65" s="14" customFormat="1" ht="30.6">
      <c r="B412" s="206"/>
      <c r="C412" s="207"/>
      <c r="D412" s="197" t="s">
        <v>167</v>
      </c>
      <c r="E412" s="208" t="s">
        <v>1</v>
      </c>
      <c r="F412" s="209" t="s">
        <v>489</v>
      </c>
      <c r="G412" s="207"/>
      <c r="H412" s="210">
        <v>499.39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167</v>
      </c>
      <c r="AU412" s="216" t="s">
        <v>87</v>
      </c>
      <c r="AV412" s="14" t="s">
        <v>87</v>
      </c>
      <c r="AW412" s="14" t="s">
        <v>33</v>
      </c>
      <c r="AX412" s="14" t="s">
        <v>78</v>
      </c>
      <c r="AY412" s="216" t="s">
        <v>157</v>
      </c>
    </row>
    <row r="413" spans="1:65" s="15" customFormat="1" ht="10.199999999999999">
      <c r="B413" s="217"/>
      <c r="C413" s="218"/>
      <c r="D413" s="197" t="s">
        <v>167</v>
      </c>
      <c r="E413" s="219" t="s">
        <v>1</v>
      </c>
      <c r="F413" s="220" t="s">
        <v>171</v>
      </c>
      <c r="G413" s="218"/>
      <c r="H413" s="221">
        <v>594.54999999999995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167</v>
      </c>
      <c r="AU413" s="227" t="s">
        <v>87</v>
      </c>
      <c r="AV413" s="15" t="s">
        <v>165</v>
      </c>
      <c r="AW413" s="15" t="s">
        <v>33</v>
      </c>
      <c r="AX413" s="15" t="s">
        <v>85</v>
      </c>
      <c r="AY413" s="227" t="s">
        <v>157</v>
      </c>
    </row>
    <row r="414" spans="1:65" s="2" customFormat="1" ht="33" customHeight="1">
      <c r="A414" s="34"/>
      <c r="B414" s="35"/>
      <c r="C414" s="182" t="s">
        <v>490</v>
      </c>
      <c r="D414" s="182" t="s">
        <v>160</v>
      </c>
      <c r="E414" s="183" t="s">
        <v>491</v>
      </c>
      <c r="F414" s="184" t="s">
        <v>492</v>
      </c>
      <c r="G414" s="185" t="s">
        <v>174</v>
      </c>
      <c r="H414" s="186">
        <v>45.4</v>
      </c>
      <c r="I414" s="187"/>
      <c r="J414" s="188">
        <f>ROUND(I414*H414,2)</f>
        <v>0</v>
      </c>
      <c r="K414" s="184" t="s">
        <v>164</v>
      </c>
      <c r="L414" s="39"/>
      <c r="M414" s="189" t="s">
        <v>1</v>
      </c>
      <c r="N414" s="190" t="s">
        <v>43</v>
      </c>
      <c r="O414" s="71"/>
      <c r="P414" s="191">
        <f>O414*H414</f>
        <v>0</v>
      </c>
      <c r="Q414" s="191">
        <v>0</v>
      </c>
      <c r="R414" s="191">
        <f>Q414*H414</f>
        <v>0</v>
      </c>
      <c r="S414" s="191">
        <v>0.09</v>
      </c>
      <c r="T414" s="192">
        <f>S414*H414</f>
        <v>4.0859999999999994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3" t="s">
        <v>165</v>
      </c>
      <c r="AT414" s="193" t="s">
        <v>160</v>
      </c>
      <c r="AU414" s="193" t="s">
        <v>87</v>
      </c>
      <c r="AY414" s="17" t="s">
        <v>157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7" t="s">
        <v>85</v>
      </c>
      <c r="BK414" s="194">
        <f>ROUND(I414*H414,2)</f>
        <v>0</v>
      </c>
      <c r="BL414" s="17" t="s">
        <v>165</v>
      </c>
      <c r="BM414" s="193" t="s">
        <v>493</v>
      </c>
    </row>
    <row r="415" spans="1:65" s="13" customFormat="1" ht="10.199999999999999">
      <c r="B415" s="195"/>
      <c r="C415" s="196"/>
      <c r="D415" s="197" t="s">
        <v>167</v>
      </c>
      <c r="E415" s="198" t="s">
        <v>1</v>
      </c>
      <c r="F415" s="199" t="s">
        <v>204</v>
      </c>
      <c r="G415" s="196"/>
      <c r="H415" s="198" t="s">
        <v>1</v>
      </c>
      <c r="I415" s="200"/>
      <c r="J415" s="196"/>
      <c r="K415" s="196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167</v>
      </c>
      <c r="AU415" s="205" t="s">
        <v>87</v>
      </c>
      <c r="AV415" s="13" t="s">
        <v>85</v>
      </c>
      <c r="AW415" s="13" t="s">
        <v>33</v>
      </c>
      <c r="AX415" s="13" t="s">
        <v>78</v>
      </c>
      <c r="AY415" s="205" t="s">
        <v>157</v>
      </c>
    </row>
    <row r="416" spans="1:65" s="14" customFormat="1" ht="10.199999999999999">
      <c r="B416" s="206"/>
      <c r="C416" s="207"/>
      <c r="D416" s="197" t="s">
        <v>167</v>
      </c>
      <c r="E416" s="208" t="s">
        <v>1</v>
      </c>
      <c r="F416" s="209" t="s">
        <v>494</v>
      </c>
      <c r="G416" s="207"/>
      <c r="H416" s="210">
        <v>30.8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167</v>
      </c>
      <c r="AU416" s="216" t="s">
        <v>87</v>
      </c>
      <c r="AV416" s="14" t="s">
        <v>87</v>
      </c>
      <c r="AW416" s="14" t="s">
        <v>33</v>
      </c>
      <c r="AX416" s="14" t="s">
        <v>78</v>
      </c>
      <c r="AY416" s="216" t="s">
        <v>157</v>
      </c>
    </row>
    <row r="417" spans="1:65" s="14" customFormat="1" ht="10.199999999999999">
      <c r="B417" s="206"/>
      <c r="C417" s="207"/>
      <c r="D417" s="197" t="s">
        <v>167</v>
      </c>
      <c r="E417" s="208" t="s">
        <v>1</v>
      </c>
      <c r="F417" s="209" t="s">
        <v>495</v>
      </c>
      <c r="G417" s="207"/>
      <c r="H417" s="210">
        <v>14.6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167</v>
      </c>
      <c r="AU417" s="216" t="s">
        <v>87</v>
      </c>
      <c r="AV417" s="14" t="s">
        <v>87</v>
      </c>
      <c r="AW417" s="14" t="s">
        <v>33</v>
      </c>
      <c r="AX417" s="14" t="s">
        <v>78</v>
      </c>
      <c r="AY417" s="216" t="s">
        <v>157</v>
      </c>
    </row>
    <row r="418" spans="1:65" s="15" customFormat="1" ht="10.199999999999999">
      <c r="B418" s="217"/>
      <c r="C418" s="218"/>
      <c r="D418" s="197" t="s">
        <v>167</v>
      </c>
      <c r="E418" s="219" t="s">
        <v>1</v>
      </c>
      <c r="F418" s="220" t="s">
        <v>171</v>
      </c>
      <c r="G418" s="218"/>
      <c r="H418" s="221">
        <v>45.4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167</v>
      </c>
      <c r="AU418" s="227" t="s">
        <v>87</v>
      </c>
      <c r="AV418" s="15" t="s">
        <v>165</v>
      </c>
      <c r="AW418" s="15" t="s">
        <v>33</v>
      </c>
      <c r="AX418" s="15" t="s">
        <v>85</v>
      </c>
      <c r="AY418" s="227" t="s">
        <v>157</v>
      </c>
    </row>
    <row r="419" spans="1:65" s="2" customFormat="1" ht="16.5" customHeight="1">
      <c r="A419" s="34"/>
      <c r="B419" s="35"/>
      <c r="C419" s="182" t="s">
        <v>496</v>
      </c>
      <c r="D419" s="182" t="s">
        <v>160</v>
      </c>
      <c r="E419" s="183" t="s">
        <v>497</v>
      </c>
      <c r="F419" s="184" t="s">
        <v>498</v>
      </c>
      <c r="G419" s="185" t="s">
        <v>202</v>
      </c>
      <c r="H419" s="186">
        <v>245.75</v>
      </c>
      <c r="I419" s="187"/>
      <c r="J419" s="188">
        <f>ROUND(I419*H419,2)</f>
        <v>0</v>
      </c>
      <c r="K419" s="184" t="s">
        <v>164</v>
      </c>
      <c r="L419" s="39"/>
      <c r="M419" s="189" t="s">
        <v>1</v>
      </c>
      <c r="N419" s="190" t="s">
        <v>43</v>
      </c>
      <c r="O419" s="71"/>
      <c r="P419" s="191">
        <f>O419*H419</f>
        <v>0</v>
      </c>
      <c r="Q419" s="191">
        <v>0</v>
      </c>
      <c r="R419" s="191">
        <f>Q419*H419</f>
        <v>0</v>
      </c>
      <c r="S419" s="191">
        <v>8.9999999999999993E-3</v>
      </c>
      <c r="T419" s="192">
        <f>S419*H419</f>
        <v>2.2117499999999999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3" t="s">
        <v>165</v>
      </c>
      <c r="AT419" s="193" t="s">
        <v>160</v>
      </c>
      <c r="AU419" s="193" t="s">
        <v>87</v>
      </c>
      <c r="AY419" s="17" t="s">
        <v>157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7" t="s">
        <v>85</v>
      </c>
      <c r="BK419" s="194">
        <f>ROUND(I419*H419,2)</f>
        <v>0</v>
      </c>
      <c r="BL419" s="17" t="s">
        <v>165</v>
      </c>
      <c r="BM419" s="193" t="s">
        <v>499</v>
      </c>
    </row>
    <row r="420" spans="1:65" s="13" customFormat="1" ht="10.199999999999999">
      <c r="B420" s="195"/>
      <c r="C420" s="196"/>
      <c r="D420" s="197" t="s">
        <v>167</v>
      </c>
      <c r="E420" s="198" t="s">
        <v>1</v>
      </c>
      <c r="F420" s="199" t="s">
        <v>189</v>
      </c>
      <c r="G420" s="196"/>
      <c r="H420" s="198" t="s">
        <v>1</v>
      </c>
      <c r="I420" s="200"/>
      <c r="J420" s="196"/>
      <c r="K420" s="196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167</v>
      </c>
      <c r="AU420" s="205" t="s">
        <v>87</v>
      </c>
      <c r="AV420" s="13" t="s">
        <v>85</v>
      </c>
      <c r="AW420" s="13" t="s">
        <v>33</v>
      </c>
      <c r="AX420" s="13" t="s">
        <v>78</v>
      </c>
      <c r="AY420" s="205" t="s">
        <v>157</v>
      </c>
    </row>
    <row r="421" spans="1:65" s="14" customFormat="1" ht="30.6">
      <c r="B421" s="206"/>
      <c r="C421" s="207"/>
      <c r="D421" s="197" t="s">
        <v>167</v>
      </c>
      <c r="E421" s="208" t="s">
        <v>1</v>
      </c>
      <c r="F421" s="209" t="s">
        <v>500</v>
      </c>
      <c r="G421" s="207"/>
      <c r="H421" s="210">
        <v>29.85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167</v>
      </c>
      <c r="AU421" s="216" t="s">
        <v>87</v>
      </c>
      <c r="AV421" s="14" t="s">
        <v>87</v>
      </c>
      <c r="AW421" s="14" t="s">
        <v>33</v>
      </c>
      <c r="AX421" s="14" t="s">
        <v>78</v>
      </c>
      <c r="AY421" s="216" t="s">
        <v>157</v>
      </c>
    </row>
    <row r="422" spans="1:65" s="14" customFormat="1" ht="10.199999999999999">
      <c r="B422" s="206"/>
      <c r="C422" s="207"/>
      <c r="D422" s="197" t="s">
        <v>167</v>
      </c>
      <c r="E422" s="208" t="s">
        <v>1</v>
      </c>
      <c r="F422" s="209" t="s">
        <v>501</v>
      </c>
      <c r="G422" s="207"/>
      <c r="H422" s="210">
        <v>11.6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167</v>
      </c>
      <c r="AU422" s="216" t="s">
        <v>87</v>
      </c>
      <c r="AV422" s="14" t="s">
        <v>87</v>
      </c>
      <c r="AW422" s="14" t="s">
        <v>33</v>
      </c>
      <c r="AX422" s="14" t="s">
        <v>78</v>
      </c>
      <c r="AY422" s="216" t="s">
        <v>157</v>
      </c>
    </row>
    <row r="423" spans="1:65" s="14" customFormat="1" ht="10.199999999999999">
      <c r="B423" s="206"/>
      <c r="C423" s="207"/>
      <c r="D423" s="197" t="s">
        <v>167</v>
      </c>
      <c r="E423" s="208" t="s">
        <v>1</v>
      </c>
      <c r="F423" s="209" t="s">
        <v>502</v>
      </c>
      <c r="G423" s="207"/>
      <c r="H423" s="210">
        <v>10.145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167</v>
      </c>
      <c r="AU423" s="216" t="s">
        <v>87</v>
      </c>
      <c r="AV423" s="14" t="s">
        <v>87</v>
      </c>
      <c r="AW423" s="14" t="s">
        <v>33</v>
      </c>
      <c r="AX423" s="14" t="s">
        <v>78</v>
      </c>
      <c r="AY423" s="216" t="s">
        <v>157</v>
      </c>
    </row>
    <row r="424" spans="1:65" s="14" customFormat="1" ht="10.199999999999999">
      <c r="B424" s="206"/>
      <c r="C424" s="207"/>
      <c r="D424" s="197" t="s">
        <v>167</v>
      </c>
      <c r="E424" s="208" t="s">
        <v>1</v>
      </c>
      <c r="F424" s="209" t="s">
        <v>503</v>
      </c>
      <c r="G424" s="207"/>
      <c r="H424" s="210">
        <v>19.45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167</v>
      </c>
      <c r="AU424" s="216" t="s">
        <v>87</v>
      </c>
      <c r="AV424" s="14" t="s">
        <v>87</v>
      </c>
      <c r="AW424" s="14" t="s">
        <v>33</v>
      </c>
      <c r="AX424" s="14" t="s">
        <v>78</v>
      </c>
      <c r="AY424" s="216" t="s">
        <v>157</v>
      </c>
    </row>
    <row r="425" spans="1:65" s="14" customFormat="1" ht="10.199999999999999">
      <c r="B425" s="206"/>
      <c r="C425" s="207"/>
      <c r="D425" s="197" t="s">
        <v>167</v>
      </c>
      <c r="E425" s="208" t="s">
        <v>1</v>
      </c>
      <c r="F425" s="209" t="s">
        <v>504</v>
      </c>
      <c r="G425" s="207"/>
      <c r="H425" s="210">
        <v>15.15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167</v>
      </c>
      <c r="AU425" s="216" t="s">
        <v>87</v>
      </c>
      <c r="AV425" s="14" t="s">
        <v>87</v>
      </c>
      <c r="AW425" s="14" t="s">
        <v>33</v>
      </c>
      <c r="AX425" s="14" t="s">
        <v>78</v>
      </c>
      <c r="AY425" s="216" t="s">
        <v>157</v>
      </c>
    </row>
    <row r="426" spans="1:65" s="13" customFormat="1" ht="10.199999999999999">
      <c r="B426" s="195"/>
      <c r="C426" s="196"/>
      <c r="D426" s="197" t="s">
        <v>167</v>
      </c>
      <c r="E426" s="198" t="s">
        <v>1</v>
      </c>
      <c r="F426" s="199" t="s">
        <v>178</v>
      </c>
      <c r="G426" s="196"/>
      <c r="H426" s="198" t="s">
        <v>1</v>
      </c>
      <c r="I426" s="200"/>
      <c r="J426" s="196"/>
      <c r="K426" s="196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167</v>
      </c>
      <c r="AU426" s="205" t="s">
        <v>87</v>
      </c>
      <c r="AV426" s="13" t="s">
        <v>85</v>
      </c>
      <c r="AW426" s="13" t="s">
        <v>33</v>
      </c>
      <c r="AX426" s="13" t="s">
        <v>78</v>
      </c>
      <c r="AY426" s="205" t="s">
        <v>157</v>
      </c>
    </row>
    <row r="427" spans="1:65" s="14" customFormat="1" ht="30.6">
      <c r="B427" s="206"/>
      <c r="C427" s="207"/>
      <c r="D427" s="197" t="s">
        <v>167</v>
      </c>
      <c r="E427" s="208" t="s">
        <v>1</v>
      </c>
      <c r="F427" s="209" t="s">
        <v>505</v>
      </c>
      <c r="G427" s="207"/>
      <c r="H427" s="210">
        <v>18.344999999999999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167</v>
      </c>
      <c r="AU427" s="216" t="s">
        <v>87</v>
      </c>
      <c r="AV427" s="14" t="s">
        <v>87</v>
      </c>
      <c r="AW427" s="14" t="s">
        <v>33</v>
      </c>
      <c r="AX427" s="14" t="s">
        <v>78</v>
      </c>
      <c r="AY427" s="216" t="s">
        <v>157</v>
      </c>
    </row>
    <row r="428" spans="1:65" s="14" customFormat="1" ht="10.199999999999999">
      <c r="B428" s="206"/>
      <c r="C428" s="207"/>
      <c r="D428" s="197" t="s">
        <v>167</v>
      </c>
      <c r="E428" s="208" t="s">
        <v>1</v>
      </c>
      <c r="F428" s="209" t="s">
        <v>506</v>
      </c>
      <c r="G428" s="207"/>
      <c r="H428" s="210">
        <v>17.100000000000001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167</v>
      </c>
      <c r="AU428" s="216" t="s">
        <v>87</v>
      </c>
      <c r="AV428" s="14" t="s">
        <v>87</v>
      </c>
      <c r="AW428" s="14" t="s">
        <v>33</v>
      </c>
      <c r="AX428" s="14" t="s">
        <v>78</v>
      </c>
      <c r="AY428" s="216" t="s">
        <v>157</v>
      </c>
    </row>
    <row r="429" spans="1:65" s="14" customFormat="1" ht="30.6">
      <c r="B429" s="206"/>
      <c r="C429" s="207"/>
      <c r="D429" s="197" t="s">
        <v>167</v>
      </c>
      <c r="E429" s="208" t="s">
        <v>1</v>
      </c>
      <c r="F429" s="209" t="s">
        <v>507</v>
      </c>
      <c r="G429" s="207"/>
      <c r="H429" s="210">
        <v>39.475000000000001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167</v>
      </c>
      <c r="AU429" s="216" t="s">
        <v>87</v>
      </c>
      <c r="AV429" s="14" t="s">
        <v>87</v>
      </c>
      <c r="AW429" s="14" t="s">
        <v>33</v>
      </c>
      <c r="AX429" s="14" t="s">
        <v>78</v>
      </c>
      <c r="AY429" s="216" t="s">
        <v>157</v>
      </c>
    </row>
    <row r="430" spans="1:65" s="14" customFormat="1" ht="10.199999999999999">
      <c r="B430" s="206"/>
      <c r="C430" s="207"/>
      <c r="D430" s="197" t="s">
        <v>167</v>
      </c>
      <c r="E430" s="208" t="s">
        <v>1</v>
      </c>
      <c r="F430" s="209" t="s">
        <v>508</v>
      </c>
      <c r="G430" s="207"/>
      <c r="H430" s="210">
        <v>4.45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167</v>
      </c>
      <c r="AU430" s="216" t="s">
        <v>87</v>
      </c>
      <c r="AV430" s="14" t="s">
        <v>87</v>
      </c>
      <c r="AW430" s="14" t="s">
        <v>33</v>
      </c>
      <c r="AX430" s="14" t="s">
        <v>78</v>
      </c>
      <c r="AY430" s="216" t="s">
        <v>157</v>
      </c>
    </row>
    <row r="431" spans="1:65" s="14" customFormat="1" ht="10.199999999999999">
      <c r="B431" s="206"/>
      <c r="C431" s="207"/>
      <c r="D431" s="197" t="s">
        <v>167</v>
      </c>
      <c r="E431" s="208" t="s">
        <v>1</v>
      </c>
      <c r="F431" s="209" t="s">
        <v>509</v>
      </c>
      <c r="G431" s="207"/>
      <c r="H431" s="210">
        <v>9.4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167</v>
      </c>
      <c r="AU431" s="216" t="s">
        <v>87</v>
      </c>
      <c r="AV431" s="14" t="s">
        <v>87</v>
      </c>
      <c r="AW431" s="14" t="s">
        <v>33</v>
      </c>
      <c r="AX431" s="14" t="s">
        <v>78</v>
      </c>
      <c r="AY431" s="216" t="s">
        <v>157</v>
      </c>
    </row>
    <row r="432" spans="1:65" s="14" customFormat="1" ht="10.199999999999999">
      <c r="B432" s="206"/>
      <c r="C432" s="207"/>
      <c r="D432" s="197" t="s">
        <v>167</v>
      </c>
      <c r="E432" s="208" t="s">
        <v>1</v>
      </c>
      <c r="F432" s="209" t="s">
        <v>510</v>
      </c>
      <c r="G432" s="207"/>
      <c r="H432" s="210">
        <v>9.1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167</v>
      </c>
      <c r="AU432" s="216" t="s">
        <v>87</v>
      </c>
      <c r="AV432" s="14" t="s">
        <v>87</v>
      </c>
      <c r="AW432" s="14" t="s">
        <v>33</v>
      </c>
      <c r="AX432" s="14" t="s">
        <v>78</v>
      </c>
      <c r="AY432" s="216" t="s">
        <v>157</v>
      </c>
    </row>
    <row r="433" spans="1:65" s="14" customFormat="1" ht="10.199999999999999">
      <c r="B433" s="206"/>
      <c r="C433" s="207"/>
      <c r="D433" s="197" t="s">
        <v>167</v>
      </c>
      <c r="E433" s="208" t="s">
        <v>1</v>
      </c>
      <c r="F433" s="209" t="s">
        <v>511</v>
      </c>
      <c r="G433" s="207"/>
      <c r="H433" s="210">
        <v>13.5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167</v>
      </c>
      <c r="AU433" s="216" t="s">
        <v>87</v>
      </c>
      <c r="AV433" s="14" t="s">
        <v>87</v>
      </c>
      <c r="AW433" s="14" t="s">
        <v>33</v>
      </c>
      <c r="AX433" s="14" t="s">
        <v>78</v>
      </c>
      <c r="AY433" s="216" t="s">
        <v>157</v>
      </c>
    </row>
    <row r="434" spans="1:65" s="14" customFormat="1" ht="20.399999999999999">
      <c r="B434" s="206"/>
      <c r="C434" s="207"/>
      <c r="D434" s="197" t="s">
        <v>167</v>
      </c>
      <c r="E434" s="208" t="s">
        <v>1</v>
      </c>
      <c r="F434" s="209" t="s">
        <v>512</v>
      </c>
      <c r="G434" s="207"/>
      <c r="H434" s="210">
        <v>14.285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167</v>
      </c>
      <c r="AU434" s="216" t="s">
        <v>87</v>
      </c>
      <c r="AV434" s="14" t="s">
        <v>87</v>
      </c>
      <c r="AW434" s="14" t="s">
        <v>33</v>
      </c>
      <c r="AX434" s="14" t="s">
        <v>78</v>
      </c>
      <c r="AY434" s="216" t="s">
        <v>157</v>
      </c>
    </row>
    <row r="435" spans="1:65" s="14" customFormat="1" ht="10.199999999999999">
      <c r="B435" s="206"/>
      <c r="C435" s="207"/>
      <c r="D435" s="197" t="s">
        <v>167</v>
      </c>
      <c r="E435" s="208" t="s">
        <v>1</v>
      </c>
      <c r="F435" s="209" t="s">
        <v>513</v>
      </c>
      <c r="G435" s="207"/>
      <c r="H435" s="210">
        <v>10.5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167</v>
      </c>
      <c r="AU435" s="216" t="s">
        <v>87</v>
      </c>
      <c r="AV435" s="14" t="s">
        <v>87</v>
      </c>
      <c r="AW435" s="14" t="s">
        <v>33</v>
      </c>
      <c r="AX435" s="14" t="s">
        <v>78</v>
      </c>
      <c r="AY435" s="216" t="s">
        <v>157</v>
      </c>
    </row>
    <row r="436" spans="1:65" s="14" customFormat="1" ht="10.199999999999999">
      <c r="B436" s="206"/>
      <c r="C436" s="207"/>
      <c r="D436" s="197" t="s">
        <v>167</v>
      </c>
      <c r="E436" s="208" t="s">
        <v>1</v>
      </c>
      <c r="F436" s="209" t="s">
        <v>514</v>
      </c>
      <c r="G436" s="207"/>
      <c r="H436" s="210">
        <v>11.7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167</v>
      </c>
      <c r="AU436" s="216" t="s">
        <v>87</v>
      </c>
      <c r="AV436" s="14" t="s">
        <v>87</v>
      </c>
      <c r="AW436" s="14" t="s">
        <v>33</v>
      </c>
      <c r="AX436" s="14" t="s">
        <v>78</v>
      </c>
      <c r="AY436" s="216" t="s">
        <v>157</v>
      </c>
    </row>
    <row r="437" spans="1:65" s="14" customFormat="1" ht="10.199999999999999">
      <c r="B437" s="206"/>
      <c r="C437" s="207"/>
      <c r="D437" s="197" t="s">
        <v>167</v>
      </c>
      <c r="E437" s="208" t="s">
        <v>1</v>
      </c>
      <c r="F437" s="209" t="s">
        <v>515</v>
      </c>
      <c r="G437" s="207"/>
      <c r="H437" s="210">
        <v>11.7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167</v>
      </c>
      <c r="AU437" s="216" t="s">
        <v>87</v>
      </c>
      <c r="AV437" s="14" t="s">
        <v>87</v>
      </c>
      <c r="AW437" s="14" t="s">
        <v>33</v>
      </c>
      <c r="AX437" s="14" t="s">
        <v>78</v>
      </c>
      <c r="AY437" s="216" t="s">
        <v>157</v>
      </c>
    </row>
    <row r="438" spans="1:65" s="15" customFormat="1" ht="10.199999999999999">
      <c r="B438" s="217"/>
      <c r="C438" s="218"/>
      <c r="D438" s="197" t="s">
        <v>167</v>
      </c>
      <c r="E438" s="219" t="s">
        <v>1</v>
      </c>
      <c r="F438" s="220" t="s">
        <v>171</v>
      </c>
      <c r="G438" s="218"/>
      <c r="H438" s="221">
        <v>245.74999999999997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167</v>
      </c>
      <c r="AU438" s="227" t="s">
        <v>87</v>
      </c>
      <c r="AV438" s="15" t="s">
        <v>165</v>
      </c>
      <c r="AW438" s="15" t="s">
        <v>33</v>
      </c>
      <c r="AX438" s="15" t="s">
        <v>85</v>
      </c>
      <c r="AY438" s="227" t="s">
        <v>157</v>
      </c>
    </row>
    <row r="439" spans="1:65" s="2" customFormat="1" ht="24.15" customHeight="1">
      <c r="A439" s="34"/>
      <c r="B439" s="35"/>
      <c r="C439" s="182" t="s">
        <v>516</v>
      </c>
      <c r="D439" s="182" t="s">
        <v>160</v>
      </c>
      <c r="E439" s="183" t="s">
        <v>517</v>
      </c>
      <c r="F439" s="184" t="s">
        <v>518</v>
      </c>
      <c r="G439" s="185" t="s">
        <v>174</v>
      </c>
      <c r="H439" s="186">
        <v>31.405999999999999</v>
      </c>
      <c r="I439" s="187"/>
      <c r="J439" s="188">
        <f>ROUND(I439*H439,2)</f>
        <v>0</v>
      </c>
      <c r="K439" s="184" t="s">
        <v>1</v>
      </c>
      <c r="L439" s="39"/>
      <c r="M439" s="189" t="s">
        <v>1</v>
      </c>
      <c r="N439" s="190" t="s">
        <v>43</v>
      </c>
      <c r="O439" s="71"/>
      <c r="P439" s="191">
        <f>O439*H439</f>
        <v>0</v>
      </c>
      <c r="Q439" s="191">
        <v>0</v>
      </c>
      <c r="R439" s="191">
        <f>Q439*H439</f>
        <v>0</v>
      </c>
      <c r="S439" s="191">
        <v>2.5000000000000001E-2</v>
      </c>
      <c r="T439" s="192">
        <f>S439*H439</f>
        <v>0.78515000000000001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3" t="s">
        <v>254</v>
      </c>
      <c r="AT439" s="193" t="s">
        <v>160</v>
      </c>
      <c r="AU439" s="193" t="s">
        <v>87</v>
      </c>
      <c r="AY439" s="17" t="s">
        <v>157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7" t="s">
        <v>85</v>
      </c>
      <c r="BK439" s="194">
        <f>ROUND(I439*H439,2)</f>
        <v>0</v>
      </c>
      <c r="BL439" s="17" t="s">
        <v>254</v>
      </c>
      <c r="BM439" s="193" t="s">
        <v>519</v>
      </c>
    </row>
    <row r="440" spans="1:65" s="14" customFormat="1" ht="10.199999999999999">
      <c r="B440" s="206"/>
      <c r="C440" s="207"/>
      <c r="D440" s="197" t="s">
        <v>167</v>
      </c>
      <c r="E440" s="208" t="s">
        <v>1</v>
      </c>
      <c r="F440" s="209" t="s">
        <v>520</v>
      </c>
      <c r="G440" s="207"/>
      <c r="H440" s="210">
        <v>31.405999999999999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167</v>
      </c>
      <c r="AU440" s="216" t="s">
        <v>87</v>
      </c>
      <c r="AV440" s="14" t="s">
        <v>87</v>
      </c>
      <c r="AW440" s="14" t="s">
        <v>33</v>
      </c>
      <c r="AX440" s="14" t="s">
        <v>78</v>
      </c>
      <c r="AY440" s="216" t="s">
        <v>157</v>
      </c>
    </row>
    <row r="441" spans="1:65" s="15" customFormat="1" ht="10.199999999999999">
      <c r="B441" s="217"/>
      <c r="C441" s="218"/>
      <c r="D441" s="197" t="s">
        <v>167</v>
      </c>
      <c r="E441" s="219" t="s">
        <v>1</v>
      </c>
      <c r="F441" s="220" t="s">
        <v>171</v>
      </c>
      <c r="G441" s="218"/>
      <c r="H441" s="221">
        <v>31.405999999999999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167</v>
      </c>
      <c r="AU441" s="227" t="s">
        <v>87</v>
      </c>
      <c r="AV441" s="15" t="s">
        <v>165</v>
      </c>
      <c r="AW441" s="15" t="s">
        <v>33</v>
      </c>
      <c r="AX441" s="15" t="s">
        <v>85</v>
      </c>
      <c r="AY441" s="227" t="s">
        <v>157</v>
      </c>
    </row>
    <row r="442" spans="1:65" s="2" customFormat="1" ht="24.15" customHeight="1">
      <c r="A442" s="34"/>
      <c r="B442" s="35"/>
      <c r="C442" s="182" t="s">
        <v>521</v>
      </c>
      <c r="D442" s="182" t="s">
        <v>160</v>
      </c>
      <c r="E442" s="183" t="s">
        <v>522</v>
      </c>
      <c r="F442" s="184" t="s">
        <v>523</v>
      </c>
      <c r="G442" s="185" t="s">
        <v>174</v>
      </c>
      <c r="H442" s="186">
        <v>17.2</v>
      </c>
      <c r="I442" s="187"/>
      <c r="J442" s="188">
        <f>ROUND(I442*H442,2)</f>
        <v>0</v>
      </c>
      <c r="K442" s="184" t="s">
        <v>1</v>
      </c>
      <c r="L442" s="39"/>
      <c r="M442" s="189" t="s">
        <v>1</v>
      </c>
      <c r="N442" s="190" t="s">
        <v>43</v>
      </c>
      <c r="O442" s="71"/>
      <c r="P442" s="191">
        <f>O442*H442</f>
        <v>0</v>
      </c>
      <c r="Q442" s="191">
        <v>0</v>
      </c>
      <c r="R442" s="191">
        <f>Q442*H442</f>
        <v>0</v>
      </c>
      <c r="S442" s="191">
        <v>2.5000000000000001E-2</v>
      </c>
      <c r="T442" s="192">
        <f>S442*H442</f>
        <v>0.43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3" t="s">
        <v>165</v>
      </c>
      <c r="AT442" s="193" t="s">
        <v>160</v>
      </c>
      <c r="AU442" s="193" t="s">
        <v>87</v>
      </c>
      <c r="AY442" s="17" t="s">
        <v>157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7" t="s">
        <v>85</v>
      </c>
      <c r="BK442" s="194">
        <f>ROUND(I442*H442,2)</f>
        <v>0</v>
      </c>
      <c r="BL442" s="17" t="s">
        <v>165</v>
      </c>
      <c r="BM442" s="193" t="s">
        <v>524</v>
      </c>
    </row>
    <row r="443" spans="1:65" s="14" customFormat="1" ht="10.199999999999999">
      <c r="B443" s="206"/>
      <c r="C443" s="207"/>
      <c r="D443" s="197" t="s">
        <v>167</v>
      </c>
      <c r="E443" s="208" t="s">
        <v>1</v>
      </c>
      <c r="F443" s="209" t="s">
        <v>525</v>
      </c>
      <c r="G443" s="207"/>
      <c r="H443" s="210">
        <v>17.2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167</v>
      </c>
      <c r="AU443" s="216" t="s">
        <v>87</v>
      </c>
      <c r="AV443" s="14" t="s">
        <v>87</v>
      </c>
      <c r="AW443" s="14" t="s">
        <v>33</v>
      </c>
      <c r="AX443" s="14" t="s">
        <v>78</v>
      </c>
      <c r="AY443" s="216" t="s">
        <v>157</v>
      </c>
    </row>
    <row r="444" spans="1:65" s="15" customFormat="1" ht="10.199999999999999">
      <c r="B444" s="217"/>
      <c r="C444" s="218"/>
      <c r="D444" s="197" t="s">
        <v>167</v>
      </c>
      <c r="E444" s="219" t="s">
        <v>1</v>
      </c>
      <c r="F444" s="220" t="s">
        <v>171</v>
      </c>
      <c r="G444" s="218"/>
      <c r="H444" s="221">
        <v>17.2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167</v>
      </c>
      <c r="AU444" s="227" t="s">
        <v>87</v>
      </c>
      <c r="AV444" s="15" t="s">
        <v>165</v>
      </c>
      <c r="AW444" s="15" t="s">
        <v>33</v>
      </c>
      <c r="AX444" s="15" t="s">
        <v>85</v>
      </c>
      <c r="AY444" s="227" t="s">
        <v>157</v>
      </c>
    </row>
    <row r="445" spans="1:65" s="2" customFormat="1" ht="21.75" customHeight="1">
      <c r="A445" s="34"/>
      <c r="B445" s="35"/>
      <c r="C445" s="182" t="s">
        <v>526</v>
      </c>
      <c r="D445" s="182" t="s">
        <v>160</v>
      </c>
      <c r="E445" s="183" t="s">
        <v>527</v>
      </c>
      <c r="F445" s="184" t="s">
        <v>528</v>
      </c>
      <c r="G445" s="185" t="s">
        <v>174</v>
      </c>
      <c r="H445" s="186">
        <v>87.263999999999996</v>
      </c>
      <c r="I445" s="187"/>
      <c r="J445" s="188">
        <f>ROUND(I445*H445,2)</f>
        <v>0</v>
      </c>
      <c r="K445" s="184" t="s">
        <v>164</v>
      </c>
      <c r="L445" s="39"/>
      <c r="M445" s="189" t="s">
        <v>1</v>
      </c>
      <c r="N445" s="190" t="s">
        <v>43</v>
      </c>
      <c r="O445" s="71"/>
      <c r="P445" s="191">
        <f>O445*H445</f>
        <v>0</v>
      </c>
      <c r="Q445" s="191">
        <v>0</v>
      </c>
      <c r="R445" s="191">
        <f>Q445*H445</f>
        <v>0</v>
      </c>
      <c r="S445" s="191">
        <v>7.5999999999999998E-2</v>
      </c>
      <c r="T445" s="192">
        <f>S445*H445</f>
        <v>6.6320639999999997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3" t="s">
        <v>165</v>
      </c>
      <c r="AT445" s="193" t="s">
        <v>160</v>
      </c>
      <c r="AU445" s="193" t="s">
        <v>87</v>
      </c>
      <c r="AY445" s="17" t="s">
        <v>157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7" t="s">
        <v>85</v>
      </c>
      <c r="BK445" s="194">
        <f>ROUND(I445*H445,2)</f>
        <v>0</v>
      </c>
      <c r="BL445" s="17" t="s">
        <v>165</v>
      </c>
      <c r="BM445" s="193" t="s">
        <v>529</v>
      </c>
    </row>
    <row r="446" spans="1:65" s="13" customFormat="1" ht="10.199999999999999">
      <c r="B446" s="195"/>
      <c r="C446" s="196"/>
      <c r="D446" s="197" t="s">
        <v>167</v>
      </c>
      <c r="E446" s="198" t="s">
        <v>1</v>
      </c>
      <c r="F446" s="199" t="s">
        <v>189</v>
      </c>
      <c r="G446" s="196"/>
      <c r="H446" s="198" t="s">
        <v>1</v>
      </c>
      <c r="I446" s="200"/>
      <c r="J446" s="196"/>
      <c r="K446" s="196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167</v>
      </c>
      <c r="AU446" s="205" t="s">
        <v>87</v>
      </c>
      <c r="AV446" s="13" t="s">
        <v>85</v>
      </c>
      <c r="AW446" s="13" t="s">
        <v>33</v>
      </c>
      <c r="AX446" s="13" t="s">
        <v>78</v>
      </c>
      <c r="AY446" s="205" t="s">
        <v>157</v>
      </c>
    </row>
    <row r="447" spans="1:65" s="14" customFormat="1" ht="10.199999999999999">
      <c r="B447" s="206"/>
      <c r="C447" s="207"/>
      <c r="D447" s="197" t="s">
        <v>167</v>
      </c>
      <c r="E447" s="208" t="s">
        <v>1</v>
      </c>
      <c r="F447" s="209" t="s">
        <v>530</v>
      </c>
      <c r="G447" s="207"/>
      <c r="H447" s="210">
        <v>11.311999999999999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167</v>
      </c>
      <c r="AU447" s="216" t="s">
        <v>87</v>
      </c>
      <c r="AV447" s="14" t="s">
        <v>87</v>
      </c>
      <c r="AW447" s="14" t="s">
        <v>33</v>
      </c>
      <c r="AX447" s="14" t="s">
        <v>78</v>
      </c>
      <c r="AY447" s="216" t="s">
        <v>157</v>
      </c>
    </row>
    <row r="448" spans="1:65" s="14" customFormat="1" ht="10.199999999999999">
      <c r="B448" s="206"/>
      <c r="C448" s="207"/>
      <c r="D448" s="197" t="s">
        <v>167</v>
      </c>
      <c r="E448" s="208" t="s">
        <v>1</v>
      </c>
      <c r="F448" s="209" t="s">
        <v>531</v>
      </c>
      <c r="G448" s="207"/>
      <c r="H448" s="210">
        <v>16.361999999999998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167</v>
      </c>
      <c r="AU448" s="216" t="s">
        <v>87</v>
      </c>
      <c r="AV448" s="14" t="s">
        <v>87</v>
      </c>
      <c r="AW448" s="14" t="s">
        <v>33</v>
      </c>
      <c r="AX448" s="14" t="s">
        <v>78</v>
      </c>
      <c r="AY448" s="216" t="s">
        <v>157</v>
      </c>
    </row>
    <row r="449" spans="1:65" s="14" customFormat="1" ht="10.199999999999999">
      <c r="B449" s="206"/>
      <c r="C449" s="207"/>
      <c r="D449" s="197" t="s">
        <v>167</v>
      </c>
      <c r="E449" s="208" t="s">
        <v>1</v>
      </c>
      <c r="F449" s="209" t="s">
        <v>532</v>
      </c>
      <c r="G449" s="207"/>
      <c r="H449" s="210">
        <v>10.1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167</v>
      </c>
      <c r="AU449" s="216" t="s">
        <v>87</v>
      </c>
      <c r="AV449" s="14" t="s">
        <v>87</v>
      </c>
      <c r="AW449" s="14" t="s">
        <v>33</v>
      </c>
      <c r="AX449" s="14" t="s">
        <v>78</v>
      </c>
      <c r="AY449" s="216" t="s">
        <v>157</v>
      </c>
    </row>
    <row r="450" spans="1:65" s="13" customFormat="1" ht="10.199999999999999">
      <c r="B450" s="195"/>
      <c r="C450" s="196"/>
      <c r="D450" s="197" t="s">
        <v>167</v>
      </c>
      <c r="E450" s="198" t="s">
        <v>1</v>
      </c>
      <c r="F450" s="199" t="s">
        <v>178</v>
      </c>
      <c r="G450" s="196"/>
      <c r="H450" s="198" t="s">
        <v>1</v>
      </c>
      <c r="I450" s="200"/>
      <c r="J450" s="196"/>
      <c r="K450" s="196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167</v>
      </c>
      <c r="AU450" s="205" t="s">
        <v>87</v>
      </c>
      <c r="AV450" s="13" t="s">
        <v>85</v>
      </c>
      <c r="AW450" s="13" t="s">
        <v>33</v>
      </c>
      <c r="AX450" s="13" t="s">
        <v>78</v>
      </c>
      <c r="AY450" s="205" t="s">
        <v>157</v>
      </c>
    </row>
    <row r="451" spans="1:65" s="14" customFormat="1" ht="10.199999999999999">
      <c r="B451" s="206"/>
      <c r="C451" s="207"/>
      <c r="D451" s="197" t="s">
        <v>167</v>
      </c>
      <c r="E451" s="208" t="s">
        <v>1</v>
      </c>
      <c r="F451" s="209" t="s">
        <v>530</v>
      </c>
      <c r="G451" s="207"/>
      <c r="H451" s="210">
        <v>11.311999999999999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167</v>
      </c>
      <c r="AU451" s="216" t="s">
        <v>87</v>
      </c>
      <c r="AV451" s="14" t="s">
        <v>87</v>
      </c>
      <c r="AW451" s="14" t="s">
        <v>33</v>
      </c>
      <c r="AX451" s="14" t="s">
        <v>78</v>
      </c>
      <c r="AY451" s="216" t="s">
        <v>157</v>
      </c>
    </row>
    <row r="452" spans="1:65" s="14" customFormat="1" ht="10.199999999999999">
      <c r="B452" s="206"/>
      <c r="C452" s="207"/>
      <c r="D452" s="197" t="s">
        <v>167</v>
      </c>
      <c r="E452" s="208" t="s">
        <v>1</v>
      </c>
      <c r="F452" s="209" t="s">
        <v>533</v>
      </c>
      <c r="G452" s="207"/>
      <c r="H452" s="210">
        <v>19.998000000000001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167</v>
      </c>
      <c r="AU452" s="216" t="s">
        <v>87</v>
      </c>
      <c r="AV452" s="14" t="s">
        <v>87</v>
      </c>
      <c r="AW452" s="14" t="s">
        <v>33</v>
      </c>
      <c r="AX452" s="14" t="s">
        <v>78</v>
      </c>
      <c r="AY452" s="216" t="s">
        <v>157</v>
      </c>
    </row>
    <row r="453" spans="1:65" s="14" customFormat="1" ht="10.199999999999999">
      <c r="B453" s="206"/>
      <c r="C453" s="207"/>
      <c r="D453" s="197" t="s">
        <v>167</v>
      </c>
      <c r="E453" s="208" t="s">
        <v>1</v>
      </c>
      <c r="F453" s="209" t="s">
        <v>534</v>
      </c>
      <c r="G453" s="207"/>
      <c r="H453" s="210">
        <v>18.18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167</v>
      </c>
      <c r="AU453" s="216" t="s">
        <v>87</v>
      </c>
      <c r="AV453" s="14" t="s">
        <v>87</v>
      </c>
      <c r="AW453" s="14" t="s">
        <v>33</v>
      </c>
      <c r="AX453" s="14" t="s">
        <v>78</v>
      </c>
      <c r="AY453" s="216" t="s">
        <v>157</v>
      </c>
    </row>
    <row r="454" spans="1:65" s="15" customFormat="1" ht="10.199999999999999">
      <c r="B454" s="217"/>
      <c r="C454" s="218"/>
      <c r="D454" s="197" t="s">
        <v>167</v>
      </c>
      <c r="E454" s="219" t="s">
        <v>1</v>
      </c>
      <c r="F454" s="220" t="s">
        <v>171</v>
      </c>
      <c r="G454" s="218"/>
      <c r="H454" s="221">
        <v>87.26400000000001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167</v>
      </c>
      <c r="AU454" s="227" t="s">
        <v>87</v>
      </c>
      <c r="AV454" s="15" t="s">
        <v>165</v>
      </c>
      <c r="AW454" s="15" t="s">
        <v>33</v>
      </c>
      <c r="AX454" s="15" t="s">
        <v>85</v>
      </c>
      <c r="AY454" s="227" t="s">
        <v>157</v>
      </c>
    </row>
    <row r="455" spans="1:65" s="2" customFormat="1" ht="21.75" customHeight="1">
      <c r="A455" s="34"/>
      <c r="B455" s="35"/>
      <c r="C455" s="182" t="s">
        <v>535</v>
      </c>
      <c r="D455" s="182" t="s">
        <v>160</v>
      </c>
      <c r="E455" s="183" t="s">
        <v>536</v>
      </c>
      <c r="F455" s="184" t="s">
        <v>537</v>
      </c>
      <c r="G455" s="185" t="s">
        <v>174</v>
      </c>
      <c r="H455" s="186">
        <v>11.311999999999999</v>
      </c>
      <c r="I455" s="187"/>
      <c r="J455" s="188">
        <f>ROUND(I455*H455,2)</f>
        <v>0</v>
      </c>
      <c r="K455" s="184" t="s">
        <v>164</v>
      </c>
      <c r="L455" s="39"/>
      <c r="M455" s="189" t="s">
        <v>1</v>
      </c>
      <c r="N455" s="190" t="s">
        <v>43</v>
      </c>
      <c r="O455" s="71"/>
      <c r="P455" s="191">
        <f>O455*H455</f>
        <v>0</v>
      </c>
      <c r="Q455" s="191">
        <v>0</v>
      </c>
      <c r="R455" s="191">
        <f>Q455*H455</f>
        <v>0</v>
      </c>
      <c r="S455" s="191">
        <v>6.3E-2</v>
      </c>
      <c r="T455" s="192">
        <f>S455*H455</f>
        <v>0.71265599999999996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3" t="s">
        <v>165</v>
      </c>
      <c r="AT455" s="193" t="s">
        <v>160</v>
      </c>
      <c r="AU455" s="193" t="s">
        <v>87</v>
      </c>
      <c r="AY455" s="17" t="s">
        <v>157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7" t="s">
        <v>85</v>
      </c>
      <c r="BK455" s="194">
        <f>ROUND(I455*H455,2)</f>
        <v>0</v>
      </c>
      <c r="BL455" s="17" t="s">
        <v>165</v>
      </c>
      <c r="BM455" s="193" t="s">
        <v>538</v>
      </c>
    </row>
    <row r="456" spans="1:65" s="13" customFormat="1" ht="10.199999999999999">
      <c r="B456" s="195"/>
      <c r="C456" s="196"/>
      <c r="D456" s="197" t="s">
        <v>167</v>
      </c>
      <c r="E456" s="198" t="s">
        <v>1</v>
      </c>
      <c r="F456" s="199" t="s">
        <v>189</v>
      </c>
      <c r="G456" s="196"/>
      <c r="H456" s="198" t="s">
        <v>1</v>
      </c>
      <c r="I456" s="200"/>
      <c r="J456" s="196"/>
      <c r="K456" s="196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167</v>
      </c>
      <c r="AU456" s="205" t="s">
        <v>87</v>
      </c>
      <c r="AV456" s="13" t="s">
        <v>85</v>
      </c>
      <c r="AW456" s="13" t="s">
        <v>33</v>
      </c>
      <c r="AX456" s="13" t="s">
        <v>78</v>
      </c>
      <c r="AY456" s="205" t="s">
        <v>157</v>
      </c>
    </row>
    <row r="457" spans="1:65" s="14" customFormat="1" ht="10.199999999999999">
      <c r="B457" s="206"/>
      <c r="C457" s="207"/>
      <c r="D457" s="197" t="s">
        <v>167</v>
      </c>
      <c r="E457" s="208" t="s">
        <v>1</v>
      </c>
      <c r="F457" s="209" t="s">
        <v>539</v>
      </c>
      <c r="G457" s="207"/>
      <c r="H457" s="210">
        <v>11.311999999999999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167</v>
      </c>
      <c r="AU457" s="216" t="s">
        <v>87</v>
      </c>
      <c r="AV457" s="14" t="s">
        <v>87</v>
      </c>
      <c r="AW457" s="14" t="s">
        <v>33</v>
      </c>
      <c r="AX457" s="14" t="s">
        <v>78</v>
      </c>
      <c r="AY457" s="216" t="s">
        <v>157</v>
      </c>
    </row>
    <row r="458" spans="1:65" s="15" customFormat="1" ht="10.199999999999999">
      <c r="B458" s="217"/>
      <c r="C458" s="218"/>
      <c r="D458" s="197" t="s">
        <v>167</v>
      </c>
      <c r="E458" s="219" t="s">
        <v>1</v>
      </c>
      <c r="F458" s="220" t="s">
        <v>171</v>
      </c>
      <c r="G458" s="218"/>
      <c r="H458" s="221">
        <v>11.311999999999999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167</v>
      </c>
      <c r="AU458" s="227" t="s">
        <v>87</v>
      </c>
      <c r="AV458" s="15" t="s">
        <v>165</v>
      </c>
      <c r="AW458" s="15" t="s">
        <v>33</v>
      </c>
      <c r="AX458" s="15" t="s">
        <v>85</v>
      </c>
      <c r="AY458" s="227" t="s">
        <v>157</v>
      </c>
    </row>
    <row r="459" spans="1:65" s="2" customFormat="1" ht="24.15" customHeight="1">
      <c r="A459" s="34"/>
      <c r="B459" s="35"/>
      <c r="C459" s="182" t="s">
        <v>540</v>
      </c>
      <c r="D459" s="182" t="s">
        <v>160</v>
      </c>
      <c r="E459" s="183" t="s">
        <v>541</v>
      </c>
      <c r="F459" s="184" t="s">
        <v>542</v>
      </c>
      <c r="G459" s="185" t="s">
        <v>174</v>
      </c>
      <c r="H459" s="186">
        <v>24.48</v>
      </c>
      <c r="I459" s="187"/>
      <c r="J459" s="188">
        <f>ROUND(I459*H459,2)</f>
        <v>0</v>
      </c>
      <c r="K459" s="184" t="s">
        <v>164</v>
      </c>
      <c r="L459" s="39"/>
      <c r="M459" s="189" t="s">
        <v>1</v>
      </c>
      <c r="N459" s="190" t="s">
        <v>43</v>
      </c>
      <c r="O459" s="71"/>
      <c r="P459" s="191">
        <f>O459*H459</f>
        <v>0</v>
      </c>
      <c r="Q459" s="191">
        <v>0</v>
      </c>
      <c r="R459" s="191">
        <f>Q459*H459</f>
        <v>0</v>
      </c>
      <c r="S459" s="191">
        <v>1.9E-2</v>
      </c>
      <c r="T459" s="192">
        <f>S459*H459</f>
        <v>0.46511999999999998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3" t="s">
        <v>165</v>
      </c>
      <c r="AT459" s="193" t="s">
        <v>160</v>
      </c>
      <c r="AU459" s="193" t="s">
        <v>87</v>
      </c>
      <c r="AY459" s="17" t="s">
        <v>157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7" t="s">
        <v>85</v>
      </c>
      <c r="BK459" s="194">
        <f>ROUND(I459*H459,2)</f>
        <v>0</v>
      </c>
      <c r="BL459" s="17" t="s">
        <v>165</v>
      </c>
      <c r="BM459" s="193" t="s">
        <v>543</v>
      </c>
    </row>
    <row r="460" spans="1:65" s="13" customFormat="1" ht="10.199999999999999">
      <c r="B460" s="195"/>
      <c r="C460" s="196"/>
      <c r="D460" s="197" t="s">
        <v>167</v>
      </c>
      <c r="E460" s="198" t="s">
        <v>1</v>
      </c>
      <c r="F460" s="199" t="s">
        <v>178</v>
      </c>
      <c r="G460" s="196"/>
      <c r="H460" s="198" t="s">
        <v>1</v>
      </c>
      <c r="I460" s="200"/>
      <c r="J460" s="196"/>
      <c r="K460" s="196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167</v>
      </c>
      <c r="AU460" s="205" t="s">
        <v>87</v>
      </c>
      <c r="AV460" s="13" t="s">
        <v>85</v>
      </c>
      <c r="AW460" s="13" t="s">
        <v>33</v>
      </c>
      <c r="AX460" s="13" t="s">
        <v>78</v>
      </c>
      <c r="AY460" s="205" t="s">
        <v>157</v>
      </c>
    </row>
    <row r="461" spans="1:65" s="14" customFormat="1" ht="10.199999999999999">
      <c r="B461" s="206"/>
      <c r="C461" s="207"/>
      <c r="D461" s="197" t="s">
        <v>167</v>
      </c>
      <c r="E461" s="208" t="s">
        <v>1</v>
      </c>
      <c r="F461" s="209" t="s">
        <v>544</v>
      </c>
      <c r="G461" s="207"/>
      <c r="H461" s="210">
        <v>24.48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167</v>
      </c>
      <c r="AU461" s="216" t="s">
        <v>87</v>
      </c>
      <c r="AV461" s="14" t="s">
        <v>87</v>
      </c>
      <c r="AW461" s="14" t="s">
        <v>33</v>
      </c>
      <c r="AX461" s="14" t="s">
        <v>78</v>
      </c>
      <c r="AY461" s="216" t="s">
        <v>157</v>
      </c>
    </row>
    <row r="462" spans="1:65" s="15" customFormat="1" ht="10.199999999999999">
      <c r="B462" s="217"/>
      <c r="C462" s="218"/>
      <c r="D462" s="197" t="s">
        <v>167</v>
      </c>
      <c r="E462" s="219" t="s">
        <v>1</v>
      </c>
      <c r="F462" s="220" t="s">
        <v>171</v>
      </c>
      <c r="G462" s="218"/>
      <c r="H462" s="221">
        <v>24.48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167</v>
      </c>
      <c r="AU462" s="227" t="s">
        <v>87</v>
      </c>
      <c r="AV462" s="15" t="s">
        <v>165</v>
      </c>
      <c r="AW462" s="15" t="s">
        <v>33</v>
      </c>
      <c r="AX462" s="15" t="s">
        <v>85</v>
      </c>
      <c r="AY462" s="227" t="s">
        <v>157</v>
      </c>
    </row>
    <row r="463" spans="1:65" s="2" customFormat="1" ht="24.15" customHeight="1">
      <c r="A463" s="34"/>
      <c r="B463" s="35"/>
      <c r="C463" s="182" t="s">
        <v>545</v>
      </c>
      <c r="D463" s="182" t="s">
        <v>160</v>
      </c>
      <c r="E463" s="183" t="s">
        <v>546</v>
      </c>
      <c r="F463" s="184" t="s">
        <v>547</v>
      </c>
      <c r="G463" s="185" t="s">
        <v>174</v>
      </c>
      <c r="H463" s="186">
        <v>5.67</v>
      </c>
      <c r="I463" s="187"/>
      <c r="J463" s="188">
        <f>ROUND(I463*H463,2)</f>
        <v>0</v>
      </c>
      <c r="K463" s="184" t="s">
        <v>164</v>
      </c>
      <c r="L463" s="39"/>
      <c r="M463" s="189" t="s">
        <v>1</v>
      </c>
      <c r="N463" s="190" t="s">
        <v>43</v>
      </c>
      <c r="O463" s="71"/>
      <c r="P463" s="191">
        <f>O463*H463</f>
        <v>0</v>
      </c>
      <c r="Q463" s="191">
        <v>0</v>
      </c>
      <c r="R463" s="191">
        <f>Q463*H463</f>
        <v>0</v>
      </c>
      <c r="S463" s="191">
        <v>5.8999999999999997E-2</v>
      </c>
      <c r="T463" s="192">
        <f>S463*H463</f>
        <v>0.33452999999999999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3" t="s">
        <v>165</v>
      </c>
      <c r="AT463" s="193" t="s">
        <v>160</v>
      </c>
      <c r="AU463" s="193" t="s">
        <v>87</v>
      </c>
      <c r="AY463" s="17" t="s">
        <v>157</v>
      </c>
      <c r="BE463" s="194">
        <f>IF(N463="základní",J463,0)</f>
        <v>0</v>
      </c>
      <c r="BF463" s="194">
        <f>IF(N463="snížená",J463,0)</f>
        <v>0</v>
      </c>
      <c r="BG463" s="194">
        <f>IF(N463="zákl. přenesená",J463,0)</f>
        <v>0</v>
      </c>
      <c r="BH463" s="194">
        <f>IF(N463="sníž. přenesená",J463,0)</f>
        <v>0</v>
      </c>
      <c r="BI463" s="194">
        <f>IF(N463="nulová",J463,0)</f>
        <v>0</v>
      </c>
      <c r="BJ463" s="17" t="s">
        <v>85</v>
      </c>
      <c r="BK463" s="194">
        <f>ROUND(I463*H463,2)</f>
        <v>0</v>
      </c>
      <c r="BL463" s="17" t="s">
        <v>165</v>
      </c>
      <c r="BM463" s="193" t="s">
        <v>548</v>
      </c>
    </row>
    <row r="464" spans="1:65" s="14" customFormat="1" ht="10.199999999999999">
      <c r="B464" s="206"/>
      <c r="C464" s="207"/>
      <c r="D464" s="197" t="s">
        <v>167</v>
      </c>
      <c r="E464" s="208" t="s">
        <v>1</v>
      </c>
      <c r="F464" s="209" t="s">
        <v>549</v>
      </c>
      <c r="G464" s="207"/>
      <c r="H464" s="210">
        <v>5.67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167</v>
      </c>
      <c r="AU464" s="216" t="s">
        <v>87</v>
      </c>
      <c r="AV464" s="14" t="s">
        <v>87</v>
      </c>
      <c r="AW464" s="14" t="s">
        <v>33</v>
      </c>
      <c r="AX464" s="14" t="s">
        <v>78</v>
      </c>
      <c r="AY464" s="216" t="s">
        <v>157</v>
      </c>
    </row>
    <row r="465" spans="1:65" s="15" customFormat="1" ht="10.199999999999999">
      <c r="B465" s="217"/>
      <c r="C465" s="218"/>
      <c r="D465" s="197" t="s">
        <v>167</v>
      </c>
      <c r="E465" s="219" t="s">
        <v>1</v>
      </c>
      <c r="F465" s="220" t="s">
        <v>171</v>
      </c>
      <c r="G465" s="218"/>
      <c r="H465" s="221">
        <v>5.67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167</v>
      </c>
      <c r="AU465" s="227" t="s">
        <v>87</v>
      </c>
      <c r="AV465" s="15" t="s">
        <v>165</v>
      </c>
      <c r="AW465" s="15" t="s">
        <v>33</v>
      </c>
      <c r="AX465" s="15" t="s">
        <v>85</v>
      </c>
      <c r="AY465" s="227" t="s">
        <v>157</v>
      </c>
    </row>
    <row r="466" spans="1:65" s="2" customFormat="1" ht="24.15" customHeight="1">
      <c r="A466" s="34"/>
      <c r="B466" s="35"/>
      <c r="C466" s="182" t="s">
        <v>550</v>
      </c>
      <c r="D466" s="182" t="s">
        <v>160</v>
      </c>
      <c r="E466" s="183" t="s">
        <v>551</v>
      </c>
      <c r="F466" s="184" t="s">
        <v>552</v>
      </c>
      <c r="G466" s="185" t="s">
        <v>174</v>
      </c>
      <c r="H466" s="186">
        <v>15.12</v>
      </c>
      <c r="I466" s="187"/>
      <c r="J466" s="188">
        <f>ROUND(I466*H466,2)</f>
        <v>0</v>
      </c>
      <c r="K466" s="184" t="s">
        <v>164</v>
      </c>
      <c r="L466" s="39"/>
      <c r="M466" s="189" t="s">
        <v>1</v>
      </c>
      <c r="N466" s="190" t="s">
        <v>43</v>
      </c>
      <c r="O466" s="71"/>
      <c r="P466" s="191">
        <f>O466*H466</f>
        <v>0</v>
      </c>
      <c r="Q466" s="191">
        <v>0</v>
      </c>
      <c r="R466" s="191">
        <f>Q466*H466</f>
        <v>0</v>
      </c>
      <c r="S466" s="191">
        <v>5.0999999999999997E-2</v>
      </c>
      <c r="T466" s="192">
        <f>S466*H466</f>
        <v>0.77111999999999992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3" t="s">
        <v>165</v>
      </c>
      <c r="AT466" s="193" t="s">
        <v>160</v>
      </c>
      <c r="AU466" s="193" t="s">
        <v>87</v>
      </c>
      <c r="AY466" s="17" t="s">
        <v>157</v>
      </c>
      <c r="BE466" s="194">
        <f>IF(N466="základní",J466,0)</f>
        <v>0</v>
      </c>
      <c r="BF466" s="194">
        <f>IF(N466="snížená",J466,0)</f>
        <v>0</v>
      </c>
      <c r="BG466" s="194">
        <f>IF(N466="zákl. přenesená",J466,0)</f>
        <v>0</v>
      </c>
      <c r="BH466" s="194">
        <f>IF(N466="sníž. přenesená",J466,0)</f>
        <v>0</v>
      </c>
      <c r="BI466" s="194">
        <f>IF(N466="nulová",J466,0)</f>
        <v>0</v>
      </c>
      <c r="BJ466" s="17" t="s">
        <v>85</v>
      </c>
      <c r="BK466" s="194">
        <f>ROUND(I466*H466,2)</f>
        <v>0</v>
      </c>
      <c r="BL466" s="17" t="s">
        <v>165</v>
      </c>
      <c r="BM466" s="193" t="s">
        <v>553</v>
      </c>
    </row>
    <row r="467" spans="1:65" s="14" customFormat="1" ht="10.199999999999999">
      <c r="B467" s="206"/>
      <c r="C467" s="207"/>
      <c r="D467" s="197" t="s">
        <v>167</v>
      </c>
      <c r="E467" s="208" t="s">
        <v>1</v>
      </c>
      <c r="F467" s="209" t="s">
        <v>554</v>
      </c>
      <c r="G467" s="207"/>
      <c r="H467" s="210">
        <v>15.12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167</v>
      </c>
      <c r="AU467" s="216" t="s">
        <v>87</v>
      </c>
      <c r="AV467" s="14" t="s">
        <v>87</v>
      </c>
      <c r="AW467" s="14" t="s">
        <v>33</v>
      </c>
      <c r="AX467" s="14" t="s">
        <v>78</v>
      </c>
      <c r="AY467" s="216" t="s">
        <v>157</v>
      </c>
    </row>
    <row r="468" spans="1:65" s="15" customFormat="1" ht="10.199999999999999">
      <c r="B468" s="217"/>
      <c r="C468" s="218"/>
      <c r="D468" s="197" t="s">
        <v>167</v>
      </c>
      <c r="E468" s="219" t="s">
        <v>1</v>
      </c>
      <c r="F468" s="220" t="s">
        <v>171</v>
      </c>
      <c r="G468" s="218"/>
      <c r="H468" s="221">
        <v>15.12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167</v>
      </c>
      <c r="AU468" s="227" t="s">
        <v>87</v>
      </c>
      <c r="AV468" s="15" t="s">
        <v>165</v>
      </c>
      <c r="AW468" s="15" t="s">
        <v>33</v>
      </c>
      <c r="AX468" s="15" t="s">
        <v>85</v>
      </c>
      <c r="AY468" s="227" t="s">
        <v>157</v>
      </c>
    </row>
    <row r="469" spans="1:65" s="2" customFormat="1" ht="24.15" customHeight="1">
      <c r="A469" s="34"/>
      <c r="B469" s="35"/>
      <c r="C469" s="182" t="s">
        <v>555</v>
      </c>
      <c r="D469" s="182" t="s">
        <v>160</v>
      </c>
      <c r="E469" s="183" t="s">
        <v>556</v>
      </c>
      <c r="F469" s="184" t="s">
        <v>557</v>
      </c>
      <c r="G469" s="185" t="s">
        <v>174</v>
      </c>
      <c r="H469" s="186">
        <v>20.55</v>
      </c>
      <c r="I469" s="187"/>
      <c r="J469" s="188">
        <f>ROUND(I469*H469,2)</f>
        <v>0</v>
      </c>
      <c r="K469" s="184" t="s">
        <v>164</v>
      </c>
      <c r="L469" s="39"/>
      <c r="M469" s="189" t="s">
        <v>1</v>
      </c>
      <c r="N469" s="190" t="s">
        <v>43</v>
      </c>
      <c r="O469" s="71"/>
      <c r="P469" s="191">
        <f>O469*H469</f>
        <v>0</v>
      </c>
      <c r="Q469" s="191">
        <v>0</v>
      </c>
      <c r="R469" s="191">
        <f>Q469*H469</f>
        <v>0</v>
      </c>
      <c r="S469" s="191">
        <v>4.2999999999999997E-2</v>
      </c>
      <c r="T469" s="192">
        <f>S469*H469</f>
        <v>0.88364999999999994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3" t="s">
        <v>165</v>
      </c>
      <c r="AT469" s="193" t="s">
        <v>160</v>
      </c>
      <c r="AU469" s="193" t="s">
        <v>87</v>
      </c>
      <c r="AY469" s="17" t="s">
        <v>157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7" t="s">
        <v>85</v>
      </c>
      <c r="BK469" s="194">
        <f>ROUND(I469*H469,2)</f>
        <v>0</v>
      </c>
      <c r="BL469" s="17" t="s">
        <v>165</v>
      </c>
      <c r="BM469" s="193" t="s">
        <v>558</v>
      </c>
    </row>
    <row r="470" spans="1:65" s="13" customFormat="1" ht="10.199999999999999">
      <c r="B470" s="195"/>
      <c r="C470" s="196"/>
      <c r="D470" s="197" t="s">
        <v>167</v>
      </c>
      <c r="E470" s="198" t="s">
        <v>1</v>
      </c>
      <c r="F470" s="199" t="s">
        <v>178</v>
      </c>
      <c r="G470" s="196"/>
      <c r="H470" s="198" t="s">
        <v>1</v>
      </c>
      <c r="I470" s="200"/>
      <c r="J470" s="196"/>
      <c r="K470" s="196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167</v>
      </c>
      <c r="AU470" s="205" t="s">
        <v>87</v>
      </c>
      <c r="AV470" s="13" t="s">
        <v>85</v>
      </c>
      <c r="AW470" s="13" t="s">
        <v>33</v>
      </c>
      <c r="AX470" s="13" t="s">
        <v>78</v>
      </c>
      <c r="AY470" s="205" t="s">
        <v>157</v>
      </c>
    </row>
    <row r="471" spans="1:65" s="14" customFormat="1" ht="10.199999999999999">
      <c r="B471" s="206"/>
      <c r="C471" s="207"/>
      <c r="D471" s="197" t="s">
        <v>167</v>
      </c>
      <c r="E471" s="208" t="s">
        <v>1</v>
      </c>
      <c r="F471" s="209" t="s">
        <v>559</v>
      </c>
      <c r="G471" s="207"/>
      <c r="H471" s="210">
        <v>7.68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167</v>
      </c>
      <c r="AU471" s="216" t="s">
        <v>87</v>
      </c>
      <c r="AV471" s="14" t="s">
        <v>87</v>
      </c>
      <c r="AW471" s="14" t="s">
        <v>33</v>
      </c>
      <c r="AX471" s="14" t="s">
        <v>78</v>
      </c>
      <c r="AY471" s="216" t="s">
        <v>157</v>
      </c>
    </row>
    <row r="472" spans="1:65" s="14" customFormat="1" ht="10.199999999999999">
      <c r="B472" s="206"/>
      <c r="C472" s="207"/>
      <c r="D472" s="197" t="s">
        <v>167</v>
      </c>
      <c r="E472" s="208" t="s">
        <v>1</v>
      </c>
      <c r="F472" s="209" t="s">
        <v>560</v>
      </c>
      <c r="G472" s="207"/>
      <c r="H472" s="210">
        <v>4.95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167</v>
      </c>
      <c r="AU472" s="216" t="s">
        <v>87</v>
      </c>
      <c r="AV472" s="14" t="s">
        <v>87</v>
      </c>
      <c r="AW472" s="14" t="s">
        <v>33</v>
      </c>
      <c r="AX472" s="14" t="s">
        <v>78</v>
      </c>
      <c r="AY472" s="216" t="s">
        <v>157</v>
      </c>
    </row>
    <row r="473" spans="1:65" s="14" customFormat="1" ht="10.199999999999999">
      <c r="B473" s="206"/>
      <c r="C473" s="207"/>
      <c r="D473" s="197" t="s">
        <v>167</v>
      </c>
      <c r="E473" s="208" t="s">
        <v>1</v>
      </c>
      <c r="F473" s="209" t="s">
        <v>561</v>
      </c>
      <c r="G473" s="207"/>
      <c r="H473" s="210">
        <v>7.92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167</v>
      </c>
      <c r="AU473" s="216" t="s">
        <v>87</v>
      </c>
      <c r="AV473" s="14" t="s">
        <v>87</v>
      </c>
      <c r="AW473" s="14" t="s">
        <v>33</v>
      </c>
      <c r="AX473" s="14" t="s">
        <v>78</v>
      </c>
      <c r="AY473" s="216" t="s">
        <v>157</v>
      </c>
    </row>
    <row r="474" spans="1:65" s="15" customFormat="1" ht="10.199999999999999">
      <c r="B474" s="217"/>
      <c r="C474" s="218"/>
      <c r="D474" s="197" t="s">
        <v>167</v>
      </c>
      <c r="E474" s="219" t="s">
        <v>1</v>
      </c>
      <c r="F474" s="220" t="s">
        <v>171</v>
      </c>
      <c r="G474" s="218"/>
      <c r="H474" s="221">
        <v>20.549999999999997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167</v>
      </c>
      <c r="AU474" s="227" t="s">
        <v>87</v>
      </c>
      <c r="AV474" s="15" t="s">
        <v>165</v>
      </c>
      <c r="AW474" s="15" t="s">
        <v>33</v>
      </c>
      <c r="AX474" s="15" t="s">
        <v>85</v>
      </c>
      <c r="AY474" s="227" t="s">
        <v>157</v>
      </c>
    </row>
    <row r="475" spans="1:65" s="2" customFormat="1" ht="21.75" customHeight="1">
      <c r="A475" s="34"/>
      <c r="B475" s="35"/>
      <c r="C475" s="182" t="s">
        <v>562</v>
      </c>
      <c r="D475" s="182" t="s">
        <v>160</v>
      </c>
      <c r="E475" s="183" t="s">
        <v>563</v>
      </c>
      <c r="F475" s="184" t="s">
        <v>564</v>
      </c>
      <c r="G475" s="185" t="s">
        <v>174</v>
      </c>
      <c r="H475" s="186">
        <v>12.6</v>
      </c>
      <c r="I475" s="187"/>
      <c r="J475" s="188">
        <f>ROUND(I475*H475,2)</f>
        <v>0</v>
      </c>
      <c r="K475" s="184" t="s">
        <v>164</v>
      </c>
      <c r="L475" s="39"/>
      <c r="M475" s="189" t="s">
        <v>1</v>
      </c>
      <c r="N475" s="190" t="s">
        <v>43</v>
      </c>
      <c r="O475" s="71"/>
      <c r="P475" s="191">
        <f>O475*H475</f>
        <v>0</v>
      </c>
      <c r="Q475" s="191">
        <v>0</v>
      </c>
      <c r="R475" s="191">
        <f>Q475*H475</f>
        <v>0</v>
      </c>
      <c r="S475" s="191">
        <v>6.2E-2</v>
      </c>
      <c r="T475" s="192">
        <f>S475*H475</f>
        <v>0.78120000000000001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3" t="s">
        <v>165</v>
      </c>
      <c r="AT475" s="193" t="s">
        <v>160</v>
      </c>
      <c r="AU475" s="193" t="s">
        <v>87</v>
      </c>
      <c r="AY475" s="17" t="s">
        <v>157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7" t="s">
        <v>85</v>
      </c>
      <c r="BK475" s="194">
        <f>ROUND(I475*H475,2)</f>
        <v>0</v>
      </c>
      <c r="BL475" s="17" t="s">
        <v>165</v>
      </c>
      <c r="BM475" s="193" t="s">
        <v>565</v>
      </c>
    </row>
    <row r="476" spans="1:65" s="13" customFormat="1" ht="10.199999999999999">
      <c r="B476" s="195"/>
      <c r="C476" s="196"/>
      <c r="D476" s="197" t="s">
        <v>167</v>
      </c>
      <c r="E476" s="198" t="s">
        <v>1</v>
      </c>
      <c r="F476" s="199" t="s">
        <v>189</v>
      </c>
      <c r="G476" s="196"/>
      <c r="H476" s="198" t="s">
        <v>1</v>
      </c>
      <c r="I476" s="200"/>
      <c r="J476" s="196"/>
      <c r="K476" s="196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167</v>
      </c>
      <c r="AU476" s="205" t="s">
        <v>87</v>
      </c>
      <c r="AV476" s="13" t="s">
        <v>85</v>
      </c>
      <c r="AW476" s="13" t="s">
        <v>33</v>
      </c>
      <c r="AX476" s="13" t="s">
        <v>78</v>
      </c>
      <c r="AY476" s="205" t="s">
        <v>157</v>
      </c>
    </row>
    <row r="477" spans="1:65" s="14" customFormat="1" ht="10.199999999999999">
      <c r="B477" s="206"/>
      <c r="C477" s="207"/>
      <c r="D477" s="197" t="s">
        <v>167</v>
      </c>
      <c r="E477" s="208" t="s">
        <v>1</v>
      </c>
      <c r="F477" s="209" t="s">
        <v>566</v>
      </c>
      <c r="G477" s="207"/>
      <c r="H477" s="210">
        <v>5.88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167</v>
      </c>
      <c r="AU477" s="216" t="s">
        <v>87</v>
      </c>
      <c r="AV477" s="14" t="s">
        <v>87</v>
      </c>
      <c r="AW477" s="14" t="s">
        <v>33</v>
      </c>
      <c r="AX477" s="14" t="s">
        <v>78</v>
      </c>
      <c r="AY477" s="216" t="s">
        <v>157</v>
      </c>
    </row>
    <row r="478" spans="1:65" s="13" customFormat="1" ht="10.199999999999999">
      <c r="B478" s="195"/>
      <c r="C478" s="196"/>
      <c r="D478" s="197" t="s">
        <v>167</v>
      </c>
      <c r="E478" s="198" t="s">
        <v>1</v>
      </c>
      <c r="F478" s="199" t="s">
        <v>178</v>
      </c>
      <c r="G478" s="196"/>
      <c r="H478" s="198" t="s">
        <v>1</v>
      </c>
      <c r="I478" s="200"/>
      <c r="J478" s="196"/>
      <c r="K478" s="196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167</v>
      </c>
      <c r="AU478" s="205" t="s">
        <v>87</v>
      </c>
      <c r="AV478" s="13" t="s">
        <v>85</v>
      </c>
      <c r="AW478" s="13" t="s">
        <v>33</v>
      </c>
      <c r="AX478" s="13" t="s">
        <v>78</v>
      </c>
      <c r="AY478" s="205" t="s">
        <v>157</v>
      </c>
    </row>
    <row r="479" spans="1:65" s="14" customFormat="1" ht="10.199999999999999">
      <c r="B479" s="206"/>
      <c r="C479" s="207"/>
      <c r="D479" s="197" t="s">
        <v>167</v>
      </c>
      <c r="E479" s="208" t="s">
        <v>1</v>
      </c>
      <c r="F479" s="209" t="s">
        <v>567</v>
      </c>
      <c r="G479" s="207"/>
      <c r="H479" s="210">
        <v>6.72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167</v>
      </c>
      <c r="AU479" s="216" t="s">
        <v>87</v>
      </c>
      <c r="AV479" s="14" t="s">
        <v>87</v>
      </c>
      <c r="AW479" s="14" t="s">
        <v>33</v>
      </c>
      <c r="AX479" s="14" t="s">
        <v>78</v>
      </c>
      <c r="AY479" s="216" t="s">
        <v>157</v>
      </c>
    </row>
    <row r="480" spans="1:65" s="15" customFormat="1" ht="10.199999999999999">
      <c r="B480" s="217"/>
      <c r="C480" s="218"/>
      <c r="D480" s="197" t="s">
        <v>167</v>
      </c>
      <c r="E480" s="219" t="s">
        <v>1</v>
      </c>
      <c r="F480" s="220" t="s">
        <v>171</v>
      </c>
      <c r="G480" s="218"/>
      <c r="H480" s="221">
        <v>12.6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167</v>
      </c>
      <c r="AU480" s="227" t="s">
        <v>87</v>
      </c>
      <c r="AV480" s="15" t="s">
        <v>165</v>
      </c>
      <c r="AW480" s="15" t="s">
        <v>33</v>
      </c>
      <c r="AX480" s="15" t="s">
        <v>85</v>
      </c>
      <c r="AY480" s="227" t="s">
        <v>157</v>
      </c>
    </row>
    <row r="481" spans="1:65" s="2" customFormat="1" ht="16.5" customHeight="1">
      <c r="A481" s="34"/>
      <c r="B481" s="35"/>
      <c r="C481" s="182" t="s">
        <v>568</v>
      </c>
      <c r="D481" s="182" t="s">
        <v>160</v>
      </c>
      <c r="E481" s="183" t="s">
        <v>569</v>
      </c>
      <c r="F481" s="184" t="s">
        <v>570</v>
      </c>
      <c r="G481" s="185" t="s">
        <v>202</v>
      </c>
      <c r="H481" s="186">
        <v>131.1</v>
      </c>
      <c r="I481" s="187"/>
      <c r="J481" s="188">
        <f>ROUND(I481*H481,2)</f>
        <v>0</v>
      </c>
      <c r="K481" s="184" t="s">
        <v>164</v>
      </c>
      <c r="L481" s="39"/>
      <c r="M481" s="189" t="s">
        <v>1</v>
      </c>
      <c r="N481" s="190" t="s">
        <v>43</v>
      </c>
      <c r="O481" s="71"/>
      <c r="P481" s="191">
        <f>O481*H481</f>
        <v>0</v>
      </c>
      <c r="Q481" s="191">
        <v>0</v>
      </c>
      <c r="R481" s="191">
        <f>Q481*H481</f>
        <v>0</v>
      </c>
      <c r="S481" s="191">
        <v>6.8000000000000005E-2</v>
      </c>
      <c r="T481" s="192">
        <f>S481*H481</f>
        <v>8.9147999999999996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3" t="s">
        <v>165</v>
      </c>
      <c r="AT481" s="193" t="s">
        <v>160</v>
      </c>
      <c r="AU481" s="193" t="s">
        <v>87</v>
      </c>
      <c r="AY481" s="17" t="s">
        <v>157</v>
      </c>
      <c r="BE481" s="194">
        <f>IF(N481="základní",J481,0)</f>
        <v>0</v>
      </c>
      <c r="BF481" s="194">
        <f>IF(N481="snížená",J481,0)</f>
        <v>0</v>
      </c>
      <c r="BG481" s="194">
        <f>IF(N481="zákl. přenesená",J481,0)</f>
        <v>0</v>
      </c>
      <c r="BH481" s="194">
        <f>IF(N481="sníž. přenesená",J481,0)</f>
        <v>0</v>
      </c>
      <c r="BI481" s="194">
        <f>IF(N481="nulová",J481,0)</f>
        <v>0</v>
      </c>
      <c r="BJ481" s="17" t="s">
        <v>85</v>
      </c>
      <c r="BK481" s="194">
        <f>ROUND(I481*H481,2)</f>
        <v>0</v>
      </c>
      <c r="BL481" s="17" t="s">
        <v>165</v>
      </c>
      <c r="BM481" s="193" t="s">
        <v>571</v>
      </c>
    </row>
    <row r="482" spans="1:65" s="14" customFormat="1" ht="20.399999999999999">
      <c r="B482" s="206"/>
      <c r="C482" s="207"/>
      <c r="D482" s="197" t="s">
        <v>167</v>
      </c>
      <c r="E482" s="208" t="s">
        <v>1</v>
      </c>
      <c r="F482" s="209" t="s">
        <v>572</v>
      </c>
      <c r="G482" s="207"/>
      <c r="H482" s="210">
        <v>131.1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167</v>
      </c>
      <c r="AU482" s="216" t="s">
        <v>87</v>
      </c>
      <c r="AV482" s="14" t="s">
        <v>87</v>
      </c>
      <c r="AW482" s="14" t="s">
        <v>33</v>
      </c>
      <c r="AX482" s="14" t="s">
        <v>85</v>
      </c>
      <c r="AY482" s="216" t="s">
        <v>157</v>
      </c>
    </row>
    <row r="483" spans="1:65" s="2" customFormat="1" ht="24.15" customHeight="1">
      <c r="A483" s="34"/>
      <c r="B483" s="35"/>
      <c r="C483" s="182" t="s">
        <v>573</v>
      </c>
      <c r="D483" s="182" t="s">
        <v>160</v>
      </c>
      <c r="E483" s="183" t="s">
        <v>574</v>
      </c>
      <c r="F483" s="184" t="s">
        <v>575</v>
      </c>
      <c r="G483" s="185" t="s">
        <v>202</v>
      </c>
      <c r="H483" s="186">
        <v>14.5</v>
      </c>
      <c r="I483" s="187"/>
      <c r="J483" s="188">
        <f>ROUND(I483*H483,2)</f>
        <v>0</v>
      </c>
      <c r="K483" s="184" t="s">
        <v>164</v>
      </c>
      <c r="L483" s="39"/>
      <c r="M483" s="189" t="s">
        <v>1</v>
      </c>
      <c r="N483" s="190" t="s">
        <v>43</v>
      </c>
      <c r="O483" s="71"/>
      <c r="P483" s="191">
        <f>O483*H483</f>
        <v>0</v>
      </c>
      <c r="Q483" s="191">
        <v>0</v>
      </c>
      <c r="R483" s="191">
        <f>Q483*H483</f>
        <v>0</v>
      </c>
      <c r="S483" s="191">
        <v>0.14699999999999999</v>
      </c>
      <c r="T483" s="192">
        <f>S483*H483</f>
        <v>2.1315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3" t="s">
        <v>165</v>
      </c>
      <c r="AT483" s="193" t="s">
        <v>160</v>
      </c>
      <c r="AU483" s="193" t="s">
        <v>87</v>
      </c>
      <c r="AY483" s="17" t="s">
        <v>157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7" t="s">
        <v>85</v>
      </c>
      <c r="BK483" s="194">
        <f>ROUND(I483*H483,2)</f>
        <v>0</v>
      </c>
      <c r="BL483" s="17" t="s">
        <v>165</v>
      </c>
      <c r="BM483" s="193" t="s">
        <v>576</v>
      </c>
    </row>
    <row r="484" spans="1:65" s="14" customFormat="1" ht="10.199999999999999">
      <c r="B484" s="206"/>
      <c r="C484" s="207"/>
      <c r="D484" s="197" t="s">
        <v>167</v>
      </c>
      <c r="E484" s="208" t="s">
        <v>1</v>
      </c>
      <c r="F484" s="209" t="s">
        <v>577</v>
      </c>
      <c r="G484" s="207"/>
      <c r="H484" s="210">
        <v>14.5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167</v>
      </c>
      <c r="AU484" s="216" t="s">
        <v>87</v>
      </c>
      <c r="AV484" s="14" t="s">
        <v>87</v>
      </c>
      <c r="AW484" s="14" t="s">
        <v>33</v>
      </c>
      <c r="AX484" s="14" t="s">
        <v>85</v>
      </c>
      <c r="AY484" s="216" t="s">
        <v>157</v>
      </c>
    </row>
    <row r="485" spans="1:65" s="2" customFormat="1" ht="16.5" customHeight="1">
      <c r="A485" s="34"/>
      <c r="B485" s="35"/>
      <c r="C485" s="182" t="s">
        <v>578</v>
      </c>
      <c r="D485" s="182" t="s">
        <v>160</v>
      </c>
      <c r="E485" s="183" t="s">
        <v>579</v>
      </c>
      <c r="F485" s="184" t="s">
        <v>580</v>
      </c>
      <c r="G485" s="185" t="s">
        <v>202</v>
      </c>
      <c r="H485" s="186">
        <v>30.4</v>
      </c>
      <c r="I485" s="187"/>
      <c r="J485" s="188">
        <f>ROUND(I485*H485,2)</f>
        <v>0</v>
      </c>
      <c r="K485" s="184" t="s">
        <v>164</v>
      </c>
      <c r="L485" s="39"/>
      <c r="M485" s="189" t="s">
        <v>1</v>
      </c>
      <c r="N485" s="190" t="s">
        <v>43</v>
      </c>
      <c r="O485" s="71"/>
      <c r="P485" s="191">
        <f>O485*H485</f>
        <v>0</v>
      </c>
      <c r="Q485" s="191">
        <v>0</v>
      </c>
      <c r="R485" s="191">
        <f>Q485*H485</f>
        <v>0</v>
      </c>
      <c r="S485" s="191">
        <v>2.2000000000000001E-3</v>
      </c>
      <c r="T485" s="192">
        <f>S485*H485</f>
        <v>6.6879999999999995E-2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3" t="s">
        <v>165</v>
      </c>
      <c r="AT485" s="193" t="s">
        <v>160</v>
      </c>
      <c r="AU485" s="193" t="s">
        <v>87</v>
      </c>
      <c r="AY485" s="17" t="s">
        <v>157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7" t="s">
        <v>85</v>
      </c>
      <c r="BK485" s="194">
        <f>ROUND(I485*H485,2)</f>
        <v>0</v>
      </c>
      <c r="BL485" s="17" t="s">
        <v>165</v>
      </c>
      <c r="BM485" s="193" t="s">
        <v>581</v>
      </c>
    </row>
    <row r="486" spans="1:65" s="14" customFormat="1" ht="20.399999999999999">
      <c r="B486" s="206"/>
      <c r="C486" s="207"/>
      <c r="D486" s="197" t="s">
        <v>167</v>
      </c>
      <c r="E486" s="208" t="s">
        <v>1</v>
      </c>
      <c r="F486" s="209" t="s">
        <v>582</v>
      </c>
      <c r="G486" s="207"/>
      <c r="H486" s="210">
        <v>30.4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167</v>
      </c>
      <c r="AU486" s="216" t="s">
        <v>87</v>
      </c>
      <c r="AV486" s="14" t="s">
        <v>87</v>
      </c>
      <c r="AW486" s="14" t="s">
        <v>33</v>
      </c>
      <c r="AX486" s="14" t="s">
        <v>85</v>
      </c>
      <c r="AY486" s="216" t="s">
        <v>157</v>
      </c>
    </row>
    <row r="487" spans="1:65" s="2" customFormat="1" ht="24.15" customHeight="1">
      <c r="A487" s="34"/>
      <c r="B487" s="35"/>
      <c r="C487" s="182" t="s">
        <v>583</v>
      </c>
      <c r="D487" s="182" t="s">
        <v>160</v>
      </c>
      <c r="E487" s="183" t="s">
        <v>584</v>
      </c>
      <c r="F487" s="184" t="s">
        <v>585</v>
      </c>
      <c r="G487" s="185" t="s">
        <v>202</v>
      </c>
      <c r="H487" s="186">
        <v>4</v>
      </c>
      <c r="I487" s="187"/>
      <c r="J487" s="188">
        <f>ROUND(I487*H487,2)</f>
        <v>0</v>
      </c>
      <c r="K487" s="184" t="s">
        <v>164</v>
      </c>
      <c r="L487" s="39"/>
      <c r="M487" s="189" t="s">
        <v>1</v>
      </c>
      <c r="N487" s="190" t="s">
        <v>43</v>
      </c>
      <c r="O487" s="71"/>
      <c r="P487" s="191">
        <f>O487*H487</f>
        <v>0</v>
      </c>
      <c r="Q487" s="191">
        <v>0</v>
      </c>
      <c r="R487" s="191">
        <f>Q487*H487</f>
        <v>0</v>
      </c>
      <c r="S487" s="191">
        <v>3.0000000000000001E-3</v>
      </c>
      <c r="T487" s="192">
        <f>S487*H487</f>
        <v>1.2E-2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3" t="s">
        <v>165</v>
      </c>
      <c r="AT487" s="193" t="s">
        <v>160</v>
      </c>
      <c r="AU487" s="193" t="s">
        <v>87</v>
      </c>
      <c r="AY487" s="17" t="s">
        <v>157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7" t="s">
        <v>85</v>
      </c>
      <c r="BK487" s="194">
        <f>ROUND(I487*H487,2)</f>
        <v>0</v>
      </c>
      <c r="BL487" s="17" t="s">
        <v>165</v>
      </c>
      <c r="BM487" s="193" t="s">
        <v>586</v>
      </c>
    </row>
    <row r="488" spans="1:65" s="14" customFormat="1" ht="10.199999999999999">
      <c r="B488" s="206"/>
      <c r="C488" s="207"/>
      <c r="D488" s="197" t="s">
        <v>167</v>
      </c>
      <c r="E488" s="208" t="s">
        <v>1</v>
      </c>
      <c r="F488" s="209" t="s">
        <v>165</v>
      </c>
      <c r="G488" s="207"/>
      <c r="H488" s="210">
        <v>4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167</v>
      </c>
      <c r="AU488" s="216" t="s">
        <v>87</v>
      </c>
      <c r="AV488" s="14" t="s">
        <v>87</v>
      </c>
      <c r="AW488" s="14" t="s">
        <v>33</v>
      </c>
      <c r="AX488" s="14" t="s">
        <v>85</v>
      </c>
      <c r="AY488" s="216" t="s">
        <v>157</v>
      </c>
    </row>
    <row r="489" spans="1:65" s="2" customFormat="1" ht="24.15" customHeight="1">
      <c r="A489" s="34"/>
      <c r="B489" s="35"/>
      <c r="C489" s="182" t="s">
        <v>587</v>
      </c>
      <c r="D489" s="182" t="s">
        <v>160</v>
      </c>
      <c r="E489" s="183" t="s">
        <v>588</v>
      </c>
      <c r="F489" s="184" t="s">
        <v>589</v>
      </c>
      <c r="G489" s="185" t="s">
        <v>163</v>
      </c>
      <c r="H489" s="186">
        <v>1.383</v>
      </c>
      <c r="I489" s="187"/>
      <c r="J489" s="188">
        <f>ROUND(I489*H489,2)</f>
        <v>0</v>
      </c>
      <c r="K489" s="184" t="s">
        <v>164</v>
      </c>
      <c r="L489" s="39"/>
      <c r="M489" s="189" t="s">
        <v>1</v>
      </c>
      <c r="N489" s="190" t="s">
        <v>43</v>
      </c>
      <c r="O489" s="71"/>
      <c r="P489" s="191">
        <f>O489*H489</f>
        <v>0</v>
      </c>
      <c r="Q489" s="191">
        <v>0</v>
      </c>
      <c r="R489" s="191">
        <f>Q489*H489</f>
        <v>0</v>
      </c>
      <c r="S489" s="191">
        <v>2.4</v>
      </c>
      <c r="T489" s="192">
        <f>S489*H489</f>
        <v>3.3191999999999999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3" t="s">
        <v>254</v>
      </c>
      <c r="AT489" s="193" t="s">
        <v>160</v>
      </c>
      <c r="AU489" s="193" t="s">
        <v>87</v>
      </c>
      <c r="AY489" s="17" t="s">
        <v>157</v>
      </c>
      <c r="BE489" s="194">
        <f>IF(N489="základní",J489,0)</f>
        <v>0</v>
      </c>
      <c r="BF489" s="194">
        <f>IF(N489="snížená",J489,0)</f>
        <v>0</v>
      </c>
      <c r="BG489" s="194">
        <f>IF(N489="zákl. přenesená",J489,0)</f>
        <v>0</v>
      </c>
      <c r="BH489" s="194">
        <f>IF(N489="sníž. přenesená",J489,0)</f>
        <v>0</v>
      </c>
      <c r="BI489" s="194">
        <f>IF(N489="nulová",J489,0)</f>
        <v>0</v>
      </c>
      <c r="BJ489" s="17" t="s">
        <v>85</v>
      </c>
      <c r="BK489" s="194">
        <f>ROUND(I489*H489,2)</f>
        <v>0</v>
      </c>
      <c r="BL489" s="17" t="s">
        <v>254</v>
      </c>
      <c r="BM489" s="193" t="s">
        <v>590</v>
      </c>
    </row>
    <row r="490" spans="1:65" s="14" customFormat="1" ht="10.199999999999999">
      <c r="B490" s="206"/>
      <c r="C490" s="207"/>
      <c r="D490" s="197" t="s">
        <v>167</v>
      </c>
      <c r="E490" s="208" t="s">
        <v>1</v>
      </c>
      <c r="F490" s="209" t="s">
        <v>591</v>
      </c>
      <c r="G490" s="207"/>
      <c r="H490" s="210">
        <v>1.383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167</v>
      </c>
      <c r="AU490" s="216" t="s">
        <v>87</v>
      </c>
      <c r="AV490" s="14" t="s">
        <v>87</v>
      </c>
      <c r="AW490" s="14" t="s">
        <v>33</v>
      </c>
      <c r="AX490" s="14" t="s">
        <v>78</v>
      </c>
      <c r="AY490" s="216" t="s">
        <v>157</v>
      </c>
    </row>
    <row r="491" spans="1:65" s="15" customFormat="1" ht="10.199999999999999">
      <c r="B491" s="217"/>
      <c r="C491" s="218"/>
      <c r="D491" s="197" t="s">
        <v>167</v>
      </c>
      <c r="E491" s="219" t="s">
        <v>1</v>
      </c>
      <c r="F491" s="220" t="s">
        <v>171</v>
      </c>
      <c r="G491" s="218"/>
      <c r="H491" s="221">
        <v>1.383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167</v>
      </c>
      <c r="AU491" s="227" t="s">
        <v>87</v>
      </c>
      <c r="AV491" s="15" t="s">
        <v>165</v>
      </c>
      <c r="AW491" s="15" t="s">
        <v>33</v>
      </c>
      <c r="AX491" s="15" t="s">
        <v>85</v>
      </c>
      <c r="AY491" s="227" t="s">
        <v>157</v>
      </c>
    </row>
    <row r="492" spans="1:65" s="2" customFormat="1" ht="37.799999999999997" customHeight="1">
      <c r="A492" s="34"/>
      <c r="B492" s="35"/>
      <c r="C492" s="182" t="s">
        <v>592</v>
      </c>
      <c r="D492" s="182" t="s">
        <v>160</v>
      </c>
      <c r="E492" s="183" t="s">
        <v>593</v>
      </c>
      <c r="F492" s="184" t="s">
        <v>594</v>
      </c>
      <c r="G492" s="185" t="s">
        <v>174</v>
      </c>
      <c r="H492" s="186">
        <v>576.54999999999995</v>
      </c>
      <c r="I492" s="187"/>
      <c r="J492" s="188">
        <f>ROUND(I492*H492,2)</f>
        <v>0</v>
      </c>
      <c r="K492" s="184" t="s">
        <v>164</v>
      </c>
      <c r="L492" s="39"/>
      <c r="M492" s="189" t="s">
        <v>1</v>
      </c>
      <c r="N492" s="190" t="s">
        <v>43</v>
      </c>
      <c r="O492" s="71"/>
      <c r="P492" s="191">
        <f>O492*H492</f>
        <v>0</v>
      </c>
      <c r="Q492" s="191">
        <v>0</v>
      </c>
      <c r="R492" s="191">
        <f>Q492*H492</f>
        <v>0</v>
      </c>
      <c r="S492" s="191">
        <v>0.02</v>
      </c>
      <c r="T492" s="192">
        <f>S492*H492</f>
        <v>11.530999999999999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3" t="s">
        <v>165</v>
      </c>
      <c r="AT492" s="193" t="s">
        <v>160</v>
      </c>
      <c r="AU492" s="193" t="s">
        <v>87</v>
      </c>
      <c r="AY492" s="17" t="s">
        <v>157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17" t="s">
        <v>85</v>
      </c>
      <c r="BK492" s="194">
        <f>ROUND(I492*H492,2)</f>
        <v>0</v>
      </c>
      <c r="BL492" s="17" t="s">
        <v>165</v>
      </c>
      <c r="BM492" s="193" t="s">
        <v>595</v>
      </c>
    </row>
    <row r="493" spans="1:65" s="14" customFormat="1" ht="10.199999999999999">
      <c r="B493" s="206"/>
      <c r="C493" s="207"/>
      <c r="D493" s="197" t="s">
        <v>167</v>
      </c>
      <c r="E493" s="208" t="s">
        <v>1</v>
      </c>
      <c r="F493" s="209" t="s">
        <v>596</v>
      </c>
      <c r="G493" s="207"/>
      <c r="H493" s="210">
        <v>576.54999999999995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167</v>
      </c>
      <c r="AU493" s="216" t="s">
        <v>87</v>
      </c>
      <c r="AV493" s="14" t="s">
        <v>87</v>
      </c>
      <c r="AW493" s="14" t="s">
        <v>33</v>
      </c>
      <c r="AX493" s="14" t="s">
        <v>85</v>
      </c>
      <c r="AY493" s="216" t="s">
        <v>157</v>
      </c>
    </row>
    <row r="494" spans="1:65" s="2" customFormat="1" ht="37.799999999999997" customHeight="1">
      <c r="A494" s="34"/>
      <c r="B494" s="35"/>
      <c r="C494" s="182" t="s">
        <v>597</v>
      </c>
      <c r="D494" s="182" t="s">
        <v>160</v>
      </c>
      <c r="E494" s="183" t="s">
        <v>598</v>
      </c>
      <c r="F494" s="184" t="s">
        <v>599</v>
      </c>
      <c r="G494" s="185" t="s">
        <v>174</v>
      </c>
      <c r="H494" s="186">
        <v>287.5</v>
      </c>
      <c r="I494" s="187"/>
      <c r="J494" s="188">
        <f>ROUND(I494*H494,2)</f>
        <v>0</v>
      </c>
      <c r="K494" s="184" t="s">
        <v>164</v>
      </c>
      <c r="L494" s="39"/>
      <c r="M494" s="189" t="s">
        <v>1</v>
      </c>
      <c r="N494" s="190" t="s">
        <v>43</v>
      </c>
      <c r="O494" s="71"/>
      <c r="P494" s="191">
        <f>O494*H494</f>
        <v>0</v>
      </c>
      <c r="Q494" s="191">
        <v>0</v>
      </c>
      <c r="R494" s="191">
        <f>Q494*H494</f>
        <v>0</v>
      </c>
      <c r="S494" s="191">
        <v>0.02</v>
      </c>
      <c r="T494" s="192">
        <f>S494*H494</f>
        <v>5.75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3" t="s">
        <v>165</v>
      </c>
      <c r="AT494" s="193" t="s">
        <v>160</v>
      </c>
      <c r="AU494" s="193" t="s">
        <v>87</v>
      </c>
      <c r="AY494" s="17" t="s">
        <v>157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7" t="s">
        <v>85</v>
      </c>
      <c r="BK494" s="194">
        <f>ROUND(I494*H494,2)</f>
        <v>0</v>
      </c>
      <c r="BL494" s="17" t="s">
        <v>165</v>
      </c>
      <c r="BM494" s="193" t="s">
        <v>600</v>
      </c>
    </row>
    <row r="495" spans="1:65" s="14" customFormat="1" ht="10.199999999999999">
      <c r="B495" s="206"/>
      <c r="C495" s="207"/>
      <c r="D495" s="197" t="s">
        <v>167</v>
      </c>
      <c r="E495" s="208" t="s">
        <v>1</v>
      </c>
      <c r="F495" s="209" t="s">
        <v>275</v>
      </c>
      <c r="G495" s="207"/>
      <c r="H495" s="210">
        <v>287.5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167</v>
      </c>
      <c r="AU495" s="216" t="s">
        <v>87</v>
      </c>
      <c r="AV495" s="14" t="s">
        <v>87</v>
      </c>
      <c r="AW495" s="14" t="s">
        <v>33</v>
      </c>
      <c r="AX495" s="14" t="s">
        <v>85</v>
      </c>
      <c r="AY495" s="216" t="s">
        <v>157</v>
      </c>
    </row>
    <row r="496" spans="1:65" s="2" customFormat="1" ht="37.799999999999997" customHeight="1">
      <c r="A496" s="34"/>
      <c r="B496" s="35"/>
      <c r="C496" s="182" t="s">
        <v>601</v>
      </c>
      <c r="D496" s="182" t="s">
        <v>160</v>
      </c>
      <c r="E496" s="183" t="s">
        <v>602</v>
      </c>
      <c r="F496" s="184" t="s">
        <v>603</v>
      </c>
      <c r="G496" s="185" t="s">
        <v>174</v>
      </c>
      <c r="H496" s="186">
        <v>287.5</v>
      </c>
      <c r="I496" s="187"/>
      <c r="J496" s="188">
        <f>ROUND(I496*H496,2)</f>
        <v>0</v>
      </c>
      <c r="K496" s="184" t="s">
        <v>164</v>
      </c>
      <c r="L496" s="39"/>
      <c r="M496" s="189" t="s">
        <v>1</v>
      </c>
      <c r="N496" s="190" t="s">
        <v>43</v>
      </c>
      <c r="O496" s="71"/>
      <c r="P496" s="191">
        <f>O496*H496</f>
        <v>0</v>
      </c>
      <c r="Q496" s="191">
        <v>0</v>
      </c>
      <c r="R496" s="191">
        <f>Q496*H496</f>
        <v>0</v>
      </c>
      <c r="S496" s="191">
        <v>4.5999999999999999E-2</v>
      </c>
      <c r="T496" s="192">
        <f>S496*H496</f>
        <v>13.225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3" t="s">
        <v>165</v>
      </c>
      <c r="AT496" s="193" t="s">
        <v>160</v>
      </c>
      <c r="AU496" s="193" t="s">
        <v>87</v>
      </c>
      <c r="AY496" s="17" t="s">
        <v>157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17" t="s">
        <v>85</v>
      </c>
      <c r="BK496" s="194">
        <f>ROUND(I496*H496,2)</f>
        <v>0</v>
      </c>
      <c r="BL496" s="17" t="s">
        <v>165</v>
      </c>
      <c r="BM496" s="193" t="s">
        <v>604</v>
      </c>
    </row>
    <row r="497" spans="1:65" s="14" customFormat="1" ht="10.199999999999999">
      <c r="B497" s="206"/>
      <c r="C497" s="207"/>
      <c r="D497" s="197" t="s">
        <v>167</v>
      </c>
      <c r="E497" s="208" t="s">
        <v>1</v>
      </c>
      <c r="F497" s="209" t="s">
        <v>275</v>
      </c>
      <c r="G497" s="207"/>
      <c r="H497" s="210">
        <v>287.5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167</v>
      </c>
      <c r="AU497" s="216" t="s">
        <v>87</v>
      </c>
      <c r="AV497" s="14" t="s">
        <v>87</v>
      </c>
      <c r="AW497" s="14" t="s">
        <v>33</v>
      </c>
      <c r="AX497" s="14" t="s">
        <v>85</v>
      </c>
      <c r="AY497" s="216" t="s">
        <v>157</v>
      </c>
    </row>
    <row r="498" spans="1:65" s="2" customFormat="1" ht="24.15" customHeight="1">
      <c r="A498" s="34"/>
      <c r="B498" s="35"/>
      <c r="C498" s="182" t="s">
        <v>605</v>
      </c>
      <c r="D498" s="182" t="s">
        <v>160</v>
      </c>
      <c r="E498" s="183" t="s">
        <v>606</v>
      </c>
      <c r="F498" s="184" t="s">
        <v>607</v>
      </c>
      <c r="G498" s="185" t="s">
        <v>174</v>
      </c>
      <c r="H498" s="186">
        <v>377.12099999999998</v>
      </c>
      <c r="I498" s="187"/>
      <c r="J498" s="188">
        <f>ROUND(I498*H498,2)</f>
        <v>0</v>
      </c>
      <c r="K498" s="184" t="s">
        <v>164</v>
      </c>
      <c r="L498" s="39"/>
      <c r="M498" s="189" t="s">
        <v>1</v>
      </c>
      <c r="N498" s="190" t="s">
        <v>43</v>
      </c>
      <c r="O498" s="71"/>
      <c r="P498" s="191">
        <f>O498*H498</f>
        <v>0</v>
      </c>
      <c r="Q498" s="191">
        <v>0</v>
      </c>
      <c r="R498" s="191">
        <f>Q498*H498</f>
        <v>0</v>
      </c>
      <c r="S498" s="191">
        <v>6.8000000000000005E-2</v>
      </c>
      <c r="T498" s="192">
        <f>S498*H498</f>
        <v>25.644228000000002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3" t="s">
        <v>165</v>
      </c>
      <c r="AT498" s="193" t="s">
        <v>160</v>
      </c>
      <c r="AU498" s="193" t="s">
        <v>87</v>
      </c>
      <c r="AY498" s="17" t="s">
        <v>157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7" t="s">
        <v>85</v>
      </c>
      <c r="BK498" s="194">
        <f>ROUND(I498*H498,2)</f>
        <v>0</v>
      </c>
      <c r="BL498" s="17" t="s">
        <v>165</v>
      </c>
      <c r="BM498" s="193" t="s">
        <v>608</v>
      </c>
    </row>
    <row r="499" spans="1:65" s="13" customFormat="1" ht="10.199999999999999">
      <c r="B499" s="195"/>
      <c r="C499" s="196"/>
      <c r="D499" s="197" t="s">
        <v>167</v>
      </c>
      <c r="E499" s="198" t="s">
        <v>1</v>
      </c>
      <c r="F499" s="199" t="s">
        <v>189</v>
      </c>
      <c r="G499" s="196"/>
      <c r="H499" s="198" t="s">
        <v>1</v>
      </c>
      <c r="I499" s="200"/>
      <c r="J499" s="196"/>
      <c r="K499" s="196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167</v>
      </c>
      <c r="AU499" s="205" t="s">
        <v>87</v>
      </c>
      <c r="AV499" s="13" t="s">
        <v>85</v>
      </c>
      <c r="AW499" s="13" t="s">
        <v>33</v>
      </c>
      <c r="AX499" s="13" t="s">
        <v>78</v>
      </c>
      <c r="AY499" s="205" t="s">
        <v>157</v>
      </c>
    </row>
    <row r="500" spans="1:65" s="14" customFormat="1" ht="10.199999999999999">
      <c r="B500" s="206"/>
      <c r="C500" s="207"/>
      <c r="D500" s="197" t="s">
        <v>167</v>
      </c>
      <c r="E500" s="208" t="s">
        <v>1</v>
      </c>
      <c r="F500" s="209" t="s">
        <v>609</v>
      </c>
      <c r="G500" s="207"/>
      <c r="H500" s="210">
        <v>6.15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167</v>
      </c>
      <c r="AU500" s="216" t="s">
        <v>87</v>
      </c>
      <c r="AV500" s="14" t="s">
        <v>87</v>
      </c>
      <c r="AW500" s="14" t="s">
        <v>33</v>
      </c>
      <c r="AX500" s="14" t="s">
        <v>78</v>
      </c>
      <c r="AY500" s="216" t="s">
        <v>157</v>
      </c>
    </row>
    <row r="501" spans="1:65" s="14" customFormat="1" ht="10.199999999999999">
      <c r="B501" s="206"/>
      <c r="C501" s="207"/>
      <c r="D501" s="197" t="s">
        <v>167</v>
      </c>
      <c r="E501" s="208" t="s">
        <v>1</v>
      </c>
      <c r="F501" s="209" t="s">
        <v>610</v>
      </c>
      <c r="G501" s="207"/>
      <c r="H501" s="210">
        <v>6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167</v>
      </c>
      <c r="AU501" s="216" t="s">
        <v>87</v>
      </c>
      <c r="AV501" s="14" t="s">
        <v>87</v>
      </c>
      <c r="AW501" s="14" t="s">
        <v>33</v>
      </c>
      <c r="AX501" s="14" t="s">
        <v>78</v>
      </c>
      <c r="AY501" s="216" t="s">
        <v>157</v>
      </c>
    </row>
    <row r="502" spans="1:65" s="14" customFormat="1" ht="30.6">
      <c r="B502" s="206"/>
      <c r="C502" s="207"/>
      <c r="D502" s="197" t="s">
        <v>167</v>
      </c>
      <c r="E502" s="208" t="s">
        <v>1</v>
      </c>
      <c r="F502" s="209" t="s">
        <v>611</v>
      </c>
      <c r="G502" s="207"/>
      <c r="H502" s="210">
        <v>19.274999999999999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167</v>
      </c>
      <c r="AU502" s="216" t="s">
        <v>87</v>
      </c>
      <c r="AV502" s="14" t="s">
        <v>87</v>
      </c>
      <c r="AW502" s="14" t="s">
        <v>33</v>
      </c>
      <c r="AX502" s="14" t="s">
        <v>78</v>
      </c>
      <c r="AY502" s="216" t="s">
        <v>157</v>
      </c>
    </row>
    <row r="503" spans="1:65" s="14" customFormat="1" ht="30.6">
      <c r="B503" s="206"/>
      <c r="C503" s="207"/>
      <c r="D503" s="197" t="s">
        <v>167</v>
      </c>
      <c r="E503" s="208" t="s">
        <v>1</v>
      </c>
      <c r="F503" s="209" t="s">
        <v>612</v>
      </c>
      <c r="G503" s="207"/>
      <c r="H503" s="210">
        <v>17.850999999999999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167</v>
      </c>
      <c r="AU503" s="216" t="s">
        <v>87</v>
      </c>
      <c r="AV503" s="14" t="s">
        <v>87</v>
      </c>
      <c r="AW503" s="14" t="s">
        <v>33</v>
      </c>
      <c r="AX503" s="14" t="s">
        <v>78</v>
      </c>
      <c r="AY503" s="216" t="s">
        <v>157</v>
      </c>
    </row>
    <row r="504" spans="1:65" s="14" customFormat="1" ht="30.6">
      <c r="B504" s="206"/>
      <c r="C504" s="207"/>
      <c r="D504" s="197" t="s">
        <v>167</v>
      </c>
      <c r="E504" s="208" t="s">
        <v>1</v>
      </c>
      <c r="F504" s="209" t="s">
        <v>613</v>
      </c>
      <c r="G504" s="207"/>
      <c r="H504" s="210">
        <v>17.850999999999999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167</v>
      </c>
      <c r="AU504" s="216" t="s">
        <v>87</v>
      </c>
      <c r="AV504" s="14" t="s">
        <v>87</v>
      </c>
      <c r="AW504" s="14" t="s">
        <v>33</v>
      </c>
      <c r="AX504" s="14" t="s">
        <v>78</v>
      </c>
      <c r="AY504" s="216" t="s">
        <v>157</v>
      </c>
    </row>
    <row r="505" spans="1:65" s="14" customFormat="1" ht="10.199999999999999">
      <c r="B505" s="206"/>
      <c r="C505" s="207"/>
      <c r="D505" s="197" t="s">
        <v>167</v>
      </c>
      <c r="E505" s="208" t="s">
        <v>1</v>
      </c>
      <c r="F505" s="209" t="s">
        <v>614</v>
      </c>
      <c r="G505" s="207"/>
      <c r="H505" s="210">
        <v>6.0380000000000003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167</v>
      </c>
      <c r="AU505" s="216" t="s">
        <v>87</v>
      </c>
      <c r="AV505" s="14" t="s">
        <v>87</v>
      </c>
      <c r="AW505" s="14" t="s">
        <v>33</v>
      </c>
      <c r="AX505" s="14" t="s">
        <v>78</v>
      </c>
      <c r="AY505" s="216" t="s">
        <v>157</v>
      </c>
    </row>
    <row r="506" spans="1:65" s="14" customFormat="1" ht="30.6">
      <c r="B506" s="206"/>
      <c r="C506" s="207"/>
      <c r="D506" s="197" t="s">
        <v>167</v>
      </c>
      <c r="E506" s="208" t="s">
        <v>1</v>
      </c>
      <c r="F506" s="209" t="s">
        <v>615</v>
      </c>
      <c r="G506" s="207"/>
      <c r="H506" s="210">
        <v>15.45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167</v>
      </c>
      <c r="AU506" s="216" t="s">
        <v>87</v>
      </c>
      <c r="AV506" s="14" t="s">
        <v>87</v>
      </c>
      <c r="AW506" s="14" t="s">
        <v>33</v>
      </c>
      <c r="AX506" s="14" t="s">
        <v>78</v>
      </c>
      <c r="AY506" s="216" t="s">
        <v>157</v>
      </c>
    </row>
    <row r="507" spans="1:65" s="14" customFormat="1" ht="10.199999999999999">
      <c r="B507" s="206"/>
      <c r="C507" s="207"/>
      <c r="D507" s="197" t="s">
        <v>167</v>
      </c>
      <c r="E507" s="208" t="s">
        <v>1</v>
      </c>
      <c r="F507" s="209" t="s">
        <v>616</v>
      </c>
      <c r="G507" s="207"/>
      <c r="H507" s="210">
        <v>8.4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167</v>
      </c>
      <c r="AU507" s="216" t="s">
        <v>87</v>
      </c>
      <c r="AV507" s="14" t="s">
        <v>87</v>
      </c>
      <c r="AW507" s="14" t="s">
        <v>33</v>
      </c>
      <c r="AX507" s="14" t="s">
        <v>78</v>
      </c>
      <c r="AY507" s="216" t="s">
        <v>157</v>
      </c>
    </row>
    <row r="508" spans="1:65" s="14" customFormat="1" ht="10.199999999999999">
      <c r="B508" s="206"/>
      <c r="C508" s="207"/>
      <c r="D508" s="197" t="s">
        <v>167</v>
      </c>
      <c r="E508" s="208" t="s">
        <v>1</v>
      </c>
      <c r="F508" s="209" t="s">
        <v>617</v>
      </c>
      <c r="G508" s="207"/>
      <c r="H508" s="210">
        <v>4.875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167</v>
      </c>
      <c r="AU508" s="216" t="s">
        <v>87</v>
      </c>
      <c r="AV508" s="14" t="s">
        <v>87</v>
      </c>
      <c r="AW508" s="14" t="s">
        <v>33</v>
      </c>
      <c r="AX508" s="14" t="s">
        <v>78</v>
      </c>
      <c r="AY508" s="216" t="s">
        <v>157</v>
      </c>
    </row>
    <row r="509" spans="1:65" s="13" customFormat="1" ht="10.199999999999999">
      <c r="B509" s="195"/>
      <c r="C509" s="196"/>
      <c r="D509" s="197" t="s">
        <v>167</v>
      </c>
      <c r="E509" s="198" t="s">
        <v>1</v>
      </c>
      <c r="F509" s="199" t="s">
        <v>178</v>
      </c>
      <c r="G509" s="196"/>
      <c r="H509" s="198" t="s">
        <v>1</v>
      </c>
      <c r="I509" s="200"/>
      <c r="J509" s="196"/>
      <c r="K509" s="196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167</v>
      </c>
      <c r="AU509" s="205" t="s">
        <v>87</v>
      </c>
      <c r="AV509" s="13" t="s">
        <v>85</v>
      </c>
      <c r="AW509" s="13" t="s">
        <v>33</v>
      </c>
      <c r="AX509" s="13" t="s">
        <v>78</v>
      </c>
      <c r="AY509" s="205" t="s">
        <v>157</v>
      </c>
    </row>
    <row r="510" spans="1:65" s="14" customFormat="1" ht="10.199999999999999">
      <c r="B510" s="206"/>
      <c r="C510" s="207"/>
      <c r="D510" s="197" t="s">
        <v>167</v>
      </c>
      <c r="E510" s="208" t="s">
        <v>1</v>
      </c>
      <c r="F510" s="209" t="s">
        <v>618</v>
      </c>
      <c r="G510" s="207"/>
      <c r="H510" s="210">
        <v>26.13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167</v>
      </c>
      <c r="AU510" s="216" t="s">
        <v>87</v>
      </c>
      <c r="AV510" s="14" t="s">
        <v>87</v>
      </c>
      <c r="AW510" s="14" t="s">
        <v>33</v>
      </c>
      <c r="AX510" s="14" t="s">
        <v>78</v>
      </c>
      <c r="AY510" s="216" t="s">
        <v>157</v>
      </c>
    </row>
    <row r="511" spans="1:65" s="14" customFormat="1" ht="10.199999999999999">
      <c r="B511" s="206"/>
      <c r="C511" s="207"/>
      <c r="D511" s="197" t="s">
        <v>167</v>
      </c>
      <c r="E511" s="208" t="s">
        <v>1</v>
      </c>
      <c r="F511" s="209" t="s">
        <v>619</v>
      </c>
      <c r="G511" s="207"/>
      <c r="H511" s="210">
        <v>25.515000000000001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167</v>
      </c>
      <c r="AU511" s="216" t="s">
        <v>87</v>
      </c>
      <c r="AV511" s="14" t="s">
        <v>87</v>
      </c>
      <c r="AW511" s="14" t="s">
        <v>33</v>
      </c>
      <c r="AX511" s="14" t="s">
        <v>78</v>
      </c>
      <c r="AY511" s="216" t="s">
        <v>157</v>
      </c>
    </row>
    <row r="512" spans="1:65" s="14" customFormat="1" ht="30.6">
      <c r="B512" s="206"/>
      <c r="C512" s="207"/>
      <c r="D512" s="197" t="s">
        <v>167</v>
      </c>
      <c r="E512" s="208" t="s">
        <v>1</v>
      </c>
      <c r="F512" s="209" t="s">
        <v>620</v>
      </c>
      <c r="G512" s="207"/>
      <c r="H512" s="210">
        <v>46.627000000000002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167</v>
      </c>
      <c r="AU512" s="216" t="s">
        <v>87</v>
      </c>
      <c r="AV512" s="14" t="s">
        <v>87</v>
      </c>
      <c r="AW512" s="14" t="s">
        <v>33</v>
      </c>
      <c r="AX512" s="14" t="s">
        <v>78</v>
      </c>
      <c r="AY512" s="216" t="s">
        <v>157</v>
      </c>
    </row>
    <row r="513" spans="1:65" s="14" customFormat="1" ht="20.399999999999999">
      <c r="B513" s="206"/>
      <c r="C513" s="207"/>
      <c r="D513" s="197" t="s">
        <v>167</v>
      </c>
      <c r="E513" s="208" t="s">
        <v>1</v>
      </c>
      <c r="F513" s="209" t="s">
        <v>621</v>
      </c>
      <c r="G513" s="207"/>
      <c r="H513" s="210">
        <v>24.074999999999999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167</v>
      </c>
      <c r="AU513" s="216" t="s">
        <v>87</v>
      </c>
      <c r="AV513" s="14" t="s">
        <v>87</v>
      </c>
      <c r="AW513" s="14" t="s">
        <v>33</v>
      </c>
      <c r="AX513" s="14" t="s">
        <v>78</v>
      </c>
      <c r="AY513" s="216" t="s">
        <v>157</v>
      </c>
    </row>
    <row r="514" spans="1:65" s="14" customFormat="1" ht="20.399999999999999">
      <c r="B514" s="206"/>
      <c r="C514" s="207"/>
      <c r="D514" s="197" t="s">
        <v>167</v>
      </c>
      <c r="E514" s="208" t="s">
        <v>1</v>
      </c>
      <c r="F514" s="209" t="s">
        <v>622</v>
      </c>
      <c r="G514" s="207"/>
      <c r="H514" s="210">
        <v>21.242000000000001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167</v>
      </c>
      <c r="AU514" s="216" t="s">
        <v>87</v>
      </c>
      <c r="AV514" s="14" t="s">
        <v>87</v>
      </c>
      <c r="AW514" s="14" t="s">
        <v>33</v>
      </c>
      <c r="AX514" s="14" t="s">
        <v>78</v>
      </c>
      <c r="AY514" s="216" t="s">
        <v>157</v>
      </c>
    </row>
    <row r="515" spans="1:65" s="14" customFormat="1" ht="20.399999999999999">
      <c r="B515" s="206"/>
      <c r="C515" s="207"/>
      <c r="D515" s="197" t="s">
        <v>167</v>
      </c>
      <c r="E515" s="208" t="s">
        <v>1</v>
      </c>
      <c r="F515" s="209" t="s">
        <v>623</v>
      </c>
      <c r="G515" s="207"/>
      <c r="H515" s="210">
        <v>21.077000000000002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167</v>
      </c>
      <c r="AU515" s="216" t="s">
        <v>87</v>
      </c>
      <c r="AV515" s="14" t="s">
        <v>87</v>
      </c>
      <c r="AW515" s="14" t="s">
        <v>33</v>
      </c>
      <c r="AX515" s="14" t="s">
        <v>78</v>
      </c>
      <c r="AY515" s="216" t="s">
        <v>157</v>
      </c>
    </row>
    <row r="516" spans="1:65" s="14" customFormat="1" ht="10.199999999999999">
      <c r="B516" s="206"/>
      <c r="C516" s="207"/>
      <c r="D516" s="197" t="s">
        <v>167</v>
      </c>
      <c r="E516" s="208" t="s">
        <v>1</v>
      </c>
      <c r="F516" s="209" t="s">
        <v>624</v>
      </c>
      <c r="G516" s="207"/>
      <c r="H516" s="210">
        <v>10.5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167</v>
      </c>
      <c r="AU516" s="216" t="s">
        <v>87</v>
      </c>
      <c r="AV516" s="14" t="s">
        <v>87</v>
      </c>
      <c r="AW516" s="14" t="s">
        <v>33</v>
      </c>
      <c r="AX516" s="14" t="s">
        <v>78</v>
      </c>
      <c r="AY516" s="216" t="s">
        <v>157</v>
      </c>
    </row>
    <row r="517" spans="1:65" s="14" customFormat="1" ht="10.199999999999999">
      <c r="B517" s="206"/>
      <c r="C517" s="207"/>
      <c r="D517" s="197" t="s">
        <v>167</v>
      </c>
      <c r="E517" s="208" t="s">
        <v>1</v>
      </c>
      <c r="F517" s="209" t="s">
        <v>625</v>
      </c>
      <c r="G517" s="207"/>
      <c r="H517" s="210">
        <v>6.45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167</v>
      </c>
      <c r="AU517" s="216" t="s">
        <v>87</v>
      </c>
      <c r="AV517" s="14" t="s">
        <v>87</v>
      </c>
      <c r="AW517" s="14" t="s">
        <v>33</v>
      </c>
      <c r="AX517" s="14" t="s">
        <v>78</v>
      </c>
      <c r="AY517" s="216" t="s">
        <v>157</v>
      </c>
    </row>
    <row r="518" spans="1:65" s="14" customFormat="1" ht="10.199999999999999">
      <c r="B518" s="206"/>
      <c r="C518" s="207"/>
      <c r="D518" s="197" t="s">
        <v>167</v>
      </c>
      <c r="E518" s="208" t="s">
        <v>1</v>
      </c>
      <c r="F518" s="209" t="s">
        <v>626</v>
      </c>
      <c r="G518" s="207"/>
      <c r="H518" s="210">
        <v>11.25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167</v>
      </c>
      <c r="AU518" s="216" t="s">
        <v>87</v>
      </c>
      <c r="AV518" s="14" t="s">
        <v>87</v>
      </c>
      <c r="AW518" s="14" t="s">
        <v>33</v>
      </c>
      <c r="AX518" s="14" t="s">
        <v>78</v>
      </c>
      <c r="AY518" s="216" t="s">
        <v>157</v>
      </c>
    </row>
    <row r="519" spans="1:65" s="14" customFormat="1" ht="20.399999999999999">
      <c r="B519" s="206"/>
      <c r="C519" s="207"/>
      <c r="D519" s="197" t="s">
        <v>167</v>
      </c>
      <c r="E519" s="208" t="s">
        <v>1</v>
      </c>
      <c r="F519" s="209" t="s">
        <v>627</v>
      </c>
      <c r="G519" s="207"/>
      <c r="H519" s="210">
        <v>14.94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167</v>
      </c>
      <c r="AU519" s="216" t="s">
        <v>87</v>
      </c>
      <c r="AV519" s="14" t="s">
        <v>87</v>
      </c>
      <c r="AW519" s="14" t="s">
        <v>33</v>
      </c>
      <c r="AX519" s="14" t="s">
        <v>78</v>
      </c>
      <c r="AY519" s="216" t="s">
        <v>157</v>
      </c>
    </row>
    <row r="520" spans="1:65" s="14" customFormat="1" ht="10.199999999999999">
      <c r="B520" s="206"/>
      <c r="C520" s="207"/>
      <c r="D520" s="197" t="s">
        <v>167</v>
      </c>
      <c r="E520" s="208" t="s">
        <v>1</v>
      </c>
      <c r="F520" s="209" t="s">
        <v>628</v>
      </c>
      <c r="G520" s="207"/>
      <c r="H520" s="210">
        <v>11.7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167</v>
      </c>
      <c r="AU520" s="216" t="s">
        <v>87</v>
      </c>
      <c r="AV520" s="14" t="s">
        <v>87</v>
      </c>
      <c r="AW520" s="14" t="s">
        <v>33</v>
      </c>
      <c r="AX520" s="14" t="s">
        <v>78</v>
      </c>
      <c r="AY520" s="216" t="s">
        <v>157</v>
      </c>
    </row>
    <row r="521" spans="1:65" s="14" customFormat="1" ht="20.399999999999999">
      <c r="B521" s="206"/>
      <c r="C521" s="207"/>
      <c r="D521" s="197" t="s">
        <v>167</v>
      </c>
      <c r="E521" s="208" t="s">
        <v>1</v>
      </c>
      <c r="F521" s="209" t="s">
        <v>629</v>
      </c>
      <c r="G521" s="207"/>
      <c r="H521" s="210">
        <v>15.75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167</v>
      </c>
      <c r="AU521" s="216" t="s">
        <v>87</v>
      </c>
      <c r="AV521" s="14" t="s">
        <v>87</v>
      </c>
      <c r="AW521" s="14" t="s">
        <v>33</v>
      </c>
      <c r="AX521" s="14" t="s">
        <v>78</v>
      </c>
      <c r="AY521" s="216" t="s">
        <v>157</v>
      </c>
    </row>
    <row r="522" spans="1:65" s="14" customFormat="1" ht="30.6">
      <c r="B522" s="206"/>
      <c r="C522" s="207"/>
      <c r="D522" s="197" t="s">
        <v>167</v>
      </c>
      <c r="E522" s="208" t="s">
        <v>1</v>
      </c>
      <c r="F522" s="209" t="s">
        <v>630</v>
      </c>
      <c r="G522" s="207"/>
      <c r="H522" s="210">
        <v>24.074999999999999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167</v>
      </c>
      <c r="AU522" s="216" t="s">
        <v>87</v>
      </c>
      <c r="AV522" s="14" t="s">
        <v>87</v>
      </c>
      <c r="AW522" s="14" t="s">
        <v>33</v>
      </c>
      <c r="AX522" s="14" t="s">
        <v>78</v>
      </c>
      <c r="AY522" s="216" t="s">
        <v>157</v>
      </c>
    </row>
    <row r="523" spans="1:65" s="14" customFormat="1" ht="10.199999999999999">
      <c r="B523" s="206"/>
      <c r="C523" s="207"/>
      <c r="D523" s="197" t="s">
        <v>167</v>
      </c>
      <c r="E523" s="208" t="s">
        <v>1</v>
      </c>
      <c r="F523" s="209" t="s">
        <v>631</v>
      </c>
      <c r="G523" s="207"/>
      <c r="H523" s="210">
        <v>8.5500000000000007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167</v>
      </c>
      <c r="AU523" s="216" t="s">
        <v>87</v>
      </c>
      <c r="AV523" s="14" t="s">
        <v>87</v>
      </c>
      <c r="AW523" s="14" t="s">
        <v>33</v>
      </c>
      <c r="AX523" s="14" t="s">
        <v>78</v>
      </c>
      <c r="AY523" s="216" t="s">
        <v>157</v>
      </c>
    </row>
    <row r="524" spans="1:65" s="14" customFormat="1" ht="10.199999999999999">
      <c r="B524" s="206"/>
      <c r="C524" s="207"/>
      <c r="D524" s="197" t="s">
        <v>167</v>
      </c>
      <c r="E524" s="208" t="s">
        <v>1</v>
      </c>
      <c r="F524" s="209" t="s">
        <v>632</v>
      </c>
      <c r="G524" s="207"/>
      <c r="H524" s="210">
        <v>7.35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167</v>
      </c>
      <c r="AU524" s="216" t="s">
        <v>87</v>
      </c>
      <c r="AV524" s="14" t="s">
        <v>87</v>
      </c>
      <c r="AW524" s="14" t="s">
        <v>33</v>
      </c>
      <c r="AX524" s="14" t="s">
        <v>78</v>
      </c>
      <c r="AY524" s="216" t="s">
        <v>157</v>
      </c>
    </row>
    <row r="525" spans="1:65" s="15" customFormat="1" ht="10.199999999999999">
      <c r="B525" s="217"/>
      <c r="C525" s="218"/>
      <c r="D525" s="197" t="s">
        <v>167</v>
      </c>
      <c r="E525" s="219" t="s">
        <v>1</v>
      </c>
      <c r="F525" s="220" t="s">
        <v>633</v>
      </c>
      <c r="G525" s="218"/>
      <c r="H525" s="221">
        <v>377.12100000000004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167</v>
      </c>
      <c r="AU525" s="227" t="s">
        <v>87</v>
      </c>
      <c r="AV525" s="15" t="s">
        <v>165</v>
      </c>
      <c r="AW525" s="15" t="s">
        <v>33</v>
      </c>
      <c r="AX525" s="15" t="s">
        <v>85</v>
      </c>
      <c r="AY525" s="227" t="s">
        <v>157</v>
      </c>
    </row>
    <row r="526" spans="1:65" s="12" customFormat="1" ht="22.8" customHeight="1">
      <c r="B526" s="166"/>
      <c r="C526" s="167"/>
      <c r="D526" s="168" t="s">
        <v>77</v>
      </c>
      <c r="E526" s="180" t="s">
        <v>634</v>
      </c>
      <c r="F526" s="180" t="s">
        <v>635</v>
      </c>
      <c r="G526" s="167"/>
      <c r="H526" s="167"/>
      <c r="I526" s="170"/>
      <c r="J526" s="181">
        <f>BK526</f>
        <v>0</v>
      </c>
      <c r="K526" s="167"/>
      <c r="L526" s="172"/>
      <c r="M526" s="173"/>
      <c r="N526" s="174"/>
      <c r="O526" s="174"/>
      <c r="P526" s="175">
        <f>SUM(P527:P556)</f>
        <v>0</v>
      </c>
      <c r="Q526" s="174"/>
      <c r="R526" s="175">
        <f>SUM(R527:R556)</f>
        <v>0</v>
      </c>
      <c r="S526" s="174"/>
      <c r="T526" s="176">
        <f>SUM(T527:T556)</f>
        <v>0</v>
      </c>
      <c r="AR526" s="177" t="s">
        <v>85</v>
      </c>
      <c r="AT526" s="178" t="s">
        <v>77</v>
      </c>
      <c r="AU526" s="178" t="s">
        <v>85</v>
      </c>
      <c r="AY526" s="177" t="s">
        <v>157</v>
      </c>
      <c r="BK526" s="179">
        <f>SUM(BK527:BK556)</f>
        <v>0</v>
      </c>
    </row>
    <row r="527" spans="1:65" s="2" customFormat="1" ht="24.15" customHeight="1">
      <c r="A527" s="34"/>
      <c r="B527" s="35"/>
      <c r="C527" s="182" t="s">
        <v>636</v>
      </c>
      <c r="D527" s="182" t="s">
        <v>160</v>
      </c>
      <c r="E527" s="183" t="s">
        <v>637</v>
      </c>
      <c r="F527" s="184" t="s">
        <v>638</v>
      </c>
      <c r="G527" s="185" t="s">
        <v>233</v>
      </c>
      <c r="H527" s="186">
        <v>233.51900000000001</v>
      </c>
      <c r="I527" s="187"/>
      <c r="J527" s="188">
        <f>ROUND(I527*H527,2)</f>
        <v>0</v>
      </c>
      <c r="K527" s="184" t="s">
        <v>164</v>
      </c>
      <c r="L527" s="39"/>
      <c r="M527" s="189" t="s">
        <v>1</v>
      </c>
      <c r="N527" s="190" t="s">
        <v>43</v>
      </c>
      <c r="O527" s="71"/>
      <c r="P527" s="191">
        <f>O527*H527</f>
        <v>0</v>
      </c>
      <c r="Q527" s="191">
        <v>0</v>
      </c>
      <c r="R527" s="191">
        <f>Q527*H527</f>
        <v>0</v>
      </c>
      <c r="S527" s="191">
        <v>0</v>
      </c>
      <c r="T527" s="192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93" t="s">
        <v>165</v>
      </c>
      <c r="AT527" s="193" t="s">
        <v>160</v>
      </c>
      <c r="AU527" s="193" t="s">
        <v>87</v>
      </c>
      <c r="AY527" s="17" t="s">
        <v>157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7" t="s">
        <v>85</v>
      </c>
      <c r="BK527" s="194">
        <f>ROUND(I527*H527,2)</f>
        <v>0</v>
      </c>
      <c r="BL527" s="17" t="s">
        <v>165</v>
      </c>
      <c r="BM527" s="193" t="s">
        <v>639</v>
      </c>
    </row>
    <row r="528" spans="1:65" s="2" customFormat="1" ht="24.15" customHeight="1">
      <c r="A528" s="34"/>
      <c r="B528" s="35"/>
      <c r="C528" s="182" t="s">
        <v>640</v>
      </c>
      <c r="D528" s="182" t="s">
        <v>160</v>
      </c>
      <c r="E528" s="183" t="s">
        <v>641</v>
      </c>
      <c r="F528" s="184" t="s">
        <v>642</v>
      </c>
      <c r="G528" s="185" t="s">
        <v>233</v>
      </c>
      <c r="H528" s="186">
        <v>233.51900000000001</v>
      </c>
      <c r="I528" s="187"/>
      <c r="J528" s="188">
        <f>ROUND(I528*H528,2)</f>
        <v>0</v>
      </c>
      <c r="K528" s="184" t="s">
        <v>164</v>
      </c>
      <c r="L528" s="39"/>
      <c r="M528" s="189" t="s">
        <v>1</v>
      </c>
      <c r="N528" s="190" t="s">
        <v>43</v>
      </c>
      <c r="O528" s="71"/>
      <c r="P528" s="191">
        <f>O528*H528</f>
        <v>0</v>
      </c>
      <c r="Q528" s="191">
        <v>0</v>
      </c>
      <c r="R528" s="191">
        <f>Q528*H528</f>
        <v>0</v>
      </c>
      <c r="S528" s="191">
        <v>0</v>
      </c>
      <c r="T528" s="19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3" t="s">
        <v>165</v>
      </c>
      <c r="AT528" s="193" t="s">
        <v>160</v>
      </c>
      <c r="AU528" s="193" t="s">
        <v>87</v>
      </c>
      <c r="AY528" s="17" t="s">
        <v>157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7" t="s">
        <v>85</v>
      </c>
      <c r="BK528" s="194">
        <f>ROUND(I528*H528,2)</f>
        <v>0</v>
      </c>
      <c r="BL528" s="17" t="s">
        <v>165</v>
      </c>
      <c r="BM528" s="193" t="s">
        <v>643</v>
      </c>
    </row>
    <row r="529" spans="1:65" s="2" customFormat="1" ht="24.15" customHeight="1">
      <c r="A529" s="34"/>
      <c r="B529" s="35"/>
      <c r="C529" s="182" t="s">
        <v>644</v>
      </c>
      <c r="D529" s="182" t="s">
        <v>160</v>
      </c>
      <c r="E529" s="183" t="s">
        <v>645</v>
      </c>
      <c r="F529" s="184" t="s">
        <v>646</v>
      </c>
      <c r="G529" s="185" t="s">
        <v>233</v>
      </c>
      <c r="H529" s="186">
        <v>2335.19</v>
      </c>
      <c r="I529" s="187"/>
      <c r="J529" s="188">
        <f>ROUND(I529*H529,2)</f>
        <v>0</v>
      </c>
      <c r="K529" s="184" t="s">
        <v>164</v>
      </c>
      <c r="L529" s="39"/>
      <c r="M529" s="189" t="s">
        <v>1</v>
      </c>
      <c r="N529" s="190" t="s">
        <v>43</v>
      </c>
      <c r="O529" s="71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3" t="s">
        <v>165</v>
      </c>
      <c r="AT529" s="193" t="s">
        <v>160</v>
      </c>
      <c r="AU529" s="193" t="s">
        <v>87</v>
      </c>
      <c r="AY529" s="17" t="s">
        <v>157</v>
      </c>
      <c r="BE529" s="194">
        <f>IF(N529="základní",J529,0)</f>
        <v>0</v>
      </c>
      <c r="BF529" s="194">
        <f>IF(N529="snížená",J529,0)</f>
        <v>0</v>
      </c>
      <c r="BG529" s="194">
        <f>IF(N529="zákl. přenesená",J529,0)</f>
        <v>0</v>
      </c>
      <c r="BH529" s="194">
        <f>IF(N529="sníž. přenesená",J529,0)</f>
        <v>0</v>
      </c>
      <c r="BI529" s="194">
        <f>IF(N529="nulová",J529,0)</f>
        <v>0</v>
      </c>
      <c r="BJ529" s="17" t="s">
        <v>85</v>
      </c>
      <c r="BK529" s="194">
        <f>ROUND(I529*H529,2)</f>
        <v>0</v>
      </c>
      <c r="BL529" s="17" t="s">
        <v>165</v>
      </c>
      <c r="BM529" s="193" t="s">
        <v>647</v>
      </c>
    </row>
    <row r="530" spans="1:65" s="14" customFormat="1" ht="10.199999999999999">
      <c r="B530" s="206"/>
      <c r="C530" s="207"/>
      <c r="D530" s="197" t="s">
        <v>167</v>
      </c>
      <c r="E530" s="207"/>
      <c r="F530" s="209" t="s">
        <v>648</v>
      </c>
      <c r="G530" s="207"/>
      <c r="H530" s="210">
        <v>2335.19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167</v>
      </c>
      <c r="AU530" s="216" t="s">
        <v>87</v>
      </c>
      <c r="AV530" s="14" t="s">
        <v>87</v>
      </c>
      <c r="AW530" s="14" t="s">
        <v>4</v>
      </c>
      <c r="AX530" s="14" t="s">
        <v>85</v>
      </c>
      <c r="AY530" s="216" t="s">
        <v>157</v>
      </c>
    </row>
    <row r="531" spans="1:65" s="2" customFormat="1" ht="33" customHeight="1">
      <c r="A531" s="34"/>
      <c r="B531" s="35"/>
      <c r="C531" s="182" t="s">
        <v>649</v>
      </c>
      <c r="D531" s="182" t="s">
        <v>160</v>
      </c>
      <c r="E531" s="183" t="s">
        <v>650</v>
      </c>
      <c r="F531" s="184" t="s">
        <v>651</v>
      </c>
      <c r="G531" s="185" t="s">
        <v>233</v>
      </c>
      <c r="H531" s="186">
        <v>109.937</v>
      </c>
      <c r="I531" s="187"/>
      <c r="J531" s="188">
        <f>ROUND(I531*H531,2)</f>
        <v>0</v>
      </c>
      <c r="K531" s="184" t="s">
        <v>164</v>
      </c>
      <c r="L531" s="39"/>
      <c r="M531" s="189" t="s">
        <v>1</v>
      </c>
      <c r="N531" s="190" t="s">
        <v>43</v>
      </c>
      <c r="O531" s="71"/>
      <c r="P531" s="191">
        <f>O531*H531</f>
        <v>0</v>
      </c>
      <c r="Q531" s="191">
        <v>0</v>
      </c>
      <c r="R531" s="191">
        <f>Q531*H531</f>
        <v>0</v>
      </c>
      <c r="S531" s="191">
        <v>0</v>
      </c>
      <c r="T531" s="19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3" t="s">
        <v>165</v>
      </c>
      <c r="AT531" s="193" t="s">
        <v>160</v>
      </c>
      <c r="AU531" s="193" t="s">
        <v>87</v>
      </c>
      <c r="AY531" s="17" t="s">
        <v>157</v>
      </c>
      <c r="BE531" s="194">
        <f>IF(N531="základní",J531,0)</f>
        <v>0</v>
      </c>
      <c r="BF531" s="194">
        <f>IF(N531="snížená",J531,0)</f>
        <v>0</v>
      </c>
      <c r="BG531" s="194">
        <f>IF(N531="zákl. přenesená",J531,0)</f>
        <v>0</v>
      </c>
      <c r="BH531" s="194">
        <f>IF(N531="sníž. přenesená",J531,0)</f>
        <v>0</v>
      </c>
      <c r="BI531" s="194">
        <f>IF(N531="nulová",J531,0)</f>
        <v>0</v>
      </c>
      <c r="BJ531" s="17" t="s">
        <v>85</v>
      </c>
      <c r="BK531" s="194">
        <f>ROUND(I531*H531,2)</f>
        <v>0</v>
      </c>
      <c r="BL531" s="17" t="s">
        <v>165</v>
      </c>
      <c r="BM531" s="193" t="s">
        <v>652</v>
      </c>
    </row>
    <row r="532" spans="1:65" s="14" customFormat="1" ht="10.199999999999999">
      <c r="B532" s="206"/>
      <c r="C532" s="207"/>
      <c r="D532" s="197" t="s">
        <v>167</v>
      </c>
      <c r="E532" s="208" t="s">
        <v>1</v>
      </c>
      <c r="F532" s="209" t="s">
        <v>653</v>
      </c>
      <c r="G532" s="207"/>
      <c r="H532" s="210">
        <v>95.596999999999994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167</v>
      </c>
      <c r="AU532" s="216" t="s">
        <v>87</v>
      </c>
      <c r="AV532" s="14" t="s">
        <v>87</v>
      </c>
      <c r="AW532" s="14" t="s">
        <v>33</v>
      </c>
      <c r="AX532" s="14" t="s">
        <v>78</v>
      </c>
      <c r="AY532" s="216" t="s">
        <v>157</v>
      </c>
    </row>
    <row r="533" spans="1:65" s="15" customFormat="1" ht="10.199999999999999">
      <c r="B533" s="217"/>
      <c r="C533" s="218"/>
      <c r="D533" s="197" t="s">
        <v>167</v>
      </c>
      <c r="E533" s="219" t="s">
        <v>1</v>
      </c>
      <c r="F533" s="220" t="s">
        <v>171</v>
      </c>
      <c r="G533" s="218"/>
      <c r="H533" s="221">
        <v>95.596999999999994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167</v>
      </c>
      <c r="AU533" s="227" t="s">
        <v>87</v>
      </c>
      <c r="AV533" s="15" t="s">
        <v>165</v>
      </c>
      <c r="AW533" s="15" t="s">
        <v>33</v>
      </c>
      <c r="AX533" s="15" t="s">
        <v>85</v>
      </c>
      <c r="AY533" s="227" t="s">
        <v>157</v>
      </c>
    </row>
    <row r="534" spans="1:65" s="14" customFormat="1" ht="10.199999999999999">
      <c r="B534" s="206"/>
      <c r="C534" s="207"/>
      <c r="D534" s="197" t="s">
        <v>167</v>
      </c>
      <c r="E534" s="207"/>
      <c r="F534" s="209" t="s">
        <v>654</v>
      </c>
      <c r="G534" s="207"/>
      <c r="H534" s="210">
        <v>109.937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167</v>
      </c>
      <c r="AU534" s="216" t="s">
        <v>87</v>
      </c>
      <c r="AV534" s="14" t="s">
        <v>87</v>
      </c>
      <c r="AW534" s="14" t="s">
        <v>4</v>
      </c>
      <c r="AX534" s="14" t="s">
        <v>85</v>
      </c>
      <c r="AY534" s="216" t="s">
        <v>157</v>
      </c>
    </row>
    <row r="535" spans="1:65" s="2" customFormat="1" ht="33" customHeight="1">
      <c r="A535" s="34"/>
      <c r="B535" s="35"/>
      <c r="C535" s="182" t="s">
        <v>655</v>
      </c>
      <c r="D535" s="182" t="s">
        <v>160</v>
      </c>
      <c r="E535" s="183" t="s">
        <v>656</v>
      </c>
      <c r="F535" s="184" t="s">
        <v>657</v>
      </c>
      <c r="G535" s="185" t="s">
        <v>233</v>
      </c>
      <c r="H535" s="186">
        <v>10.18</v>
      </c>
      <c r="I535" s="187"/>
      <c r="J535" s="188">
        <f>ROUND(I535*H535,2)</f>
        <v>0</v>
      </c>
      <c r="K535" s="184" t="s">
        <v>164</v>
      </c>
      <c r="L535" s="39"/>
      <c r="M535" s="189" t="s">
        <v>1</v>
      </c>
      <c r="N535" s="190" t="s">
        <v>43</v>
      </c>
      <c r="O535" s="71"/>
      <c r="P535" s="191">
        <f>O535*H535</f>
        <v>0</v>
      </c>
      <c r="Q535" s="191">
        <v>0</v>
      </c>
      <c r="R535" s="191">
        <f>Q535*H535</f>
        <v>0</v>
      </c>
      <c r="S535" s="191">
        <v>0</v>
      </c>
      <c r="T535" s="19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3" t="s">
        <v>165</v>
      </c>
      <c r="AT535" s="193" t="s">
        <v>160</v>
      </c>
      <c r="AU535" s="193" t="s">
        <v>87</v>
      </c>
      <c r="AY535" s="17" t="s">
        <v>157</v>
      </c>
      <c r="BE535" s="194">
        <f>IF(N535="základní",J535,0)</f>
        <v>0</v>
      </c>
      <c r="BF535" s="194">
        <f>IF(N535="snížená",J535,0)</f>
        <v>0</v>
      </c>
      <c r="BG535" s="194">
        <f>IF(N535="zákl. přenesená",J535,0)</f>
        <v>0</v>
      </c>
      <c r="BH535" s="194">
        <f>IF(N535="sníž. přenesená",J535,0)</f>
        <v>0</v>
      </c>
      <c r="BI535" s="194">
        <f>IF(N535="nulová",J535,0)</f>
        <v>0</v>
      </c>
      <c r="BJ535" s="17" t="s">
        <v>85</v>
      </c>
      <c r="BK535" s="194">
        <f>ROUND(I535*H535,2)</f>
        <v>0</v>
      </c>
      <c r="BL535" s="17" t="s">
        <v>165</v>
      </c>
      <c r="BM535" s="193" t="s">
        <v>658</v>
      </c>
    </row>
    <row r="536" spans="1:65" s="14" customFormat="1" ht="10.199999999999999">
      <c r="B536" s="206"/>
      <c r="C536" s="207"/>
      <c r="D536" s="197" t="s">
        <v>167</v>
      </c>
      <c r="E536" s="208" t="s">
        <v>1</v>
      </c>
      <c r="F536" s="209" t="s">
        <v>659</v>
      </c>
      <c r="G536" s="207"/>
      <c r="H536" s="210">
        <v>8.8520000000000003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167</v>
      </c>
      <c r="AU536" s="216" t="s">
        <v>87</v>
      </c>
      <c r="AV536" s="14" t="s">
        <v>87</v>
      </c>
      <c r="AW536" s="14" t="s">
        <v>33</v>
      </c>
      <c r="AX536" s="14" t="s">
        <v>85</v>
      </c>
      <c r="AY536" s="216" t="s">
        <v>157</v>
      </c>
    </row>
    <row r="537" spans="1:65" s="14" customFormat="1" ht="10.199999999999999">
      <c r="B537" s="206"/>
      <c r="C537" s="207"/>
      <c r="D537" s="197" t="s">
        <v>167</v>
      </c>
      <c r="E537" s="207"/>
      <c r="F537" s="209" t="s">
        <v>660</v>
      </c>
      <c r="G537" s="207"/>
      <c r="H537" s="210">
        <v>10.18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167</v>
      </c>
      <c r="AU537" s="216" t="s">
        <v>87</v>
      </c>
      <c r="AV537" s="14" t="s">
        <v>87</v>
      </c>
      <c r="AW537" s="14" t="s">
        <v>4</v>
      </c>
      <c r="AX537" s="14" t="s">
        <v>85</v>
      </c>
      <c r="AY537" s="216" t="s">
        <v>157</v>
      </c>
    </row>
    <row r="538" spans="1:65" s="2" customFormat="1" ht="49.05" customHeight="1">
      <c r="A538" s="34"/>
      <c r="B538" s="35"/>
      <c r="C538" s="182" t="s">
        <v>661</v>
      </c>
      <c r="D538" s="182" t="s">
        <v>160</v>
      </c>
      <c r="E538" s="183" t="s">
        <v>662</v>
      </c>
      <c r="F538" s="184" t="s">
        <v>663</v>
      </c>
      <c r="G538" s="185" t="s">
        <v>233</v>
      </c>
      <c r="H538" s="186">
        <v>55.965000000000003</v>
      </c>
      <c r="I538" s="187"/>
      <c r="J538" s="188">
        <f>ROUND(I538*H538,2)</f>
        <v>0</v>
      </c>
      <c r="K538" s="184" t="s">
        <v>164</v>
      </c>
      <c r="L538" s="39"/>
      <c r="M538" s="189" t="s">
        <v>1</v>
      </c>
      <c r="N538" s="190" t="s">
        <v>43</v>
      </c>
      <c r="O538" s="71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3" t="s">
        <v>165</v>
      </c>
      <c r="AT538" s="193" t="s">
        <v>160</v>
      </c>
      <c r="AU538" s="193" t="s">
        <v>87</v>
      </c>
      <c r="AY538" s="17" t="s">
        <v>157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7" t="s">
        <v>85</v>
      </c>
      <c r="BK538" s="194">
        <f>ROUND(I538*H538,2)</f>
        <v>0</v>
      </c>
      <c r="BL538" s="17" t="s">
        <v>165</v>
      </c>
      <c r="BM538" s="193" t="s">
        <v>664</v>
      </c>
    </row>
    <row r="539" spans="1:65" s="14" customFormat="1" ht="10.199999999999999">
      <c r="B539" s="206"/>
      <c r="C539" s="207"/>
      <c r="D539" s="197" t="s">
        <v>167</v>
      </c>
      <c r="E539" s="208" t="s">
        <v>1</v>
      </c>
      <c r="F539" s="209" t="s">
        <v>665</v>
      </c>
      <c r="G539" s="207"/>
      <c r="H539" s="210">
        <v>48.664999999999999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167</v>
      </c>
      <c r="AU539" s="216" t="s">
        <v>87</v>
      </c>
      <c r="AV539" s="14" t="s">
        <v>87</v>
      </c>
      <c r="AW539" s="14" t="s">
        <v>33</v>
      </c>
      <c r="AX539" s="14" t="s">
        <v>78</v>
      </c>
      <c r="AY539" s="216" t="s">
        <v>157</v>
      </c>
    </row>
    <row r="540" spans="1:65" s="15" customFormat="1" ht="10.199999999999999">
      <c r="B540" s="217"/>
      <c r="C540" s="218"/>
      <c r="D540" s="197" t="s">
        <v>167</v>
      </c>
      <c r="E540" s="219" t="s">
        <v>1</v>
      </c>
      <c r="F540" s="220" t="s">
        <v>171</v>
      </c>
      <c r="G540" s="218"/>
      <c r="H540" s="221">
        <v>48.664999999999999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167</v>
      </c>
      <c r="AU540" s="227" t="s">
        <v>87</v>
      </c>
      <c r="AV540" s="15" t="s">
        <v>165</v>
      </c>
      <c r="AW540" s="15" t="s">
        <v>33</v>
      </c>
      <c r="AX540" s="15" t="s">
        <v>85</v>
      </c>
      <c r="AY540" s="227" t="s">
        <v>157</v>
      </c>
    </row>
    <row r="541" spans="1:65" s="14" customFormat="1" ht="10.199999999999999">
      <c r="B541" s="206"/>
      <c r="C541" s="207"/>
      <c r="D541" s="197" t="s">
        <v>167</v>
      </c>
      <c r="E541" s="207"/>
      <c r="F541" s="209" t="s">
        <v>666</v>
      </c>
      <c r="G541" s="207"/>
      <c r="H541" s="210">
        <v>55.965000000000003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167</v>
      </c>
      <c r="AU541" s="216" t="s">
        <v>87</v>
      </c>
      <c r="AV541" s="14" t="s">
        <v>87</v>
      </c>
      <c r="AW541" s="14" t="s">
        <v>4</v>
      </c>
      <c r="AX541" s="14" t="s">
        <v>85</v>
      </c>
      <c r="AY541" s="216" t="s">
        <v>157</v>
      </c>
    </row>
    <row r="542" spans="1:65" s="2" customFormat="1" ht="33" customHeight="1">
      <c r="A542" s="34"/>
      <c r="B542" s="35"/>
      <c r="C542" s="182" t="s">
        <v>667</v>
      </c>
      <c r="D542" s="182" t="s">
        <v>160</v>
      </c>
      <c r="E542" s="183" t="s">
        <v>668</v>
      </c>
      <c r="F542" s="184" t="s">
        <v>669</v>
      </c>
      <c r="G542" s="185" t="s">
        <v>233</v>
      </c>
      <c r="H542" s="186">
        <v>19.649999999999999</v>
      </c>
      <c r="I542" s="187"/>
      <c r="J542" s="188">
        <f>ROUND(I542*H542,2)</f>
        <v>0</v>
      </c>
      <c r="K542" s="184" t="s">
        <v>164</v>
      </c>
      <c r="L542" s="39"/>
      <c r="M542" s="189" t="s">
        <v>1</v>
      </c>
      <c r="N542" s="190" t="s">
        <v>43</v>
      </c>
      <c r="O542" s="71"/>
      <c r="P542" s="191">
        <f>O542*H542</f>
        <v>0</v>
      </c>
      <c r="Q542" s="191">
        <v>0</v>
      </c>
      <c r="R542" s="191">
        <f>Q542*H542</f>
        <v>0</v>
      </c>
      <c r="S542" s="191">
        <v>0</v>
      </c>
      <c r="T542" s="19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3" t="s">
        <v>165</v>
      </c>
      <c r="AT542" s="193" t="s">
        <v>160</v>
      </c>
      <c r="AU542" s="193" t="s">
        <v>87</v>
      </c>
      <c r="AY542" s="17" t="s">
        <v>157</v>
      </c>
      <c r="BE542" s="194">
        <f>IF(N542="základní",J542,0)</f>
        <v>0</v>
      </c>
      <c r="BF542" s="194">
        <f>IF(N542="snížená",J542,0)</f>
        <v>0</v>
      </c>
      <c r="BG542" s="194">
        <f>IF(N542="zákl. přenesená",J542,0)</f>
        <v>0</v>
      </c>
      <c r="BH542" s="194">
        <f>IF(N542="sníž. přenesená",J542,0)</f>
        <v>0</v>
      </c>
      <c r="BI542" s="194">
        <f>IF(N542="nulová",J542,0)</f>
        <v>0</v>
      </c>
      <c r="BJ542" s="17" t="s">
        <v>85</v>
      </c>
      <c r="BK542" s="194">
        <f>ROUND(I542*H542,2)</f>
        <v>0</v>
      </c>
      <c r="BL542" s="17" t="s">
        <v>165</v>
      </c>
      <c r="BM542" s="193" t="s">
        <v>670</v>
      </c>
    </row>
    <row r="543" spans="1:65" s="14" customFormat="1" ht="10.199999999999999">
      <c r="B543" s="206"/>
      <c r="C543" s="207"/>
      <c r="D543" s="197" t="s">
        <v>167</v>
      </c>
      <c r="E543" s="208" t="s">
        <v>1</v>
      </c>
      <c r="F543" s="209" t="s">
        <v>671</v>
      </c>
      <c r="G543" s="207"/>
      <c r="H543" s="210">
        <v>17.087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167</v>
      </c>
      <c r="AU543" s="216" t="s">
        <v>87</v>
      </c>
      <c r="AV543" s="14" t="s">
        <v>87</v>
      </c>
      <c r="AW543" s="14" t="s">
        <v>33</v>
      </c>
      <c r="AX543" s="14" t="s">
        <v>85</v>
      </c>
      <c r="AY543" s="216" t="s">
        <v>157</v>
      </c>
    </row>
    <row r="544" spans="1:65" s="14" customFormat="1" ht="10.199999999999999">
      <c r="B544" s="206"/>
      <c r="C544" s="207"/>
      <c r="D544" s="197" t="s">
        <v>167</v>
      </c>
      <c r="E544" s="207"/>
      <c r="F544" s="209" t="s">
        <v>672</v>
      </c>
      <c r="G544" s="207"/>
      <c r="H544" s="210">
        <v>19.649999999999999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167</v>
      </c>
      <c r="AU544" s="216" t="s">
        <v>87</v>
      </c>
      <c r="AV544" s="14" t="s">
        <v>87</v>
      </c>
      <c r="AW544" s="14" t="s">
        <v>4</v>
      </c>
      <c r="AX544" s="14" t="s">
        <v>85</v>
      </c>
      <c r="AY544" s="216" t="s">
        <v>157</v>
      </c>
    </row>
    <row r="545" spans="1:65" s="2" customFormat="1" ht="33" customHeight="1">
      <c r="A545" s="34"/>
      <c r="B545" s="35"/>
      <c r="C545" s="182" t="s">
        <v>673</v>
      </c>
      <c r="D545" s="182" t="s">
        <v>160</v>
      </c>
      <c r="E545" s="183" t="s">
        <v>674</v>
      </c>
      <c r="F545" s="184" t="s">
        <v>675</v>
      </c>
      <c r="G545" s="185" t="s">
        <v>233</v>
      </c>
      <c r="H545" s="186">
        <v>6.056</v>
      </c>
      <c r="I545" s="187"/>
      <c r="J545" s="188">
        <f>ROUND(I545*H545,2)</f>
        <v>0</v>
      </c>
      <c r="K545" s="184" t="s">
        <v>164</v>
      </c>
      <c r="L545" s="39"/>
      <c r="M545" s="189" t="s">
        <v>1</v>
      </c>
      <c r="N545" s="190" t="s">
        <v>43</v>
      </c>
      <c r="O545" s="71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3" t="s">
        <v>165</v>
      </c>
      <c r="AT545" s="193" t="s">
        <v>160</v>
      </c>
      <c r="AU545" s="193" t="s">
        <v>87</v>
      </c>
      <c r="AY545" s="17" t="s">
        <v>157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7" t="s">
        <v>85</v>
      </c>
      <c r="BK545" s="194">
        <f>ROUND(I545*H545,2)</f>
        <v>0</v>
      </c>
      <c r="BL545" s="17" t="s">
        <v>165</v>
      </c>
      <c r="BM545" s="193" t="s">
        <v>676</v>
      </c>
    </row>
    <row r="546" spans="1:65" s="14" customFormat="1" ht="10.199999999999999">
      <c r="B546" s="206"/>
      <c r="C546" s="207"/>
      <c r="D546" s="197" t="s">
        <v>167</v>
      </c>
      <c r="E546" s="208" t="s">
        <v>1</v>
      </c>
      <c r="F546" s="209" t="s">
        <v>677</v>
      </c>
      <c r="G546" s="207"/>
      <c r="H546" s="210">
        <v>5.266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167</v>
      </c>
      <c r="AU546" s="216" t="s">
        <v>87</v>
      </c>
      <c r="AV546" s="14" t="s">
        <v>87</v>
      </c>
      <c r="AW546" s="14" t="s">
        <v>33</v>
      </c>
      <c r="AX546" s="14" t="s">
        <v>85</v>
      </c>
      <c r="AY546" s="216" t="s">
        <v>157</v>
      </c>
    </row>
    <row r="547" spans="1:65" s="14" customFormat="1" ht="10.199999999999999">
      <c r="B547" s="206"/>
      <c r="C547" s="207"/>
      <c r="D547" s="197" t="s">
        <v>167</v>
      </c>
      <c r="E547" s="207"/>
      <c r="F547" s="209" t="s">
        <v>678</v>
      </c>
      <c r="G547" s="207"/>
      <c r="H547" s="210">
        <v>6.056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167</v>
      </c>
      <c r="AU547" s="216" t="s">
        <v>87</v>
      </c>
      <c r="AV547" s="14" t="s">
        <v>87</v>
      </c>
      <c r="AW547" s="14" t="s">
        <v>4</v>
      </c>
      <c r="AX547" s="14" t="s">
        <v>85</v>
      </c>
      <c r="AY547" s="216" t="s">
        <v>157</v>
      </c>
    </row>
    <row r="548" spans="1:65" s="2" customFormat="1" ht="37.799999999999997" customHeight="1">
      <c r="A548" s="34"/>
      <c r="B548" s="35"/>
      <c r="C548" s="182" t="s">
        <v>679</v>
      </c>
      <c r="D548" s="182" t="s">
        <v>160</v>
      </c>
      <c r="E548" s="183" t="s">
        <v>680</v>
      </c>
      <c r="F548" s="184" t="s">
        <v>681</v>
      </c>
      <c r="G548" s="185" t="s">
        <v>233</v>
      </c>
      <c r="H548" s="186">
        <v>3.278</v>
      </c>
      <c r="I548" s="187"/>
      <c r="J548" s="188">
        <f>ROUND(I548*H548,2)</f>
        <v>0</v>
      </c>
      <c r="K548" s="184" t="s">
        <v>164</v>
      </c>
      <c r="L548" s="39"/>
      <c r="M548" s="189" t="s">
        <v>1</v>
      </c>
      <c r="N548" s="190" t="s">
        <v>43</v>
      </c>
      <c r="O548" s="71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3" t="s">
        <v>165</v>
      </c>
      <c r="AT548" s="193" t="s">
        <v>160</v>
      </c>
      <c r="AU548" s="193" t="s">
        <v>87</v>
      </c>
      <c r="AY548" s="17" t="s">
        <v>157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7" t="s">
        <v>85</v>
      </c>
      <c r="BK548" s="194">
        <f>ROUND(I548*H548,2)</f>
        <v>0</v>
      </c>
      <c r="BL548" s="17" t="s">
        <v>165</v>
      </c>
      <c r="BM548" s="193" t="s">
        <v>682</v>
      </c>
    </row>
    <row r="549" spans="1:65" s="14" customFormat="1" ht="10.199999999999999">
      <c r="B549" s="206"/>
      <c r="C549" s="207"/>
      <c r="D549" s="197" t="s">
        <v>167</v>
      </c>
      <c r="E549" s="208" t="s">
        <v>1</v>
      </c>
      <c r="F549" s="209" t="s">
        <v>683</v>
      </c>
      <c r="G549" s="207"/>
      <c r="H549" s="210">
        <v>2.85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167</v>
      </c>
      <c r="AU549" s="216" t="s">
        <v>87</v>
      </c>
      <c r="AV549" s="14" t="s">
        <v>87</v>
      </c>
      <c r="AW549" s="14" t="s">
        <v>33</v>
      </c>
      <c r="AX549" s="14" t="s">
        <v>85</v>
      </c>
      <c r="AY549" s="216" t="s">
        <v>157</v>
      </c>
    </row>
    <row r="550" spans="1:65" s="14" customFormat="1" ht="10.199999999999999">
      <c r="B550" s="206"/>
      <c r="C550" s="207"/>
      <c r="D550" s="197" t="s">
        <v>167</v>
      </c>
      <c r="E550" s="207"/>
      <c r="F550" s="209" t="s">
        <v>684</v>
      </c>
      <c r="G550" s="207"/>
      <c r="H550" s="210">
        <v>3.278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167</v>
      </c>
      <c r="AU550" s="216" t="s">
        <v>87</v>
      </c>
      <c r="AV550" s="14" t="s">
        <v>87</v>
      </c>
      <c r="AW550" s="14" t="s">
        <v>4</v>
      </c>
      <c r="AX550" s="14" t="s">
        <v>85</v>
      </c>
      <c r="AY550" s="216" t="s">
        <v>157</v>
      </c>
    </row>
    <row r="551" spans="1:65" s="2" customFormat="1" ht="33" customHeight="1">
      <c r="A551" s="34"/>
      <c r="B551" s="35"/>
      <c r="C551" s="182" t="s">
        <v>685</v>
      </c>
      <c r="D551" s="182" t="s">
        <v>160</v>
      </c>
      <c r="E551" s="183" t="s">
        <v>686</v>
      </c>
      <c r="F551" s="184" t="s">
        <v>687</v>
      </c>
      <c r="G551" s="185" t="s">
        <v>233</v>
      </c>
      <c r="H551" s="186">
        <v>11.912000000000001</v>
      </c>
      <c r="I551" s="187"/>
      <c r="J551" s="188">
        <f>ROUND(I551*H551,2)</f>
        <v>0</v>
      </c>
      <c r="K551" s="184" t="s">
        <v>164</v>
      </c>
      <c r="L551" s="39"/>
      <c r="M551" s="189" t="s">
        <v>1</v>
      </c>
      <c r="N551" s="190" t="s">
        <v>43</v>
      </c>
      <c r="O551" s="71"/>
      <c r="P551" s="191">
        <f>O551*H551</f>
        <v>0</v>
      </c>
      <c r="Q551" s="191">
        <v>0</v>
      </c>
      <c r="R551" s="191">
        <f>Q551*H551</f>
        <v>0</v>
      </c>
      <c r="S551" s="191">
        <v>0</v>
      </c>
      <c r="T551" s="19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3" t="s">
        <v>165</v>
      </c>
      <c r="AT551" s="193" t="s">
        <v>160</v>
      </c>
      <c r="AU551" s="193" t="s">
        <v>87</v>
      </c>
      <c r="AY551" s="17" t="s">
        <v>157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17" t="s">
        <v>85</v>
      </c>
      <c r="BK551" s="194">
        <f>ROUND(I551*H551,2)</f>
        <v>0</v>
      </c>
      <c r="BL551" s="17" t="s">
        <v>165</v>
      </c>
      <c r="BM551" s="193" t="s">
        <v>688</v>
      </c>
    </row>
    <row r="552" spans="1:65" s="14" customFormat="1" ht="10.199999999999999">
      <c r="B552" s="206"/>
      <c r="C552" s="207"/>
      <c r="D552" s="197" t="s">
        <v>167</v>
      </c>
      <c r="E552" s="208" t="s">
        <v>1</v>
      </c>
      <c r="F552" s="209" t="s">
        <v>689</v>
      </c>
      <c r="G552" s="207"/>
      <c r="H552" s="210">
        <v>10.358000000000001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167</v>
      </c>
      <c r="AU552" s="216" t="s">
        <v>87</v>
      </c>
      <c r="AV552" s="14" t="s">
        <v>87</v>
      </c>
      <c r="AW552" s="14" t="s">
        <v>33</v>
      </c>
      <c r="AX552" s="14" t="s">
        <v>85</v>
      </c>
      <c r="AY552" s="216" t="s">
        <v>157</v>
      </c>
    </row>
    <row r="553" spans="1:65" s="14" customFormat="1" ht="10.199999999999999">
      <c r="B553" s="206"/>
      <c r="C553" s="207"/>
      <c r="D553" s="197" t="s">
        <v>167</v>
      </c>
      <c r="E553" s="207"/>
      <c r="F553" s="209" t="s">
        <v>690</v>
      </c>
      <c r="G553" s="207"/>
      <c r="H553" s="210">
        <v>11.912000000000001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167</v>
      </c>
      <c r="AU553" s="216" t="s">
        <v>87</v>
      </c>
      <c r="AV553" s="14" t="s">
        <v>87</v>
      </c>
      <c r="AW553" s="14" t="s">
        <v>4</v>
      </c>
      <c r="AX553" s="14" t="s">
        <v>85</v>
      </c>
      <c r="AY553" s="216" t="s">
        <v>157</v>
      </c>
    </row>
    <row r="554" spans="1:65" s="2" customFormat="1" ht="33" customHeight="1">
      <c r="A554" s="34"/>
      <c r="B554" s="35"/>
      <c r="C554" s="182" t="s">
        <v>691</v>
      </c>
      <c r="D554" s="182" t="s">
        <v>160</v>
      </c>
      <c r="E554" s="183" t="s">
        <v>692</v>
      </c>
      <c r="F554" s="184" t="s">
        <v>693</v>
      </c>
      <c r="G554" s="185" t="s">
        <v>233</v>
      </c>
      <c r="H554" s="186">
        <v>2.4300000000000002</v>
      </c>
      <c r="I554" s="187"/>
      <c r="J554" s="188">
        <f>ROUND(I554*H554,2)</f>
        <v>0</v>
      </c>
      <c r="K554" s="184" t="s">
        <v>164</v>
      </c>
      <c r="L554" s="39"/>
      <c r="M554" s="189" t="s">
        <v>1</v>
      </c>
      <c r="N554" s="190" t="s">
        <v>43</v>
      </c>
      <c r="O554" s="71"/>
      <c r="P554" s="191">
        <f>O554*H554</f>
        <v>0</v>
      </c>
      <c r="Q554" s="191">
        <v>0</v>
      </c>
      <c r="R554" s="191">
        <f>Q554*H554</f>
        <v>0</v>
      </c>
      <c r="S554" s="191">
        <v>0</v>
      </c>
      <c r="T554" s="19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3" t="s">
        <v>165</v>
      </c>
      <c r="AT554" s="193" t="s">
        <v>160</v>
      </c>
      <c r="AU554" s="193" t="s">
        <v>87</v>
      </c>
      <c r="AY554" s="17" t="s">
        <v>157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7" t="s">
        <v>85</v>
      </c>
      <c r="BK554" s="194">
        <f>ROUND(I554*H554,2)</f>
        <v>0</v>
      </c>
      <c r="BL554" s="17" t="s">
        <v>165</v>
      </c>
      <c r="BM554" s="193" t="s">
        <v>694</v>
      </c>
    </row>
    <row r="555" spans="1:65" s="14" customFormat="1" ht="10.199999999999999">
      <c r="B555" s="206"/>
      <c r="C555" s="207"/>
      <c r="D555" s="197" t="s">
        <v>167</v>
      </c>
      <c r="E555" s="208" t="s">
        <v>1</v>
      </c>
      <c r="F555" s="209" t="s">
        <v>695</v>
      </c>
      <c r="G555" s="207"/>
      <c r="H555" s="210">
        <v>2.113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167</v>
      </c>
      <c r="AU555" s="216" t="s">
        <v>87</v>
      </c>
      <c r="AV555" s="14" t="s">
        <v>87</v>
      </c>
      <c r="AW555" s="14" t="s">
        <v>33</v>
      </c>
      <c r="AX555" s="14" t="s">
        <v>85</v>
      </c>
      <c r="AY555" s="216" t="s">
        <v>157</v>
      </c>
    </row>
    <row r="556" spans="1:65" s="14" customFormat="1" ht="10.199999999999999">
      <c r="B556" s="206"/>
      <c r="C556" s="207"/>
      <c r="D556" s="197" t="s">
        <v>167</v>
      </c>
      <c r="E556" s="207"/>
      <c r="F556" s="209" t="s">
        <v>696</v>
      </c>
      <c r="G556" s="207"/>
      <c r="H556" s="210">
        <v>2.4300000000000002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167</v>
      </c>
      <c r="AU556" s="216" t="s">
        <v>87</v>
      </c>
      <c r="AV556" s="14" t="s">
        <v>87</v>
      </c>
      <c r="AW556" s="14" t="s">
        <v>4</v>
      </c>
      <c r="AX556" s="14" t="s">
        <v>85</v>
      </c>
      <c r="AY556" s="216" t="s">
        <v>157</v>
      </c>
    </row>
    <row r="557" spans="1:65" s="12" customFormat="1" ht="22.8" customHeight="1">
      <c r="B557" s="166"/>
      <c r="C557" s="167"/>
      <c r="D557" s="168" t="s">
        <v>77</v>
      </c>
      <c r="E557" s="180" t="s">
        <v>697</v>
      </c>
      <c r="F557" s="180" t="s">
        <v>698</v>
      </c>
      <c r="G557" s="167"/>
      <c r="H557" s="167"/>
      <c r="I557" s="170"/>
      <c r="J557" s="181">
        <f>BK557</f>
        <v>0</v>
      </c>
      <c r="K557" s="167"/>
      <c r="L557" s="172"/>
      <c r="M557" s="173"/>
      <c r="N557" s="174"/>
      <c r="O557" s="174"/>
      <c r="P557" s="175">
        <f>SUM(P558:P559)</f>
        <v>0</v>
      </c>
      <c r="Q557" s="174"/>
      <c r="R557" s="175">
        <f>SUM(R558:R559)</f>
        <v>0</v>
      </c>
      <c r="S557" s="174"/>
      <c r="T557" s="176">
        <f>SUM(T558:T559)</f>
        <v>0</v>
      </c>
      <c r="AR557" s="177" t="s">
        <v>85</v>
      </c>
      <c r="AT557" s="178" t="s">
        <v>77</v>
      </c>
      <c r="AU557" s="178" t="s">
        <v>85</v>
      </c>
      <c r="AY557" s="177" t="s">
        <v>157</v>
      </c>
      <c r="BK557" s="179">
        <f>SUM(BK558:BK559)</f>
        <v>0</v>
      </c>
    </row>
    <row r="558" spans="1:65" s="2" customFormat="1" ht="37.799999999999997" customHeight="1">
      <c r="A558" s="34"/>
      <c r="B558" s="35"/>
      <c r="C558" s="182" t="s">
        <v>699</v>
      </c>
      <c r="D558" s="182" t="s">
        <v>160</v>
      </c>
      <c r="E558" s="183" t="s">
        <v>700</v>
      </c>
      <c r="F558" s="184" t="s">
        <v>701</v>
      </c>
      <c r="G558" s="185" t="s">
        <v>233</v>
      </c>
      <c r="H558" s="186">
        <v>127.59699999999999</v>
      </c>
      <c r="I558" s="187"/>
      <c r="J558" s="188">
        <f>ROUND(I558*H558,2)</f>
        <v>0</v>
      </c>
      <c r="K558" s="184" t="s">
        <v>164</v>
      </c>
      <c r="L558" s="39"/>
      <c r="M558" s="189" t="s">
        <v>1</v>
      </c>
      <c r="N558" s="190" t="s">
        <v>43</v>
      </c>
      <c r="O558" s="71"/>
      <c r="P558" s="191">
        <f>O558*H558</f>
        <v>0</v>
      </c>
      <c r="Q558" s="191">
        <v>0</v>
      </c>
      <c r="R558" s="191">
        <f>Q558*H558</f>
        <v>0</v>
      </c>
      <c r="S558" s="191">
        <v>0</v>
      </c>
      <c r="T558" s="19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3" t="s">
        <v>165</v>
      </c>
      <c r="AT558" s="193" t="s">
        <v>160</v>
      </c>
      <c r="AU558" s="193" t="s">
        <v>87</v>
      </c>
      <c r="AY558" s="17" t="s">
        <v>157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17" t="s">
        <v>85</v>
      </c>
      <c r="BK558" s="194">
        <f>ROUND(I558*H558,2)</f>
        <v>0</v>
      </c>
      <c r="BL558" s="17" t="s">
        <v>165</v>
      </c>
      <c r="BM558" s="193" t="s">
        <v>702</v>
      </c>
    </row>
    <row r="559" spans="1:65" s="2" customFormat="1" ht="24.15" customHeight="1">
      <c r="A559" s="34"/>
      <c r="B559" s="35"/>
      <c r="C559" s="182" t="s">
        <v>703</v>
      </c>
      <c r="D559" s="182" t="s">
        <v>160</v>
      </c>
      <c r="E559" s="183" t="s">
        <v>704</v>
      </c>
      <c r="F559" s="184" t="s">
        <v>705</v>
      </c>
      <c r="G559" s="185" t="s">
        <v>233</v>
      </c>
      <c r="H559" s="186">
        <v>127.59699999999999</v>
      </c>
      <c r="I559" s="187"/>
      <c r="J559" s="188">
        <f>ROUND(I559*H559,2)</f>
        <v>0</v>
      </c>
      <c r="K559" s="184" t="s">
        <v>164</v>
      </c>
      <c r="L559" s="39"/>
      <c r="M559" s="189" t="s">
        <v>1</v>
      </c>
      <c r="N559" s="190" t="s">
        <v>43</v>
      </c>
      <c r="O559" s="71"/>
      <c r="P559" s="191">
        <f>O559*H559</f>
        <v>0</v>
      </c>
      <c r="Q559" s="191">
        <v>0</v>
      </c>
      <c r="R559" s="191">
        <f>Q559*H559</f>
        <v>0</v>
      </c>
      <c r="S559" s="191">
        <v>0</v>
      </c>
      <c r="T559" s="192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3" t="s">
        <v>165</v>
      </c>
      <c r="AT559" s="193" t="s">
        <v>160</v>
      </c>
      <c r="AU559" s="193" t="s">
        <v>87</v>
      </c>
      <c r="AY559" s="17" t="s">
        <v>157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17" t="s">
        <v>85</v>
      </c>
      <c r="BK559" s="194">
        <f>ROUND(I559*H559,2)</f>
        <v>0</v>
      </c>
      <c r="BL559" s="17" t="s">
        <v>165</v>
      </c>
      <c r="BM559" s="193" t="s">
        <v>706</v>
      </c>
    </row>
    <row r="560" spans="1:65" s="12" customFormat="1" ht="25.95" customHeight="1">
      <c r="B560" s="166"/>
      <c r="C560" s="167"/>
      <c r="D560" s="168" t="s">
        <v>77</v>
      </c>
      <c r="E560" s="169" t="s">
        <v>707</v>
      </c>
      <c r="F560" s="169" t="s">
        <v>708</v>
      </c>
      <c r="G560" s="167"/>
      <c r="H560" s="167"/>
      <c r="I560" s="170"/>
      <c r="J560" s="171">
        <f>BK560</f>
        <v>0</v>
      </c>
      <c r="K560" s="167"/>
      <c r="L560" s="172"/>
      <c r="M560" s="173"/>
      <c r="N560" s="174"/>
      <c r="O560" s="174"/>
      <c r="P560" s="175">
        <f>P561+P625+P641+P676+P692+P726+P844+P851+P855+P958+P968+P980+P1202+P1209+P1219+P1239+P1251+P1276+P1400+P1642+P1690+P1727+P1732+P1796+P1885+P2026+P2112+P2444+P2456+P2463</f>
        <v>0</v>
      </c>
      <c r="Q560" s="174"/>
      <c r="R560" s="175">
        <f>R561+R625+R641+R676+R692+R726+R844+R851+R855+R958+R968+R980+R1202+R1209+R1219+R1239+R1251+R1276+R1400+R1642+R1690+R1727+R1732+R1796+R1885+R2026+R2112+R2444+R2456+R2463</f>
        <v>370.72429196999997</v>
      </c>
      <c r="S560" s="174"/>
      <c r="T560" s="176">
        <f>T561+T625+T641+T676+T692+T726+T844+T851+T855+T958+T968+T980+T1202+T1209+T1219+T1239+T1251+T1276+T1400+T1642+T1690+T1727+T1732+T1796+T1885+T2026+T2112+T2444+T2456+T2463</f>
        <v>26.978087659999996</v>
      </c>
      <c r="AR560" s="177" t="s">
        <v>87</v>
      </c>
      <c r="AT560" s="178" t="s">
        <v>77</v>
      </c>
      <c r="AU560" s="178" t="s">
        <v>78</v>
      </c>
      <c r="AY560" s="177" t="s">
        <v>157</v>
      </c>
      <c r="BK560" s="179">
        <f>BK561+BK625+BK641+BK676+BK692+BK726+BK844+BK851+BK855+BK958+BK968+BK980+BK1202+BK1209+BK1219+BK1239+BK1251+BK1276+BK1400+BK1642+BK1690+BK1727+BK1732+BK1796+BK1885+BK2026+BK2112+BK2444+BK2456+BK2463</f>
        <v>0</v>
      </c>
    </row>
    <row r="561" spans="1:65" s="12" customFormat="1" ht="22.8" customHeight="1">
      <c r="B561" s="166"/>
      <c r="C561" s="167"/>
      <c r="D561" s="168" t="s">
        <v>77</v>
      </c>
      <c r="E561" s="180" t="s">
        <v>709</v>
      </c>
      <c r="F561" s="180" t="s">
        <v>710</v>
      </c>
      <c r="G561" s="167"/>
      <c r="H561" s="167"/>
      <c r="I561" s="170"/>
      <c r="J561" s="181">
        <f>BK561</f>
        <v>0</v>
      </c>
      <c r="K561" s="167"/>
      <c r="L561" s="172"/>
      <c r="M561" s="173"/>
      <c r="N561" s="174"/>
      <c r="O561" s="174"/>
      <c r="P561" s="175">
        <f>SUM(P562:P624)</f>
        <v>0</v>
      </c>
      <c r="Q561" s="174"/>
      <c r="R561" s="175">
        <f>SUM(R562:R624)</f>
        <v>8.2697595800000006</v>
      </c>
      <c r="S561" s="174"/>
      <c r="T561" s="176">
        <f>SUM(T562:T624)</f>
        <v>2.112851</v>
      </c>
      <c r="AR561" s="177" t="s">
        <v>87</v>
      </c>
      <c r="AT561" s="178" t="s">
        <v>77</v>
      </c>
      <c r="AU561" s="178" t="s">
        <v>85</v>
      </c>
      <c r="AY561" s="177" t="s">
        <v>157</v>
      </c>
      <c r="BK561" s="179">
        <f>SUM(BK562:BK624)</f>
        <v>0</v>
      </c>
    </row>
    <row r="562" spans="1:65" s="2" customFormat="1" ht="24.15" customHeight="1">
      <c r="A562" s="34"/>
      <c r="B562" s="35"/>
      <c r="C562" s="182" t="s">
        <v>711</v>
      </c>
      <c r="D562" s="182" t="s">
        <v>160</v>
      </c>
      <c r="E562" s="183" t="s">
        <v>712</v>
      </c>
      <c r="F562" s="184" t="s">
        <v>713</v>
      </c>
      <c r="G562" s="185" t="s">
        <v>174</v>
      </c>
      <c r="H562" s="186">
        <v>559.91099999999994</v>
      </c>
      <c r="I562" s="187"/>
      <c r="J562" s="188">
        <f>ROUND(I562*H562,2)</f>
        <v>0</v>
      </c>
      <c r="K562" s="184" t="s">
        <v>164</v>
      </c>
      <c r="L562" s="39"/>
      <c r="M562" s="189" t="s">
        <v>1</v>
      </c>
      <c r="N562" s="190" t="s">
        <v>43</v>
      </c>
      <c r="O562" s="71"/>
      <c r="P562" s="191">
        <f>O562*H562</f>
        <v>0</v>
      </c>
      <c r="Q562" s="191">
        <v>0</v>
      </c>
      <c r="R562" s="191">
        <f>Q562*H562</f>
        <v>0</v>
      </c>
      <c r="S562" s="191">
        <v>0</v>
      </c>
      <c r="T562" s="19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3" t="s">
        <v>254</v>
      </c>
      <c r="AT562" s="193" t="s">
        <v>160</v>
      </c>
      <c r="AU562" s="193" t="s">
        <v>87</v>
      </c>
      <c r="AY562" s="17" t="s">
        <v>157</v>
      </c>
      <c r="BE562" s="194">
        <f>IF(N562="základní",J562,0)</f>
        <v>0</v>
      </c>
      <c r="BF562" s="194">
        <f>IF(N562="snížená",J562,0)</f>
        <v>0</v>
      </c>
      <c r="BG562" s="194">
        <f>IF(N562="zákl. přenesená",J562,0)</f>
        <v>0</v>
      </c>
      <c r="BH562" s="194">
        <f>IF(N562="sníž. přenesená",J562,0)</f>
        <v>0</v>
      </c>
      <c r="BI562" s="194">
        <f>IF(N562="nulová",J562,0)</f>
        <v>0</v>
      </c>
      <c r="BJ562" s="17" t="s">
        <v>85</v>
      </c>
      <c r="BK562" s="194">
        <f>ROUND(I562*H562,2)</f>
        <v>0</v>
      </c>
      <c r="BL562" s="17" t="s">
        <v>254</v>
      </c>
      <c r="BM562" s="193" t="s">
        <v>714</v>
      </c>
    </row>
    <row r="563" spans="1:65" s="13" customFormat="1" ht="10.199999999999999">
      <c r="B563" s="195"/>
      <c r="C563" s="196"/>
      <c r="D563" s="197" t="s">
        <v>167</v>
      </c>
      <c r="E563" s="198" t="s">
        <v>1</v>
      </c>
      <c r="F563" s="199" t="s">
        <v>715</v>
      </c>
      <c r="G563" s="196"/>
      <c r="H563" s="198" t="s">
        <v>1</v>
      </c>
      <c r="I563" s="200"/>
      <c r="J563" s="196"/>
      <c r="K563" s="196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167</v>
      </c>
      <c r="AU563" s="205" t="s">
        <v>87</v>
      </c>
      <c r="AV563" s="13" t="s">
        <v>85</v>
      </c>
      <c r="AW563" s="13" t="s">
        <v>33</v>
      </c>
      <c r="AX563" s="13" t="s">
        <v>78</v>
      </c>
      <c r="AY563" s="205" t="s">
        <v>157</v>
      </c>
    </row>
    <row r="564" spans="1:65" s="14" customFormat="1" ht="30.6">
      <c r="B564" s="206"/>
      <c r="C564" s="207"/>
      <c r="D564" s="197" t="s">
        <v>167</v>
      </c>
      <c r="E564" s="208" t="s">
        <v>1</v>
      </c>
      <c r="F564" s="209" t="s">
        <v>716</v>
      </c>
      <c r="G564" s="207"/>
      <c r="H564" s="210">
        <v>511.80099999999999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167</v>
      </c>
      <c r="AU564" s="216" t="s">
        <v>87</v>
      </c>
      <c r="AV564" s="14" t="s">
        <v>87</v>
      </c>
      <c r="AW564" s="14" t="s">
        <v>33</v>
      </c>
      <c r="AX564" s="14" t="s">
        <v>78</v>
      </c>
      <c r="AY564" s="216" t="s">
        <v>157</v>
      </c>
    </row>
    <row r="565" spans="1:65" s="14" customFormat="1" ht="10.199999999999999">
      <c r="B565" s="206"/>
      <c r="C565" s="207"/>
      <c r="D565" s="197" t="s">
        <v>167</v>
      </c>
      <c r="E565" s="208" t="s">
        <v>1</v>
      </c>
      <c r="F565" s="209" t="s">
        <v>717</v>
      </c>
      <c r="G565" s="207"/>
      <c r="H565" s="210">
        <v>48.11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167</v>
      </c>
      <c r="AU565" s="216" t="s">
        <v>87</v>
      </c>
      <c r="AV565" s="14" t="s">
        <v>87</v>
      </c>
      <c r="AW565" s="14" t="s">
        <v>33</v>
      </c>
      <c r="AX565" s="14" t="s">
        <v>78</v>
      </c>
      <c r="AY565" s="216" t="s">
        <v>157</v>
      </c>
    </row>
    <row r="566" spans="1:65" s="15" customFormat="1" ht="10.199999999999999">
      <c r="B566" s="217"/>
      <c r="C566" s="218"/>
      <c r="D566" s="197" t="s">
        <v>167</v>
      </c>
      <c r="E566" s="219" t="s">
        <v>1</v>
      </c>
      <c r="F566" s="220" t="s">
        <v>171</v>
      </c>
      <c r="G566" s="218"/>
      <c r="H566" s="221">
        <v>559.91099999999994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167</v>
      </c>
      <c r="AU566" s="227" t="s">
        <v>87</v>
      </c>
      <c r="AV566" s="15" t="s">
        <v>165</v>
      </c>
      <c r="AW566" s="15" t="s">
        <v>33</v>
      </c>
      <c r="AX566" s="15" t="s">
        <v>85</v>
      </c>
      <c r="AY566" s="227" t="s">
        <v>157</v>
      </c>
    </row>
    <row r="567" spans="1:65" s="2" customFormat="1" ht="24.15" customHeight="1">
      <c r="A567" s="34"/>
      <c r="B567" s="35"/>
      <c r="C567" s="228" t="s">
        <v>718</v>
      </c>
      <c r="D567" s="228" t="s">
        <v>240</v>
      </c>
      <c r="E567" s="229" t="s">
        <v>719</v>
      </c>
      <c r="F567" s="230" t="s">
        <v>720</v>
      </c>
      <c r="G567" s="231" t="s">
        <v>721</v>
      </c>
      <c r="H567" s="232">
        <v>138.18600000000001</v>
      </c>
      <c r="I567" s="233"/>
      <c r="J567" s="234">
        <f>ROUND(I567*H567,2)</f>
        <v>0</v>
      </c>
      <c r="K567" s="230" t="s">
        <v>164</v>
      </c>
      <c r="L567" s="235"/>
      <c r="M567" s="236" t="s">
        <v>1</v>
      </c>
      <c r="N567" s="237" t="s">
        <v>43</v>
      </c>
      <c r="O567" s="71"/>
      <c r="P567" s="191">
        <f>O567*H567</f>
        <v>0</v>
      </c>
      <c r="Q567" s="191">
        <v>1E-3</v>
      </c>
      <c r="R567" s="191">
        <f>Q567*H567</f>
        <v>0.138186</v>
      </c>
      <c r="S567" s="191">
        <v>0</v>
      </c>
      <c r="T567" s="192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3" t="s">
        <v>367</v>
      </c>
      <c r="AT567" s="193" t="s">
        <v>240</v>
      </c>
      <c r="AU567" s="193" t="s">
        <v>87</v>
      </c>
      <c r="AY567" s="17" t="s">
        <v>157</v>
      </c>
      <c r="BE567" s="194">
        <f>IF(N567="základní",J567,0)</f>
        <v>0</v>
      </c>
      <c r="BF567" s="194">
        <f>IF(N567="snížená",J567,0)</f>
        <v>0</v>
      </c>
      <c r="BG567" s="194">
        <f>IF(N567="zákl. přenesená",J567,0)</f>
        <v>0</v>
      </c>
      <c r="BH567" s="194">
        <f>IF(N567="sníž. přenesená",J567,0)</f>
        <v>0</v>
      </c>
      <c r="BI567" s="194">
        <f>IF(N567="nulová",J567,0)</f>
        <v>0</v>
      </c>
      <c r="BJ567" s="17" t="s">
        <v>85</v>
      </c>
      <c r="BK567" s="194">
        <f>ROUND(I567*H567,2)</f>
        <v>0</v>
      </c>
      <c r="BL567" s="17" t="s">
        <v>254</v>
      </c>
      <c r="BM567" s="193" t="s">
        <v>722</v>
      </c>
    </row>
    <row r="568" spans="1:65" s="14" customFormat="1" ht="10.199999999999999">
      <c r="B568" s="206"/>
      <c r="C568" s="207"/>
      <c r="D568" s="197" t="s">
        <v>167</v>
      </c>
      <c r="E568" s="207"/>
      <c r="F568" s="209" t="s">
        <v>723</v>
      </c>
      <c r="G568" s="207"/>
      <c r="H568" s="210">
        <v>138.18600000000001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167</v>
      </c>
      <c r="AU568" s="216" t="s">
        <v>87</v>
      </c>
      <c r="AV568" s="14" t="s">
        <v>87</v>
      </c>
      <c r="AW568" s="14" t="s">
        <v>4</v>
      </c>
      <c r="AX568" s="14" t="s">
        <v>85</v>
      </c>
      <c r="AY568" s="216" t="s">
        <v>157</v>
      </c>
    </row>
    <row r="569" spans="1:65" s="2" customFormat="1" ht="33" customHeight="1">
      <c r="A569" s="34"/>
      <c r="B569" s="35"/>
      <c r="C569" s="182" t="s">
        <v>724</v>
      </c>
      <c r="D569" s="182" t="s">
        <v>160</v>
      </c>
      <c r="E569" s="183" t="s">
        <v>725</v>
      </c>
      <c r="F569" s="184" t="s">
        <v>726</v>
      </c>
      <c r="G569" s="185" t="s">
        <v>174</v>
      </c>
      <c r="H569" s="186">
        <v>503.33</v>
      </c>
      <c r="I569" s="187"/>
      <c r="J569" s="188">
        <f>ROUND(I569*H569,2)</f>
        <v>0</v>
      </c>
      <c r="K569" s="184" t="s">
        <v>164</v>
      </c>
      <c r="L569" s="39"/>
      <c r="M569" s="189" t="s">
        <v>1</v>
      </c>
      <c r="N569" s="190" t="s">
        <v>43</v>
      </c>
      <c r="O569" s="71"/>
      <c r="P569" s="191">
        <f>O569*H569</f>
        <v>0</v>
      </c>
      <c r="Q569" s="191">
        <v>0</v>
      </c>
      <c r="R569" s="191">
        <f>Q569*H569</f>
        <v>0</v>
      </c>
      <c r="S569" s="191">
        <v>1.6999999999999999E-3</v>
      </c>
      <c r="T569" s="192">
        <f>S569*H569</f>
        <v>0.85566099999999989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3" t="s">
        <v>254</v>
      </c>
      <c r="AT569" s="193" t="s">
        <v>160</v>
      </c>
      <c r="AU569" s="193" t="s">
        <v>87</v>
      </c>
      <c r="AY569" s="17" t="s">
        <v>157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7" t="s">
        <v>85</v>
      </c>
      <c r="BK569" s="194">
        <f>ROUND(I569*H569,2)</f>
        <v>0</v>
      </c>
      <c r="BL569" s="17" t="s">
        <v>254</v>
      </c>
      <c r="BM569" s="193" t="s">
        <v>727</v>
      </c>
    </row>
    <row r="570" spans="1:65" s="13" customFormat="1" ht="10.199999999999999">
      <c r="B570" s="195"/>
      <c r="C570" s="196"/>
      <c r="D570" s="197" t="s">
        <v>167</v>
      </c>
      <c r="E570" s="198" t="s">
        <v>1</v>
      </c>
      <c r="F570" s="199" t="s">
        <v>178</v>
      </c>
      <c r="G570" s="196"/>
      <c r="H570" s="198" t="s">
        <v>1</v>
      </c>
      <c r="I570" s="200"/>
      <c r="J570" s="196"/>
      <c r="K570" s="196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167</v>
      </c>
      <c r="AU570" s="205" t="s">
        <v>87</v>
      </c>
      <c r="AV570" s="13" t="s">
        <v>85</v>
      </c>
      <c r="AW570" s="13" t="s">
        <v>33</v>
      </c>
      <c r="AX570" s="13" t="s">
        <v>78</v>
      </c>
      <c r="AY570" s="205" t="s">
        <v>157</v>
      </c>
    </row>
    <row r="571" spans="1:65" s="14" customFormat="1" ht="30.6">
      <c r="B571" s="206"/>
      <c r="C571" s="207"/>
      <c r="D571" s="197" t="s">
        <v>167</v>
      </c>
      <c r="E571" s="208" t="s">
        <v>1</v>
      </c>
      <c r="F571" s="209" t="s">
        <v>478</v>
      </c>
      <c r="G571" s="207"/>
      <c r="H571" s="210">
        <v>177.96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167</v>
      </c>
      <c r="AU571" s="216" t="s">
        <v>87</v>
      </c>
      <c r="AV571" s="14" t="s">
        <v>87</v>
      </c>
      <c r="AW571" s="14" t="s">
        <v>33</v>
      </c>
      <c r="AX571" s="14" t="s">
        <v>78</v>
      </c>
      <c r="AY571" s="216" t="s">
        <v>157</v>
      </c>
    </row>
    <row r="572" spans="1:65" s="14" customFormat="1" ht="10.199999999999999">
      <c r="B572" s="206"/>
      <c r="C572" s="207"/>
      <c r="D572" s="197" t="s">
        <v>167</v>
      </c>
      <c r="E572" s="208" t="s">
        <v>1</v>
      </c>
      <c r="F572" s="209" t="s">
        <v>728</v>
      </c>
      <c r="G572" s="207"/>
      <c r="H572" s="210">
        <v>252.4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167</v>
      </c>
      <c r="AU572" s="216" t="s">
        <v>87</v>
      </c>
      <c r="AV572" s="14" t="s">
        <v>87</v>
      </c>
      <c r="AW572" s="14" t="s">
        <v>33</v>
      </c>
      <c r="AX572" s="14" t="s">
        <v>78</v>
      </c>
      <c r="AY572" s="216" t="s">
        <v>157</v>
      </c>
    </row>
    <row r="573" spans="1:65" s="14" customFormat="1" ht="10.199999999999999">
      <c r="B573" s="206"/>
      <c r="C573" s="207"/>
      <c r="D573" s="197" t="s">
        <v>167</v>
      </c>
      <c r="E573" s="208" t="s">
        <v>1</v>
      </c>
      <c r="F573" s="209" t="s">
        <v>729</v>
      </c>
      <c r="G573" s="207"/>
      <c r="H573" s="210">
        <v>22.35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167</v>
      </c>
      <c r="AU573" s="216" t="s">
        <v>87</v>
      </c>
      <c r="AV573" s="14" t="s">
        <v>87</v>
      </c>
      <c r="AW573" s="14" t="s">
        <v>33</v>
      </c>
      <c r="AX573" s="14" t="s">
        <v>78</v>
      </c>
      <c r="AY573" s="216" t="s">
        <v>157</v>
      </c>
    </row>
    <row r="574" spans="1:65" s="14" customFormat="1" ht="10.199999999999999">
      <c r="B574" s="206"/>
      <c r="C574" s="207"/>
      <c r="D574" s="197" t="s">
        <v>167</v>
      </c>
      <c r="E574" s="208" t="s">
        <v>1</v>
      </c>
      <c r="F574" s="209" t="s">
        <v>730</v>
      </c>
      <c r="G574" s="207"/>
      <c r="H574" s="210">
        <v>50.62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167</v>
      </c>
      <c r="AU574" s="216" t="s">
        <v>87</v>
      </c>
      <c r="AV574" s="14" t="s">
        <v>87</v>
      </c>
      <c r="AW574" s="14" t="s">
        <v>33</v>
      </c>
      <c r="AX574" s="14" t="s">
        <v>78</v>
      </c>
      <c r="AY574" s="216" t="s">
        <v>157</v>
      </c>
    </row>
    <row r="575" spans="1:65" s="15" customFormat="1" ht="10.199999999999999">
      <c r="B575" s="217"/>
      <c r="C575" s="218"/>
      <c r="D575" s="197" t="s">
        <v>167</v>
      </c>
      <c r="E575" s="219" t="s">
        <v>1</v>
      </c>
      <c r="F575" s="220" t="s">
        <v>171</v>
      </c>
      <c r="G575" s="218"/>
      <c r="H575" s="221">
        <v>503.33000000000004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167</v>
      </c>
      <c r="AU575" s="227" t="s">
        <v>87</v>
      </c>
      <c r="AV575" s="15" t="s">
        <v>165</v>
      </c>
      <c r="AW575" s="15" t="s">
        <v>33</v>
      </c>
      <c r="AX575" s="15" t="s">
        <v>85</v>
      </c>
      <c r="AY575" s="227" t="s">
        <v>157</v>
      </c>
    </row>
    <row r="576" spans="1:65" s="2" customFormat="1" ht="24.15" customHeight="1">
      <c r="A576" s="34"/>
      <c r="B576" s="35"/>
      <c r="C576" s="182" t="s">
        <v>731</v>
      </c>
      <c r="D576" s="182" t="s">
        <v>160</v>
      </c>
      <c r="E576" s="183" t="s">
        <v>732</v>
      </c>
      <c r="F576" s="184" t="s">
        <v>733</v>
      </c>
      <c r="G576" s="185" t="s">
        <v>174</v>
      </c>
      <c r="H576" s="186">
        <v>592.96199999999999</v>
      </c>
      <c r="I576" s="187"/>
      <c r="J576" s="188">
        <f>ROUND(I576*H576,2)</f>
        <v>0</v>
      </c>
      <c r="K576" s="184" t="s">
        <v>164</v>
      </c>
      <c r="L576" s="39"/>
      <c r="M576" s="189" t="s">
        <v>1</v>
      </c>
      <c r="N576" s="190" t="s">
        <v>43</v>
      </c>
      <c r="O576" s="71"/>
      <c r="P576" s="191">
        <f>O576*H576</f>
        <v>0</v>
      </c>
      <c r="Q576" s="191">
        <v>4.0000000000000002E-4</v>
      </c>
      <c r="R576" s="191">
        <f>Q576*H576</f>
        <v>0.2371848</v>
      </c>
      <c r="S576" s="191">
        <v>0</v>
      </c>
      <c r="T576" s="19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3" t="s">
        <v>254</v>
      </c>
      <c r="AT576" s="193" t="s">
        <v>160</v>
      </c>
      <c r="AU576" s="193" t="s">
        <v>87</v>
      </c>
      <c r="AY576" s="17" t="s">
        <v>157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7" t="s">
        <v>85</v>
      </c>
      <c r="BK576" s="194">
        <f>ROUND(I576*H576,2)</f>
        <v>0</v>
      </c>
      <c r="BL576" s="17" t="s">
        <v>254</v>
      </c>
      <c r="BM576" s="193" t="s">
        <v>734</v>
      </c>
    </row>
    <row r="577" spans="1:65" s="13" customFormat="1" ht="10.199999999999999">
      <c r="B577" s="195"/>
      <c r="C577" s="196"/>
      <c r="D577" s="197" t="s">
        <v>167</v>
      </c>
      <c r="E577" s="198" t="s">
        <v>1</v>
      </c>
      <c r="F577" s="199" t="s">
        <v>715</v>
      </c>
      <c r="G577" s="196"/>
      <c r="H577" s="198" t="s">
        <v>1</v>
      </c>
      <c r="I577" s="200"/>
      <c r="J577" s="196"/>
      <c r="K577" s="196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167</v>
      </c>
      <c r="AU577" s="205" t="s">
        <v>87</v>
      </c>
      <c r="AV577" s="13" t="s">
        <v>85</v>
      </c>
      <c r="AW577" s="13" t="s">
        <v>33</v>
      </c>
      <c r="AX577" s="13" t="s">
        <v>78</v>
      </c>
      <c r="AY577" s="205" t="s">
        <v>157</v>
      </c>
    </row>
    <row r="578" spans="1:65" s="14" customFormat="1" ht="30.6">
      <c r="B578" s="206"/>
      <c r="C578" s="207"/>
      <c r="D578" s="197" t="s">
        <v>167</v>
      </c>
      <c r="E578" s="208" t="s">
        <v>1</v>
      </c>
      <c r="F578" s="209" t="s">
        <v>716</v>
      </c>
      <c r="G578" s="207"/>
      <c r="H578" s="210">
        <v>511.80099999999999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167</v>
      </c>
      <c r="AU578" s="216" t="s">
        <v>87</v>
      </c>
      <c r="AV578" s="14" t="s">
        <v>87</v>
      </c>
      <c r="AW578" s="14" t="s">
        <v>33</v>
      </c>
      <c r="AX578" s="14" t="s">
        <v>78</v>
      </c>
      <c r="AY578" s="216" t="s">
        <v>157</v>
      </c>
    </row>
    <row r="579" spans="1:65" s="14" customFormat="1" ht="10.199999999999999">
      <c r="B579" s="206"/>
      <c r="C579" s="207"/>
      <c r="D579" s="197" t="s">
        <v>167</v>
      </c>
      <c r="E579" s="208" t="s">
        <v>1</v>
      </c>
      <c r="F579" s="209" t="s">
        <v>717</v>
      </c>
      <c r="G579" s="207"/>
      <c r="H579" s="210">
        <v>48.11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167</v>
      </c>
      <c r="AU579" s="216" t="s">
        <v>87</v>
      </c>
      <c r="AV579" s="14" t="s">
        <v>87</v>
      </c>
      <c r="AW579" s="14" t="s">
        <v>33</v>
      </c>
      <c r="AX579" s="14" t="s">
        <v>78</v>
      </c>
      <c r="AY579" s="216" t="s">
        <v>157</v>
      </c>
    </row>
    <row r="580" spans="1:65" s="13" customFormat="1" ht="10.199999999999999">
      <c r="B580" s="195"/>
      <c r="C580" s="196"/>
      <c r="D580" s="197" t="s">
        <v>167</v>
      </c>
      <c r="E580" s="198" t="s">
        <v>1</v>
      </c>
      <c r="F580" s="199" t="s">
        <v>189</v>
      </c>
      <c r="G580" s="196"/>
      <c r="H580" s="198" t="s">
        <v>1</v>
      </c>
      <c r="I580" s="200"/>
      <c r="J580" s="196"/>
      <c r="K580" s="196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167</v>
      </c>
      <c r="AU580" s="205" t="s">
        <v>87</v>
      </c>
      <c r="AV580" s="13" t="s">
        <v>85</v>
      </c>
      <c r="AW580" s="13" t="s">
        <v>33</v>
      </c>
      <c r="AX580" s="13" t="s">
        <v>78</v>
      </c>
      <c r="AY580" s="205" t="s">
        <v>157</v>
      </c>
    </row>
    <row r="581" spans="1:65" s="14" customFormat="1" ht="10.199999999999999">
      <c r="B581" s="206"/>
      <c r="C581" s="207"/>
      <c r="D581" s="197" t="s">
        <v>167</v>
      </c>
      <c r="E581" s="208" t="s">
        <v>1</v>
      </c>
      <c r="F581" s="209" t="s">
        <v>735</v>
      </c>
      <c r="G581" s="207"/>
      <c r="H581" s="210">
        <v>4.8150000000000004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167</v>
      </c>
      <c r="AU581" s="216" t="s">
        <v>87</v>
      </c>
      <c r="AV581" s="14" t="s">
        <v>87</v>
      </c>
      <c r="AW581" s="14" t="s">
        <v>33</v>
      </c>
      <c r="AX581" s="14" t="s">
        <v>78</v>
      </c>
      <c r="AY581" s="216" t="s">
        <v>157</v>
      </c>
    </row>
    <row r="582" spans="1:65" s="15" customFormat="1" ht="10.199999999999999">
      <c r="B582" s="217"/>
      <c r="C582" s="218"/>
      <c r="D582" s="197" t="s">
        <v>167</v>
      </c>
      <c r="E582" s="219" t="s">
        <v>1</v>
      </c>
      <c r="F582" s="220" t="s">
        <v>171</v>
      </c>
      <c r="G582" s="218"/>
      <c r="H582" s="221">
        <v>564.726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167</v>
      </c>
      <c r="AU582" s="227" t="s">
        <v>87</v>
      </c>
      <c r="AV582" s="15" t="s">
        <v>165</v>
      </c>
      <c r="AW582" s="15" t="s">
        <v>33</v>
      </c>
      <c r="AX582" s="15" t="s">
        <v>85</v>
      </c>
      <c r="AY582" s="227" t="s">
        <v>157</v>
      </c>
    </row>
    <row r="583" spans="1:65" s="14" customFormat="1" ht="10.199999999999999">
      <c r="B583" s="206"/>
      <c r="C583" s="207"/>
      <c r="D583" s="197" t="s">
        <v>167</v>
      </c>
      <c r="E583" s="207"/>
      <c r="F583" s="209" t="s">
        <v>736</v>
      </c>
      <c r="G583" s="207"/>
      <c r="H583" s="210">
        <v>592.96199999999999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167</v>
      </c>
      <c r="AU583" s="216" t="s">
        <v>87</v>
      </c>
      <c r="AV583" s="14" t="s">
        <v>87</v>
      </c>
      <c r="AW583" s="14" t="s">
        <v>4</v>
      </c>
      <c r="AX583" s="14" t="s">
        <v>85</v>
      </c>
      <c r="AY583" s="216" t="s">
        <v>157</v>
      </c>
    </row>
    <row r="584" spans="1:65" s="2" customFormat="1" ht="44.25" customHeight="1">
      <c r="A584" s="34"/>
      <c r="B584" s="35"/>
      <c r="C584" s="228" t="s">
        <v>737</v>
      </c>
      <c r="D584" s="228" t="s">
        <v>240</v>
      </c>
      <c r="E584" s="229" t="s">
        <v>738</v>
      </c>
      <c r="F584" s="230" t="s">
        <v>739</v>
      </c>
      <c r="G584" s="231" t="s">
        <v>174</v>
      </c>
      <c r="H584" s="232">
        <v>658.18799999999999</v>
      </c>
      <c r="I584" s="233"/>
      <c r="J584" s="234">
        <f>ROUND(I584*H584,2)</f>
        <v>0</v>
      </c>
      <c r="K584" s="230" t="s">
        <v>164</v>
      </c>
      <c r="L584" s="235"/>
      <c r="M584" s="236" t="s">
        <v>1</v>
      </c>
      <c r="N584" s="237" t="s">
        <v>43</v>
      </c>
      <c r="O584" s="71"/>
      <c r="P584" s="191">
        <f>O584*H584</f>
        <v>0</v>
      </c>
      <c r="Q584" s="191">
        <v>4.7999999999999996E-3</v>
      </c>
      <c r="R584" s="191">
        <f>Q584*H584</f>
        <v>3.1593023999999996</v>
      </c>
      <c r="S584" s="191">
        <v>0</v>
      </c>
      <c r="T584" s="19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3" t="s">
        <v>367</v>
      </c>
      <c r="AT584" s="193" t="s">
        <v>240</v>
      </c>
      <c r="AU584" s="193" t="s">
        <v>87</v>
      </c>
      <c r="AY584" s="17" t="s">
        <v>157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7" t="s">
        <v>85</v>
      </c>
      <c r="BK584" s="194">
        <f>ROUND(I584*H584,2)</f>
        <v>0</v>
      </c>
      <c r="BL584" s="17" t="s">
        <v>254</v>
      </c>
      <c r="BM584" s="193" t="s">
        <v>740</v>
      </c>
    </row>
    <row r="585" spans="1:65" s="14" customFormat="1" ht="10.199999999999999">
      <c r="B585" s="206"/>
      <c r="C585" s="207"/>
      <c r="D585" s="197" t="s">
        <v>167</v>
      </c>
      <c r="E585" s="207"/>
      <c r="F585" s="209" t="s">
        <v>741</v>
      </c>
      <c r="G585" s="207"/>
      <c r="H585" s="210">
        <v>658.18799999999999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167</v>
      </c>
      <c r="AU585" s="216" t="s">
        <v>87</v>
      </c>
      <c r="AV585" s="14" t="s">
        <v>87</v>
      </c>
      <c r="AW585" s="14" t="s">
        <v>4</v>
      </c>
      <c r="AX585" s="14" t="s">
        <v>85</v>
      </c>
      <c r="AY585" s="216" t="s">
        <v>157</v>
      </c>
    </row>
    <row r="586" spans="1:65" s="2" customFormat="1" ht="49.05" customHeight="1">
      <c r="A586" s="34"/>
      <c r="B586" s="35"/>
      <c r="C586" s="228" t="s">
        <v>742</v>
      </c>
      <c r="D586" s="228" t="s">
        <v>240</v>
      </c>
      <c r="E586" s="229" t="s">
        <v>743</v>
      </c>
      <c r="F586" s="230" t="s">
        <v>744</v>
      </c>
      <c r="G586" s="231" t="s">
        <v>174</v>
      </c>
      <c r="H586" s="232">
        <v>658.18799999999999</v>
      </c>
      <c r="I586" s="233"/>
      <c r="J586" s="234">
        <f>ROUND(I586*H586,2)</f>
        <v>0</v>
      </c>
      <c r="K586" s="230" t="s">
        <v>164</v>
      </c>
      <c r="L586" s="235"/>
      <c r="M586" s="236" t="s">
        <v>1</v>
      </c>
      <c r="N586" s="237" t="s">
        <v>43</v>
      </c>
      <c r="O586" s="71"/>
      <c r="P586" s="191">
        <f>O586*H586</f>
        <v>0</v>
      </c>
      <c r="Q586" s="191">
        <v>6.4000000000000003E-3</v>
      </c>
      <c r="R586" s="191">
        <f>Q586*H586</f>
        <v>4.2124031999999998</v>
      </c>
      <c r="S586" s="191">
        <v>0</v>
      </c>
      <c r="T586" s="19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3" t="s">
        <v>367</v>
      </c>
      <c r="AT586" s="193" t="s">
        <v>240</v>
      </c>
      <c r="AU586" s="193" t="s">
        <v>87</v>
      </c>
      <c r="AY586" s="17" t="s">
        <v>157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7" t="s">
        <v>85</v>
      </c>
      <c r="BK586" s="194">
        <f>ROUND(I586*H586,2)</f>
        <v>0</v>
      </c>
      <c r="BL586" s="17" t="s">
        <v>254</v>
      </c>
      <c r="BM586" s="193" t="s">
        <v>745</v>
      </c>
    </row>
    <row r="587" spans="1:65" s="14" customFormat="1" ht="10.199999999999999">
      <c r="B587" s="206"/>
      <c r="C587" s="207"/>
      <c r="D587" s="197" t="s">
        <v>167</v>
      </c>
      <c r="E587" s="207"/>
      <c r="F587" s="209" t="s">
        <v>741</v>
      </c>
      <c r="G587" s="207"/>
      <c r="H587" s="210">
        <v>658.18799999999999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167</v>
      </c>
      <c r="AU587" s="216" t="s">
        <v>87</v>
      </c>
      <c r="AV587" s="14" t="s">
        <v>87</v>
      </c>
      <c r="AW587" s="14" t="s">
        <v>4</v>
      </c>
      <c r="AX587" s="14" t="s">
        <v>85</v>
      </c>
      <c r="AY587" s="216" t="s">
        <v>157</v>
      </c>
    </row>
    <row r="588" spans="1:65" s="2" customFormat="1" ht="33" customHeight="1">
      <c r="A588" s="34"/>
      <c r="B588" s="35"/>
      <c r="C588" s="182" t="s">
        <v>746</v>
      </c>
      <c r="D588" s="182" t="s">
        <v>160</v>
      </c>
      <c r="E588" s="183" t="s">
        <v>747</v>
      </c>
      <c r="F588" s="184" t="s">
        <v>748</v>
      </c>
      <c r="G588" s="185" t="s">
        <v>174</v>
      </c>
      <c r="H588" s="186">
        <v>228.58</v>
      </c>
      <c r="I588" s="187"/>
      <c r="J588" s="188">
        <f>ROUND(I588*H588,2)</f>
        <v>0</v>
      </c>
      <c r="K588" s="184" t="s">
        <v>164</v>
      </c>
      <c r="L588" s="39"/>
      <c r="M588" s="189" t="s">
        <v>1</v>
      </c>
      <c r="N588" s="190" t="s">
        <v>43</v>
      </c>
      <c r="O588" s="71"/>
      <c r="P588" s="191">
        <f>O588*H588</f>
        <v>0</v>
      </c>
      <c r="Q588" s="191">
        <v>0</v>
      </c>
      <c r="R588" s="191">
        <f>Q588*H588</f>
        <v>0</v>
      </c>
      <c r="S588" s="191">
        <v>5.4999999999999997E-3</v>
      </c>
      <c r="T588" s="192">
        <f>S588*H588</f>
        <v>1.25719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3" t="s">
        <v>254</v>
      </c>
      <c r="AT588" s="193" t="s">
        <v>160</v>
      </c>
      <c r="AU588" s="193" t="s">
        <v>87</v>
      </c>
      <c r="AY588" s="17" t="s">
        <v>157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7" t="s">
        <v>85</v>
      </c>
      <c r="BK588" s="194">
        <f>ROUND(I588*H588,2)</f>
        <v>0</v>
      </c>
      <c r="BL588" s="17" t="s">
        <v>254</v>
      </c>
      <c r="BM588" s="193" t="s">
        <v>749</v>
      </c>
    </row>
    <row r="589" spans="1:65" s="13" customFormat="1" ht="10.199999999999999">
      <c r="B589" s="195"/>
      <c r="C589" s="196"/>
      <c r="D589" s="197" t="s">
        <v>167</v>
      </c>
      <c r="E589" s="198" t="s">
        <v>1</v>
      </c>
      <c r="F589" s="199" t="s">
        <v>178</v>
      </c>
      <c r="G589" s="196"/>
      <c r="H589" s="198" t="s">
        <v>1</v>
      </c>
      <c r="I589" s="200"/>
      <c r="J589" s="196"/>
      <c r="K589" s="196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167</v>
      </c>
      <c r="AU589" s="205" t="s">
        <v>87</v>
      </c>
      <c r="AV589" s="13" t="s">
        <v>85</v>
      </c>
      <c r="AW589" s="13" t="s">
        <v>33</v>
      </c>
      <c r="AX589" s="13" t="s">
        <v>78</v>
      </c>
      <c r="AY589" s="205" t="s">
        <v>157</v>
      </c>
    </row>
    <row r="590" spans="1:65" s="14" customFormat="1" ht="30.6">
      <c r="B590" s="206"/>
      <c r="C590" s="207"/>
      <c r="D590" s="197" t="s">
        <v>167</v>
      </c>
      <c r="E590" s="208" t="s">
        <v>1</v>
      </c>
      <c r="F590" s="209" t="s">
        <v>478</v>
      </c>
      <c r="G590" s="207"/>
      <c r="H590" s="210">
        <v>177.96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167</v>
      </c>
      <c r="AU590" s="216" t="s">
        <v>87</v>
      </c>
      <c r="AV590" s="14" t="s">
        <v>87</v>
      </c>
      <c r="AW590" s="14" t="s">
        <v>33</v>
      </c>
      <c r="AX590" s="14" t="s">
        <v>78</v>
      </c>
      <c r="AY590" s="216" t="s">
        <v>157</v>
      </c>
    </row>
    <row r="591" spans="1:65" s="14" customFormat="1" ht="10.199999999999999">
      <c r="B591" s="206"/>
      <c r="C591" s="207"/>
      <c r="D591" s="197" t="s">
        <v>167</v>
      </c>
      <c r="E591" s="208" t="s">
        <v>1</v>
      </c>
      <c r="F591" s="209" t="s">
        <v>730</v>
      </c>
      <c r="G591" s="207"/>
      <c r="H591" s="210">
        <v>50.62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167</v>
      </c>
      <c r="AU591" s="216" t="s">
        <v>87</v>
      </c>
      <c r="AV591" s="14" t="s">
        <v>87</v>
      </c>
      <c r="AW591" s="14" t="s">
        <v>33</v>
      </c>
      <c r="AX591" s="14" t="s">
        <v>78</v>
      </c>
      <c r="AY591" s="216" t="s">
        <v>157</v>
      </c>
    </row>
    <row r="592" spans="1:65" s="15" customFormat="1" ht="10.199999999999999">
      <c r="B592" s="217"/>
      <c r="C592" s="218"/>
      <c r="D592" s="197" t="s">
        <v>167</v>
      </c>
      <c r="E592" s="219" t="s">
        <v>1</v>
      </c>
      <c r="F592" s="220" t="s">
        <v>171</v>
      </c>
      <c r="G592" s="218"/>
      <c r="H592" s="221">
        <v>228.58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167</v>
      </c>
      <c r="AU592" s="227" t="s">
        <v>87</v>
      </c>
      <c r="AV592" s="15" t="s">
        <v>165</v>
      </c>
      <c r="AW592" s="15" t="s">
        <v>33</v>
      </c>
      <c r="AX592" s="15" t="s">
        <v>85</v>
      </c>
      <c r="AY592" s="227" t="s">
        <v>157</v>
      </c>
    </row>
    <row r="593" spans="1:65" s="2" customFormat="1" ht="24.15" customHeight="1">
      <c r="A593" s="34"/>
      <c r="B593" s="35"/>
      <c r="C593" s="182" t="s">
        <v>750</v>
      </c>
      <c r="D593" s="182" t="s">
        <v>160</v>
      </c>
      <c r="E593" s="183" t="s">
        <v>751</v>
      </c>
      <c r="F593" s="184" t="s">
        <v>752</v>
      </c>
      <c r="G593" s="185" t="s">
        <v>174</v>
      </c>
      <c r="H593" s="186">
        <v>140.851</v>
      </c>
      <c r="I593" s="187"/>
      <c r="J593" s="188">
        <f>ROUND(I593*H593,2)</f>
        <v>0</v>
      </c>
      <c r="K593" s="184" t="s">
        <v>164</v>
      </c>
      <c r="L593" s="39"/>
      <c r="M593" s="189" t="s">
        <v>1</v>
      </c>
      <c r="N593" s="190" t="s">
        <v>43</v>
      </c>
      <c r="O593" s="71"/>
      <c r="P593" s="191">
        <f>O593*H593</f>
        <v>0</v>
      </c>
      <c r="Q593" s="191">
        <v>0</v>
      </c>
      <c r="R593" s="191">
        <f>Q593*H593</f>
        <v>0</v>
      </c>
      <c r="S593" s="191">
        <v>0</v>
      </c>
      <c r="T593" s="192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3" t="s">
        <v>254</v>
      </c>
      <c r="AT593" s="193" t="s">
        <v>160</v>
      </c>
      <c r="AU593" s="193" t="s">
        <v>87</v>
      </c>
      <c r="AY593" s="17" t="s">
        <v>157</v>
      </c>
      <c r="BE593" s="194">
        <f>IF(N593="základní",J593,0)</f>
        <v>0</v>
      </c>
      <c r="BF593" s="194">
        <f>IF(N593="snížená",J593,0)</f>
        <v>0</v>
      </c>
      <c r="BG593" s="194">
        <f>IF(N593="zákl. přenesená",J593,0)</f>
        <v>0</v>
      </c>
      <c r="BH593" s="194">
        <f>IF(N593="sníž. přenesená",J593,0)</f>
        <v>0</v>
      </c>
      <c r="BI593" s="194">
        <f>IF(N593="nulová",J593,0)</f>
        <v>0</v>
      </c>
      <c r="BJ593" s="17" t="s">
        <v>85</v>
      </c>
      <c r="BK593" s="194">
        <f>ROUND(I593*H593,2)</f>
        <v>0</v>
      </c>
      <c r="BL593" s="17" t="s">
        <v>254</v>
      </c>
      <c r="BM593" s="193" t="s">
        <v>753</v>
      </c>
    </row>
    <row r="594" spans="1:65" s="14" customFormat="1" ht="10.199999999999999">
      <c r="B594" s="206"/>
      <c r="C594" s="207"/>
      <c r="D594" s="197" t="s">
        <v>167</v>
      </c>
      <c r="E594" s="208" t="s">
        <v>1</v>
      </c>
      <c r="F594" s="209" t="s">
        <v>754</v>
      </c>
      <c r="G594" s="207"/>
      <c r="H594" s="210">
        <v>128.04599999999999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167</v>
      </c>
      <c r="AU594" s="216" t="s">
        <v>87</v>
      </c>
      <c r="AV594" s="14" t="s">
        <v>87</v>
      </c>
      <c r="AW594" s="14" t="s">
        <v>33</v>
      </c>
      <c r="AX594" s="14" t="s">
        <v>85</v>
      </c>
      <c r="AY594" s="216" t="s">
        <v>157</v>
      </c>
    </row>
    <row r="595" spans="1:65" s="14" customFormat="1" ht="10.199999999999999">
      <c r="B595" s="206"/>
      <c r="C595" s="207"/>
      <c r="D595" s="197" t="s">
        <v>167</v>
      </c>
      <c r="E595" s="207"/>
      <c r="F595" s="209" t="s">
        <v>755</v>
      </c>
      <c r="G595" s="207"/>
      <c r="H595" s="210">
        <v>140.851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167</v>
      </c>
      <c r="AU595" s="216" t="s">
        <v>87</v>
      </c>
      <c r="AV595" s="14" t="s">
        <v>87</v>
      </c>
      <c r="AW595" s="14" t="s">
        <v>4</v>
      </c>
      <c r="AX595" s="14" t="s">
        <v>85</v>
      </c>
      <c r="AY595" s="216" t="s">
        <v>157</v>
      </c>
    </row>
    <row r="596" spans="1:65" s="2" customFormat="1" ht="16.5" customHeight="1">
      <c r="A596" s="34"/>
      <c r="B596" s="35"/>
      <c r="C596" s="228" t="s">
        <v>756</v>
      </c>
      <c r="D596" s="228" t="s">
        <v>240</v>
      </c>
      <c r="E596" s="229" t="s">
        <v>757</v>
      </c>
      <c r="F596" s="230" t="s">
        <v>758</v>
      </c>
      <c r="G596" s="231" t="s">
        <v>174</v>
      </c>
      <c r="H596" s="232">
        <v>153.655</v>
      </c>
      <c r="I596" s="233"/>
      <c r="J596" s="234">
        <f>ROUND(I596*H596,2)</f>
        <v>0</v>
      </c>
      <c r="K596" s="230" t="s">
        <v>164</v>
      </c>
      <c r="L596" s="235"/>
      <c r="M596" s="236" t="s">
        <v>1</v>
      </c>
      <c r="N596" s="237" t="s">
        <v>43</v>
      </c>
      <c r="O596" s="71"/>
      <c r="P596" s="191">
        <f>O596*H596</f>
        <v>0</v>
      </c>
      <c r="Q596" s="191">
        <v>2.9999999999999997E-4</v>
      </c>
      <c r="R596" s="191">
        <f>Q596*H596</f>
        <v>4.6096499999999999E-2</v>
      </c>
      <c r="S596" s="191">
        <v>0</v>
      </c>
      <c r="T596" s="19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3" t="s">
        <v>367</v>
      </c>
      <c r="AT596" s="193" t="s">
        <v>240</v>
      </c>
      <c r="AU596" s="193" t="s">
        <v>87</v>
      </c>
      <c r="AY596" s="17" t="s">
        <v>157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7" t="s">
        <v>85</v>
      </c>
      <c r="BK596" s="194">
        <f>ROUND(I596*H596,2)</f>
        <v>0</v>
      </c>
      <c r="BL596" s="17" t="s">
        <v>254</v>
      </c>
      <c r="BM596" s="193" t="s">
        <v>759</v>
      </c>
    </row>
    <row r="597" spans="1:65" s="14" customFormat="1" ht="10.199999999999999">
      <c r="B597" s="206"/>
      <c r="C597" s="207"/>
      <c r="D597" s="197" t="s">
        <v>167</v>
      </c>
      <c r="E597" s="207"/>
      <c r="F597" s="209" t="s">
        <v>760</v>
      </c>
      <c r="G597" s="207"/>
      <c r="H597" s="210">
        <v>153.655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167</v>
      </c>
      <c r="AU597" s="216" t="s">
        <v>87</v>
      </c>
      <c r="AV597" s="14" t="s">
        <v>87</v>
      </c>
      <c r="AW597" s="14" t="s">
        <v>4</v>
      </c>
      <c r="AX597" s="14" t="s">
        <v>85</v>
      </c>
      <c r="AY597" s="216" t="s">
        <v>157</v>
      </c>
    </row>
    <row r="598" spans="1:65" s="2" customFormat="1" ht="21.75" customHeight="1">
      <c r="A598" s="34"/>
      <c r="B598" s="35"/>
      <c r="C598" s="182" t="s">
        <v>761</v>
      </c>
      <c r="D598" s="182" t="s">
        <v>160</v>
      </c>
      <c r="E598" s="183" t="s">
        <v>762</v>
      </c>
      <c r="F598" s="184" t="s">
        <v>763</v>
      </c>
      <c r="G598" s="185" t="s">
        <v>202</v>
      </c>
      <c r="H598" s="186">
        <v>17.16</v>
      </c>
      <c r="I598" s="187"/>
      <c r="J598" s="188">
        <f>ROUND(I598*H598,2)</f>
        <v>0</v>
      </c>
      <c r="K598" s="184" t="s">
        <v>164</v>
      </c>
      <c r="L598" s="39"/>
      <c r="M598" s="189" t="s">
        <v>1</v>
      </c>
      <c r="N598" s="190" t="s">
        <v>43</v>
      </c>
      <c r="O598" s="71"/>
      <c r="P598" s="191">
        <f>O598*H598</f>
        <v>0</v>
      </c>
      <c r="Q598" s="191">
        <v>3.1E-4</v>
      </c>
      <c r="R598" s="191">
        <f>Q598*H598</f>
        <v>5.3195999999999998E-3</v>
      </c>
      <c r="S598" s="191">
        <v>0</v>
      </c>
      <c r="T598" s="192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93" t="s">
        <v>254</v>
      </c>
      <c r="AT598" s="193" t="s">
        <v>160</v>
      </c>
      <c r="AU598" s="193" t="s">
        <v>87</v>
      </c>
      <c r="AY598" s="17" t="s">
        <v>157</v>
      </c>
      <c r="BE598" s="194">
        <f>IF(N598="základní",J598,0)</f>
        <v>0</v>
      </c>
      <c r="BF598" s="194">
        <f>IF(N598="snížená",J598,0)</f>
        <v>0</v>
      </c>
      <c r="BG598" s="194">
        <f>IF(N598="zákl. přenesená",J598,0)</f>
        <v>0</v>
      </c>
      <c r="BH598" s="194">
        <f>IF(N598="sníž. přenesená",J598,0)</f>
        <v>0</v>
      </c>
      <c r="BI598" s="194">
        <f>IF(N598="nulová",J598,0)</f>
        <v>0</v>
      </c>
      <c r="BJ598" s="17" t="s">
        <v>85</v>
      </c>
      <c r="BK598" s="194">
        <f>ROUND(I598*H598,2)</f>
        <v>0</v>
      </c>
      <c r="BL598" s="17" t="s">
        <v>254</v>
      </c>
      <c r="BM598" s="193" t="s">
        <v>764</v>
      </c>
    </row>
    <row r="599" spans="1:65" s="14" customFormat="1" ht="10.199999999999999">
      <c r="B599" s="206"/>
      <c r="C599" s="207"/>
      <c r="D599" s="197" t="s">
        <v>167</v>
      </c>
      <c r="E599" s="208" t="s">
        <v>1</v>
      </c>
      <c r="F599" s="209" t="s">
        <v>765</v>
      </c>
      <c r="G599" s="207"/>
      <c r="H599" s="210">
        <v>17.16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167</v>
      </c>
      <c r="AU599" s="216" t="s">
        <v>87</v>
      </c>
      <c r="AV599" s="14" t="s">
        <v>87</v>
      </c>
      <c r="AW599" s="14" t="s">
        <v>33</v>
      </c>
      <c r="AX599" s="14" t="s">
        <v>78</v>
      </c>
      <c r="AY599" s="216" t="s">
        <v>157</v>
      </c>
    </row>
    <row r="600" spans="1:65" s="15" customFormat="1" ht="10.199999999999999">
      <c r="B600" s="217"/>
      <c r="C600" s="218"/>
      <c r="D600" s="197" t="s">
        <v>167</v>
      </c>
      <c r="E600" s="219" t="s">
        <v>1</v>
      </c>
      <c r="F600" s="220" t="s">
        <v>171</v>
      </c>
      <c r="G600" s="218"/>
      <c r="H600" s="221">
        <v>17.16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167</v>
      </c>
      <c r="AU600" s="227" t="s">
        <v>87</v>
      </c>
      <c r="AV600" s="15" t="s">
        <v>165</v>
      </c>
      <c r="AW600" s="15" t="s">
        <v>33</v>
      </c>
      <c r="AX600" s="15" t="s">
        <v>85</v>
      </c>
      <c r="AY600" s="227" t="s">
        <v>157</v>
      </c>
    </row>
    <row r="601" spans="1:65" s="2" customFormat="1" ht="16.5" customHeight="1">
      <c r="A601" s="34"/>
      <c r="B601" s="35"/>
      <c r="C601" s="228" t="s">
        <v>766</v>
      </c>
      <c r="D601" s="228" t="s">
        <v>240</v>
      </c>
      <c r="E601" s="229" t="s">
        <v>767</v>
      </c>
      <c r="F601" s="230" t="s">
        <v>768</v>
      </c>
      <c r="G601" s="231" t="s">
        <v>202</v>
      </c>
      <c r="H601" s="232">
        <v>17.503</v>
      </c>
      <c r="I601" s="233"/>
      <c r="J601" s="234">
        <f>ROUND(I601*H601,2)</f>
        <v>0</v>
      </c>
      <c r="K601" s="230" t="s">
        <v>164</v>
      </c>
      <c r="L601" s="235"/>
      <c r="M601" s="236" t="s">
        <v>1</v>
      </c>
      <c r="N601" s="237" t="s">
        <v>43</v>
      </c>
      <c r="O601" s="71"/>
      <c r="P601" s="191">
        <f>O601*H601</f>
        <v>0</v>
      </c>
      <c r="Q601" s="191">
        <v>1.8000000000000001E-4</v>
      </c>
      <c r="R601" s="191">
        <f>Q601*H601</f>
        <v>3.1505400000000003E-3</v>
      </c>
      <c r="S601" s="191">
        <v>0</v>
      </c>
      <c r="T601" s="19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3" t="s">
        <v>367</v>
      </c>
      <c r="AT601" s="193" t="s">
        <v>240</v>
      </c>
      <c r="AU601" s="193" t="s">
        <v>87</v>
      </c>
      <c r="AY601" s="17" t="s">
        <v>157</v>
      </c>
      <c r="BE601" s="194">
        <f>IF(N601="základní",J601,0)</f>
        <v>0</v>
      </c>
      <c r="BF601" s="194">
        <f>IF(N601="snížená",J601,0)</f>
        <v>0</v>
      </c>
      <c r="BG601" s="194">
        <f>IF(N601="zákl. přenesená",J601,0)</f>
        <v>0</v>
      </c>
      <c r="BH601" s="194">
        <f>IF(N601="sníž. přenesená",J601,0)</f>
        <v>0</v>
      </c>
      <c r="BI601" s="194">
        <f>IF(N601="nulová",J601,0)</f>
        <v>0</v>
      </c>
      <c r="BJ601" s="17" t="s">
        <v>85</v>
      </c>
      <c r="BK601" s="194">
        <f>ROUND(I601*H601,2)</f>
        <v>0</v>
      </c>
      <c r="BL601" s="17" t="s">
        <v>254</v>
      </c>
      <c r="BM601" s="193" t="s">
        <v>769</v>
      </c>
    </row>
    <row r="602" spans="1:65" s="14" customFormat="1" ht="10.199999999999999">
      <c r="B602" s="206"/>
      <c r="C602" s="207"/>
      <c r="D602" s="197" t="s">
        <v>167</v>
      </c>
      <c r="E602" s="207"/>
      <c r="F602" s="209" t="s">
        <v>770</v>
      </c>
      <c r="G602" s="207"/>
      <c r="H602" s="210">
        <v>17.503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167</v>
      </c>
      <c r="AU602" s="216" t="s">
        <v>87</v>
      </c>
      <c r="AV602" s="14" t="s">
        <v>87</v>
      </c>
      <c r="AW602" s="14" t="s">
        <v>4</v>
      </c>
      <c r="AX602" s="14" t="s">
        <v>85</v>
      </c>
      <c r="AY602" s="216" t="s">
        <v>157</v>
      </c>
    </row>
    <row r="603" spans="1:65" s="2" customFormat="1" ht="24.15" customHeight="1">
      <c r="A603" s="34"/>
      <c r="B603" s="35"/>
      <c r="C603" s="182" t="s">
        <v>771</v>
      </c>
      <c r="D603" s="182" t="s">
        <v>160</v>
      </c>
      <c r="E603" s="183" t="s">
        <v>772</v>
      </c>
      <c r="F603" s="184" t="s">
        <v>773</v>
      </c>
      <c r="G603" s="185" t="s">
        <v>174</v>
      </c>
      <c r="H603" s="186">
        <v>9.0090000000000003</v>
      </c>
      <c r="I603" s="187"/>
      <c r="J603" s="188">
        <f>ROUND(I603*H603,2)</f>
        <v>0</v>
      </c>
      <c r="K603" s="184" t="s">
        <v>164</v>
      </c>
      <c r="L603" s="39"/>
      <c r="M603" s="189" t="s">
        <v>1</v>
      </c>
      <c r="N603" s="190" t="s">
        <v>43</v>
      </c>
      <c r="O603" s="71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93" t="s">
        <v>254</v>
      </c>
      <c r="AT603" s="193" t="s">
        <v>160</v>
      </c>
      <c r="AU603" s="193" t="s">
        <v>87</v>
      </c>
      <c r="AY603" s="17" t="s">
        <v>157</v>
      </c>
      <c r="BE603" s="194">
        <f>IF(N603="základní",J603,0)</f>
        <v>0</v>
      </c>
      <c r="BF603" s="194">
        <f>IF(N603="snížená",J603,0)</f>
        <v>0</v>
      </c>
      <c r="BG603" s="194">
        <f>IF(N603="zákl. přenesená",J603,0)</f>
        <v>0</v>
      </c>
      <c r="BH603" s="194">
        <f>IF(N603="sníž. přenesená",J603,0)</f>
        <v>0</v>
      </c>
      <c r="BI603" s="194">
        <f>IF(N603="nulová",J603,0)</f>
        <v>0</v>
      </c>
      <c r="BJ603" s="17" t="s">
        <v>85</v>
      </c>
      <c r="BK603" s="194">
        <f>ROUND(I603*H603,2)</f>
        <v>0</v>
      </c>
      <c r="BL603" s="17" t="s">
        <v>254</v>
      </c>
      <c r="BM603" s="193" t="s">
        <v>774</v>
      </c>
    </row>
    <row r="604" spans="1:65" s="14" customFormat="1" ht="10.199999999999999">
      <c r="B604" s="206"/>
      <c r="C604" s="207"/>
      <c r="D604" s="197" t="s">
        <v>167</v>
      </c>
      <c r="E604" s="208" t="s">
        <v>1</v>
      </c>
      <c r="F604" s="209" t="s">
        <v>775</v>
      </c>
      <c r="G604" s="207"/>
      <c r="H604" s="210">
        <v>8.58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167</v>
      </c>
      <c r="AU604" s="216" t="s">
        <v>87</v>
      </c>
      <c r="AV604" s="14" t="s">
        <v>87</v>
      </c>
      <c r="AW604" s="14" t="s">
        <v>33</v>
      </c>
      <c r="AX604" s="14" t="s">
        <v>85</v>
      </c>
      <c r="AY604" s="216" t="s">
        <v>157</v>
      </c>
    </row>
    <row r="605" spans="1:65" s="14" customFormat="1" ht="10.199999999999999">
      <c r="B605" s="206"/>
      <c r="C605" s="207"/>
      <c r="D605" s="197" t="s">
        <v>167</v>
      </c>
      <c r="E605" s="207"/>
      <c r="F605" s="209" t="s">
        <v>776</v>
      </c>
      <c r="G605" s="207"/>
      <c r="H605" s="210">
        <v>9.0090000000000003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167</v>
      </c>
      <c r="AU605" s="216" t="s">
        <v>87</v>
      </c>
      <c r="AV605" s="14" t="s">
        <v>87</v>
      </c>
      <c r="AW605" s="14" t="s">
        <v>4</v>
      </c>
      <c r="AX605" s="14" t="s">
        <v>85</v>
      </c>
      <c r="AY605" s="216" t="s">
        <v>157</v>
      </c>
    </row>
    <row r="606" spans="1:65" s="2" customFormat="1" ht="16.5" customHeight="1">
      <c r="A606" s="34"/>
      <c r="B606" s="35"/>
      <c r="C606" s="228" t="s">
        <v>777</v>
      </c>
      <c r="D606" s="228" t="s">
        <v>240</v>
      </c>
      <c r="E606" s="229" t="s">
        <v>757</v>
      </c>
      <c r="F606" s="230" t="s">
        <v>758</v>
      </c>
      <c r="G606" s="231" t="s">
        <v>174</v>
      </c>
      <c r="H606" s="232">
        <v>9.8670000000000009</v>
      </c>
      <c r="I606" s="233"/>
      <c r="J606" s="234">
        <f>ROUND(I606*H606,2)</f>
        <v>0</v>
      </c>
      <c r="K606" s="230" t="s">
        <v>164</v>
      </c>
      <c r="L606" s="235"/>
      <c r="M606" s="236" t="s">
        <v>1</v>
      </c>
      <c r="N606" s="237" t="s">
        <v>43</v>
      </c>
      <c r="O606" s="71"/>
      <c r="P606" s="191">
        <f>O606*H606</f>
        <v>0</v>
      </c>
      <c r="Q606" s="191">
        <v>2.9999999999999997E-4</v>
      </c>
      <c r="R606" s="191">
        <f>Q606*H606</f>
        <v>2.9600999999999998E-3</v>
      </c>
      <c r="S606" s="191">
        <v>0</v>
      </c>
      <c r="T606" s="192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93" t="s">
        <v>367</v>
      </c>
      <c r="AT606" s="193" t="s">
        <v>240</v>
      </c>
      <c r="AU606" s="193" t="s">
        <v>87</v>
      </c>
      <c r="AY606" s="17" t="s">
        <v>157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7" t="s">
        <v>85</v>
      </c>
      <c r="BK606" s="194">
        <f>ROUND(I606*H606,2)</f>
        <v>0</v>
      </c>
      <c r="BL606" s="17" t="s">
        <v>254</v>
      </c>
      <c r="BM606" s="193" t="s">
        <v>778</v>
      </c>
    </row>
    <row r="607" spans="1:65" s="14" customFormat="1" ht="10.199999999999999">
      <c r="B607" s="206"/>
      <c r="C607" s="207"/>
      <c r="D607" s="197" t="s">
        <v>167</v>
      </c>
      <c r="E607" s="207"/>
      <c r="F607" s="209" t="s">
        <v>779</v>
      </c>
      <c r="G607" s="207"/>
      <c r="H607" s="210">
        <v>9.8670000000000009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167</v>
      </c>
      <c r="AU607" s="216" t="s">
        <v>87</v>
      </c>
      <c r="AV607" s="14" t="s">
        <v>87</v>
      </c>
      <c r="AW607" s="14" t="s">
        <v>4</v>
      </c>
      <c r="AX607" s="14" t="s">
        <v>85</v>
      </c>
      <c r="AY607" s="216" t="s">
        <v>157</v>
      </c>
    </row>
    <row r="608" spans="1:65" s="2" customFormat="1" ht="24.15" customHeight="1">
      <c r="A608" s="34"/>
      <c r="B608" s="35"/>
      <c r="C608" s="182" t="s">
        <v>780</v>
      </c>
      <c r="D608" s="182" t="s">
        <v>160</v>
      </c>
      <c r="E608" s="183" t="s">
        <v>781</v>
      </c>
      <c r="F608" s="184" t="s">
        <v>782</v>
      </c>
      <c r="G608" s="185" t="s">
        <v>174</v>
      </c>
      <c r="H608" s="186">
        <v>140.851</v>
      </c>
      <c r="I608" s="187"/>
      <c r="J608" s="188">
        <f>ROUND(I608*H608,2)</f>
        <v>0</v>
      </c>
      <c r="K608" s="184" t="s">
        <v>164</v>
      </c>
      <c r="L608" s="39"/>
      <c r="M608" s="189" t="s">
        <v>1</v>
      </c>
      <c r="N608" s="190" t="s">
        <v>43</v>
      </c>
      <c r="O608" s="71"/>
      <c r="P608" s="191">
        <f>O608*H608</f>
        <v>0</v>
      </c>
      <c r="Q608" s="191">
        <v>5.0000000000000002E-5</v>
      </c>
      <c r="R608" s="191">
        <f>Q608*H608</f>
        <v>7.0425500000000007E-3</v>
      </c>
      <c r="S608" s="191">
        <v>0</v>
      </c>
      <c r="T608" s="19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93" t="s">
        <v>254</v>
      </c>
      <c r="AT608" s="193" t="s">
        <v>160</v>
      </c>
      <c r="AU608" s="193" t="s">
        <v>87</v>
      </c>
      <c r="AY608" s="17" t="s">
        <v>157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7" t="s">
        <v>85</v>
      </c>
      <c r="BK608" s="194">
        <f>ROUND(I608*H608,2)</f>
        <v>0</v>
      </c>
      <c r="BL608" s="17" t="s">
        <v>254</v>
      </c>
      <c r="BM608" s="193" t="s">
        <v>783</v>
      </c>
    </row>
    <row r="609" spans="1:65" s="14" customFormat="1" ht="10.199999999999999">
      <c r="B609" s="206"/>
      <c r="C609" s="207"/>
      <c r="D609" s="197" t="s">
        <v>167</v>
      </c>
      <c r="E609" s="208" t="s">
        <v>1</v>
      </c>
      <c r="F609" s="209" t="s">
        <v>754</v>
      </c>
      <c r="G609" s="207"/>
      <c r="H609" s="210">
        <v>128.04599999999999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167</v>
      </c>
      <c r="AU609" s="216" t="s">
        <v>87</v>
      </c>
      <c r="AV609" s="14" t="s">
        <v>87</v>
      </c>
      <c r="AW609" s="14" t="s">
        <v>33</v>
      </c>
      <c r="AX609" s="14" t="s">
        <v>85</v>
      </c>
      <c r="AY609" s="216" t="s">
        <v>157</v>
      </c>
    </row>
    <row r="610" spans="1:65" s="14" customFormat="1" ht="10.199999999999999">
      <c r="B610" s="206"/>
      <c r="C610" s="207"/>
      <c r="D610" s="197" t="s">
        <v>167</v>
      </c>
      <c r="E610" s="207"/>
      <c r="F610" s="209" t="s">
        <v>755</v>
      </c>
      <c r="G610" s="207"/>
      <c r="H610" s="210">
        <v>140.851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167</v>
      </c>
      <c r="AU610" s="216" t="s">
        <v>87</v>
      </c>
      <c r="AV610" s="14" t="s">
        <v>87</v>
      </c>
      <c r="AW610" s="14" t="s">
        <v>4</v>
      </c>
      <c r="AX610" s="14" t="s">
        <v>85</v>
      </c>
      <c r="AY610" s="216" t="s">
        <v>157</v>
      </c>
    </row>
    <row r="611" spans="1:65" s="2" customFormat="1" ht="24.15" customHeight="1">
      <c r="A611" s="34"/>
      <c r="B611" s="35"/>
      <c r="C611" s="228" t="s">
        <v>784</v>
      </c>
      <c r="D611" s="228" t="s">
        <v>240</v>
      </c>
      <c r="E611" s="229" t="s">
        <v>785</v>
      </c>
      <c r="F611" s="230" t="s">
        <v>786</v>
      </c>
      <c r="G611" s="231" t="s">
        <v>174</v>
      </c>
      <c r="H611" s="232">
        <v>153.655</v>
      </c>
      <c r="I611" s="233"/>
      <c r="J611" s="234">
        <f>ROUND(I611*H611,2)</f>
        <v>0</v>
      </c>
      <c r="K611" s="230" t="s">
        <v>164</v>
      </c>
      <c r="L611" s="235"/>
      <c r="M611" s="236" t="s">
        <v>1</v>
      </c>
      <c r="N611" s="237" t="s">
        <v>43</v>
      </c>
      <c r="O611" s="71"/>
      <c r="P611" s="191">
        <f>O611*H611</f>
        <v>0</v>
      </c>
      <c r="Q611" s="191">
        <v>2.5400000000000002E-3</v>
      </c>
      <c r="R611" s="191">
        <f>Q611*H611</f>
        <v>0.39028370000000001</v>
      </c>
      <c r="S611" s="191">
        <v>0</v>
      </c>
      <c r="T611" s="19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3" t="s">
        <v>367</v>
      </c>
      <c r="AT611" s="193" t="s">
        <v>240</v>
      </c>
      <c r="AU611" s="193" t="s">
        <v>87</v>
      </c>
      <c r="AY611" s="17" t="s">
        <v>157</v>
      </c>
      <c r="BE611" s="194">
        <f>IF(N611="základní",J611,0)</f>
        <v>0</v>
      </c>
      <c r="BF611" s="194">
        <f>IF(N611="snížená",J611,0)</f>
        <v>0</v>
      </c>
      <c r="BG611" s="194">
        <f>IF(N611="zákl. přenesená",J611,0)</f>
        <v>0</v>
      </c>
      <c r="BH611" s="194">
        <f>IF(N611="sníž. přenesená",J611,0)</f>
        <v>0</v>
      </c>
      <c r="BI611" s="194">
        <f>IF(N611="nulová",J611,0)</f>
        <v>0</v>
      </c>
      <c r="BJ611" s="17" t="s">
        <v>85</v>
      </c>
      <c r="BK611" s="194">
        <f>ROUND(I611*H611,2)</f>
        <v>0</v>
      </c>
      <c r="BL611" s="17" t="s">
        <v>254</v>
      </c>
      <c r="BM611" s="193" t="s">
        <v>787</v>
      </c>
    </row>
    <row r="612" spans="1:65" s="14" customFormat="1" ht="10.199999999999999">
      <c r="B612" s="206"/>
      <c r="C612" s="207"/>
      <c r="D612" s="197" t="s">
        <v>167</v>
      </c>
      <c r="E612" s="207"/>
      <c r="F612" s="209" t="s">
        <v>760</v>
      </c>
      <c r="G612" s="207"/>
      <c r="H612" s="210">
        <v>153.655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167</v>
      </c>
      <c r="AU612" s="216" t="s">
        <v>87</v>
      </c>
      <c r="AV612" s="14" t="s">
        <v>87</v>
      </c>
      <c r="AW612" s="14" t="s">
        <v>4</v>
      </c>
      <c r="AX612" s="14" t="s">
        <v>85</v>
      </c>
      <c r="AY612" s="216" t="s">
        <v>157</v>
      </c>
    </row>
    <row r="613" spans="1:65" s="2" customFormat="1" ht="24.15" customHeight="1">
      <c r="A613" s="34"/>
      <c r="B613" s="35"/>
      <c r="C613" s="182" t="s">
        <v>788</v>
      </c>
      <c r="D613" s="182" t="s">
        <v>160</v>
      </c>
      <c r="E613" s="183" t="s">
        <v>789</v>
      </c>
      <c r="F613" s="184" t="s">
        <v>790</v>
      </c>
      <c r="G613" s="185" t="s">
        <v>174</v>
      </c>
      <c r="H613" s="186">
        <v>9.0090000000000003</v>
      </c>
      <c r="I613" s="187"/>
      <c r="J613" s="188">
        <f>ROUND(I613*H613,2)</f>
        <v>0</v>
      </c>
      <c r="K613" s="184" t="s">
        <v>164</v>
      </c>
      <c r="L613" s="39"/>
      <c r="M613" s="189" t="s">
        <v>1</v>
      </c>
      <c r="N613" s="190" t="s">
        <v>43</v>
      </c>
      <c r="O613" s="71"/>
      <c r="P613" s="191">
        <f>O613*H613</f>
        <v>0</v>
      </c>
      <c r="Q613" s="191">
        <v>2.3000000000000001E-4</v>
      </c>
      <c r="R613" s="191">
        <f>Q613*H613</f>
        <v>2.0720700000000001E-3</v>
      </c>
      <c r="S613" s="191">
        <v>0</v>
      </c>
      <c r="T613" s="19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3" t="s">
        <v>254</v>
      </c>
      <c r="AT613" s="193" t="s">
        <v>160</v>
      </c>
      <c r="AU613" s="193" t="s">
        <v>87</v>
      </c>
      <c r="AY613" s="17" t="s">
        <v>157</v>
      </c>
      <c r="BE613" s="194">
        <f>IF(N613="základní",J613,0)</f>
        <v>0</v>
      </c>
      <c r="BF613" s="194">
        <f>IF(N613="snížená",J613,0)</f>
        <v>0</v>
      </c>
      <c r="BG613" s="194">
        <f>IF(N613="zákl. přenesená",J613,0)</f>
        <v>0</v>
      </c>
      <c r="BH613" s="194">
        <f>IF(N613="sníž. přenesená",J613,0)</f>
        <v>0</v>
      </c>
      <c r="BI613" s="194">
        <f>IF(N613="nulová",J613,0)</f>
        <v>0</v>
      </c>
      <c r="BJ613" s="17" t="s">
        <v>85</v>
      </c>
      <c r="BK613" s="194">
        <f>ROUND(I613*H613,2)</f>
        <v>0</v>
      </c>
      <c r="BL613" s="17" t="s">
        <v>254</v>
      </c>
      <c r="BM613" s="193" t="s">
        <v>791</v>
      </c>
    </row>
    <row r="614" spans="1:65" s="14" customFormat="1" ht="10.199999999999999">
      <c r="B614" s="206"/>
      <c r="C614" s="207"/>
      <c r="D614" s="197" t="s">
        <v>167</v>
      </c>
      <c r="E614" s="208" t="s">
        <v>1</v>
      </c>
      <c r="F614" s="209" t="s">
        <v>775</v>
      </c>
      <c r="G614" s="207"/>
      <c r="H614" s="210">
        <v>8.58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167</v>
      </c>
      <c r="AU614" s="216" t="s">
        <v>87</v>
      </c>
      <c r="AV614" s="14" t="s">
        <v>87</v>
      </c>
      <c r="AW614" s="14" t="s">
        <v>33</v>
      </c>
      <c r="AX614" s="14" t="s">
        <v>85</v>
      </c>
      <c r="AY614" s="216" t="s">
        <v>157</v>
      </c>
    </row>
    <row r="615" spans="1:65" s="14" customFormat="1" ht="10.199999999999999">
      <c r="B615" s="206"/>
      <c r="C615" s="207"/>
      <c r="D615" s="197" t="s">
        <v>167</v>
      </c>
      <c r="E615" s="207"/>
      <c r="F615" s="209" t="s">
        <v>776</v>
      </c>
      <c r="G615" s="207"/>
      <c r="H615" s="210">
        <v>9.0090000000000003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167</v>
      </c>
      <c r="AU615" s="216" t="s">
        <v>87</v>
      </c>
      <c r="AV615" s="14" t="s">
        <v>87</v>
      </c>
      <c r="AW615" s="14" t="s">
        <v>4</v>
      </c>
      <c r="AX615" s="14" t="s">
        <v>85</v>
      </c>
      <c r="AY615" s="216" t="s">
        <v>157</v>
      </c>
    </row>
    <row r="616" spans="1:65" s="2" customFormat="1" ht="24.15" customHeight="1">
      <c r="A616" s="34"/>
      <c r="B616" s="35"/>
      <c r="C616" s="228" t="s">
        <v>792</v>
      </c>
      <c r="D616" s="228" t="s">
        <v>240</v>
      </c>
      <c r="E616" s="229" t="s">
        <v>785</v>
      </c>
      <c r="F616" s="230" t="s">
        <v>786</v>
      </c>
      <c r="G616" s="231" t="s">
        <v>174</v>
      </c>
      <c r="H616" s="232">
        <v>9.9570000000000007</v>
      </c>
      <c r="I616" s="233"/>
      <c r="J616" s="234">
        <f>ROUND(I616*H616,2)</f>
        <v>0</v>
      </c>
      <c r="K616" s="230" t="s">
        <v>164</v>
      </c>
      <c r="L616" s="235"/>
      <c r="M616" s="236" t="s">
        <v>1</v>
      </c>
      <c r="N616" s="237" t="s">
        <v>43</v>
      </c>
      <c r="O616" s="71"/>
      <c r="P616" s="191">
        <f>O616*H616</f>
        <v>0</v>
      </c>
      <c r="Q616" s="191">
        <v>2.5400000000000002E-3</v>
      </c>
      <c r="R616" s="191">
        <f>Q616*H616</f>
        <v>2.5290780000000002E-2</v>
      </c>
      <c r="S616" s="191">
        <v>0</v>
      </c>
      <c r="T616" s="192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3" t="s">
        <v>367</v>
      </c>
      <c r="AT616" s="193" t="s">
        <v>240</v>
      </c>
      <c r="AU616" s="193" t="s">
        <v>87</v>
      </c>
      <c r="AY616" s="17" t="s">
        <v>157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7" t="s">
        <v>85</v>
      </c>
      <c r="BK616" s="194">
        <f>ROUND(I616*H616,2)</f>
        <v>0</v>
      </c>
      <c r="BL616" s="17" t="s">
        <v>254</v>
      </c>
      <c r="BM616" s="193" t="s">
        <v>793</v>
      </c>
    </row>
    <row r="617" spans="1:65" s="14" customFormat="1" ht="10.199999999999999">
      <c r="B617" s="206"/>
      <c r="C617" s="207"/>
      <c r="D617" s="197" t="s">
        <v>167</v>
      </c>
      <c r="E617" s="207"/>
      <c r="F617" s="209" t="s">
        <v>794</v>
      </c>
      <c r="G617" s="207"/>
      <c r="H617" s="210">
        <v>9.9570000000000007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167</v>
      </c>
      <c r="AU617" s="216" t="s">
        <v>87</v>
      </c>
      <c r="AV617" s="14" t="s">
        <v>87</v>
      </c>
      <c r="AW617" s="14" t="s">
        <v>4</v>
      </c>
      <c r="AX617" s="14" t="s">
        <v>85</v>
      </c>
      <c r="AY617" s="216" t="s">
        <v>157</v>
      </c>
    </row>
    <row r="618" spans="1:65" s="2" customFormat="1" ht="24.15" customHeight="1">
      <c r="A618" s="34"/>
      <c r="B618" s="35"/>
      <c r="C618" s="182" t="s">
        <v>795</v>
      </c>
      <c r="D618" s="182" t="s">
        <v>160</v>
      </c>
      <c r="E618" s="183" t="s">
        <v>796</v>
      </c>
      <c r="F618" s="184" t="s">
        <v>797</v>
      </c>
      <c r="G618" s="185" t="s">
        <v>202</v>
      </c>
      <c r="H618" s="186">
        <v>41.53</v>
      </c>
      <c r="I618" s="187"/>
      <c r="J618" s="188">
        <f>ROUND(I618*H618,2)</f>
        <v>0</v>
      </c>
      <c r="K618" s="184" t="s">
        <v>164</v>
      </c>
      <c r="L618" s="39"/>
      <c r="M618" s="189" t="s">
        <v>1</v>
      </c>
      <c r="N618" s="190" t="s">
        <v>43</v>
      </c>
      <c r="O618" s="71"/>
      <c r="P618" s="191">
        <f>O618*H618</f>
        <v>0</v>
      </c>
      <c r="Q618" s="191">
        <v>6.0000000000000002E-5</v>
      </c>
      <c r="R618" s="191">
        <f>Q618*H618</f>
        <v>2.4918000000000002E-3</v>
      </c>
      <c r="S618" s="191">
        <v>0</v>
      </c>
      <c r="T618" s="192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3" t="s">
        <v>254</v>
      </c>
      <c r="AT618" s="193" t="s">
        <v>160</v>
      </c>
      <c r="AU618" s="193" t="s">
        <v>87</v>
      </c>
      <c r="AY618" s="17" t="s">
        <v>157</v>
      </c>
      <c r="BE618" s="194">
        <f>IF(N618="základní",J618,0)</f>
        <v>0</v>
      </c>
      <c r="BF618" s="194">
        <f>IF(N618="snížená",J618,0)</f>
        <v>0</v>
      </c>
      <c r="BG618" s="194">
        <f>IF(N618="zákl. přenesená",J618,0)</f>
        <v>0</v>
      </c>
      <c r="BH618" s="194">
        <f>IF(N618="sníž. přenesená",J618,0)</f>
        <v>0</v>
      </c>
      <c r="BI618" s="194">
        <f>IF(N618="nulová",J618,0)</f>
        <v>0</v>
      </c>
      <c r="BJ618" s="17" t="s">
        <v>85</v>
      </c>
      <c r="BK618" s="194">
        <f>ROUND(I618*H618,2)</f>
        <v>0</v>
      </c>
      <c r="BL618" s="17" t="s">
        <v>254</v>
      </c>
      <c r="BM618" s="193" t="s">
        <v>798</v>
      </c>
    </row>
    <row r="619" spans="1:65" s="14" customFormat="1" ht="10.199999999999999">
      <c r="B619" s="206"/>
      <c r="C619" s="207"/>
      <c r="D619" s="197" t="s">
        <v>167</v>
      </c>
      <c r="E619" s="208" t="s">
        <v>1</v>
      </c>
      <c r="F619" s="209" t="s">
        <v>799</v>
      </c>
      <c r="G619" s="207"/>
      <c r="H619" s="210">
        <v>41.53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167</v>
      </c>
      <c r="AU619" s="216" t="s">
        <v>87</v>
      </c>
      <c r="AV619" s="14" t="s">
        <v>87</v>
      </c>
      <c r="AW619" s="14" t="s">
        <v>33</v>
      </c>
      <c r="AX619" s="14" t="s">
        <v>78</v>
      </c>
      <c r="AY619" s="216" t="s">
        <v>157</v>
      </c>
    </row>
    <row r="620" spans="1:65" s="15" customFormat="1" ht="10.199999999999999">
      <c r="B620" s="217"/>
      <c r="C620" s="218"/>
      <c r="D620" s="197" t="s">
        <v>167</v>
      </c>
      <c r="E620" s="219" t="s">
        <v>1</v>
      </c>
      <c r="F620" s="220" t="s">
        <v>171</v>
      </c>
      <c r="G620" s="218"/>
      <c r="H620" s="221">
        <v>41.53</v>
      </c>
      <c r="I620" s="222"/>
      <c r="J620" s="218"/>
      <c r="K620" s="218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167</v>
      </c>
      <c r="AU620" s="227" t="s">
        <v>87</v>
      </c>
      <c r="AV620" s="15" t="s">
        <v>165</v>
      </c>
      <c r="AW620" s="15" t="s">
        <v>33</v>
      </c>
      <c r="AX620" s="15" t="s">
        <v>85</v>
      </c>
      <c r="AY620" s="227" t="s">
        <v>157</v>
      </c>
    </row>
    <row r="621" spans="1:65" s="2" customFormat="1" ht="24.15" customHeight="1">
      <c r="A621" s="34"/>
      <c r="B621" s="35"/>
      <c r="C621" s="228" t="s">
        <v>800</v>
      </c>
      <c r="D621" s="228" t="s">
        <v>240</v>
      </c>
      <c r="E621" s="229" t="s">
        <v>785</v>
      </c>
      <c r="F621" s="230" t="s">
        <v>786</v>
      </c>
      <c r="G621" s="231" t="s">
        <v>174</v>
      </c>
      <c r="H621" s="232">
        <v>14.951000000000001</v>
      </c>
      <c r="I621" s="233"/>
      <c r="J621" s="234">
        <f>ROUND(I621*H621,2)</f>
        <v>0</v>
      </c>
      <c r="K621" s="230" t="s">
        <v>164</v>
      </c>
      <c r="L621" s="235"/>
      <c r="M621" s="236" t="s">
        <v>1</v>
      </c>
      <c r="N621" s="237" t="s">
        <v>43</v>
      </c>
      <c r="O621" s="71"/>
      <c r="P621" s="191">
        <f>O621*H621</f>
        <v>0</v>
      </c>
      <c r="Q621" s="191">
        <v>2.5400000000000002E-3</v>
      </c>
      <c r="R621" s="191">
        <f>Q621*H621</f>
        <v>3.7975540000000002E-2</v>
      </c>
      <c r="S621" s="191">
        <v>0</v>
      </c>
      <c r="T621" s="19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3" t="s">
        <v>367</v>
      </c>
      <c r="AT621" s="193" t="s">
        <v>240</v>
      </c>
      <c r="AU621" s="193" t="s">
        <v>87</v>
      </c>
      <c r="AY621" s="17" t="s">
        <v>157</v>
      </c>
      <c r="BE621" s="194">
        <f>IF(N621="základní",J621,0)</f>
        <v>0</v>
      </c>
      <c r="BF621" s="194">
        <f>IF(N621="snížená",J621,0)</f>
        <v>0</v>
      </c>
      <c r="BG621" s="194">
        <f>IF(N621="zákl. přenesená",J621,0)</f>
        <v>0</v>
      </c>
      <c r="BH621" s="194">
        <f>IF(N621="sníž. přenesená",J621,0)</f>
        <v>0</v>
      </c>
      <c r="BI621" s="194">
        <f>IF(N621="nulová",J621,0)</f>
        <v>0</v>
      </c>
      <c r="BJ621" s="17" t="s">
        <v>85</v>
      </c>
      <c r="BK621" s="194">
        <f>ROUND(I621*H621,2)</f>
        <v>0</v>
      </c>
      <c r="BL621" s="17" t="s">
        <v>254</v>
      </c>
      <c r="BM621" s="193" t="s">
        <v>801</v>
      </c>
    </row>
    <row r="622" spans="1:65" s="14" customFormat="1" ht="10.199999999999999">
      <c r="B622" s="206"/>
      <c r="C622" s="207"/>
      <c r="D622" s="197" t="s">
        <v>167</v>
      </c>
      <c r="E622" s="207"/>
      <c r="F622" s="209" t="s">
        <v>802</v>
      </c>
      <c r="G622" s="207"/>
      <c r="H622" s="210">
        <v>14.951000000000001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167</v>
      </c>
      <c r="AU622" s="216" t="s">
        <v>87</v>
      </c>
      <c r="AV622" s="14" t="s">
        <v>87</v>
      </c>
      <c r="AW622" s="14" t="s">
        <v>4</v>
      </c>
      <c r="AX622" s="14" t="s">
        <v>85</v>
      </c>
      <c r="AY622" s="216" t="s">
        <v>157</v>
      </c>
    </row>
    <row r="623" spans="1:65" s="2" customFormat="1" ht="37.799999999999997" customHeight="1">
      <c r="A623" s="34"/>
      <c r="B623" s="35"/>
      <c r="C623" s="182" t="s">
        <v>803</v>
      </c>
      <c r="D623" s="182" t="s">
        <v>160</v>
      </c>
      <c r="E623" s="183" t="s">
        <v>804</v>
      </c>
      <c r="F623" s="184" t="s">
        <v>805</v>
      </c>
      <c r="G623" s="185" t="s">
        <v>806</v>
      </c>
      <c r="H623" s="238"/>
      <c r="I623" s="187"/>
      <c r="J623" s="188">
        <f>ROUND(I623*H623,2)</f>
        <v>0</v>
      </c>
      <c r="K623" s="184" t="s">
        <v>164</v>
      </c>
      <c r="L623" s="39"/>
      <c r="M623" s="189" t="s">
        <v>1</v>
      </c>
      <c r="N623" s="190" t="s">
        <v>43</v>
      </c>
      <c r="O623" s="71"/>
      <c r="P623" s="191">
        <f>O623*H623</f>
        <v>0</v>
      </c>
      <c r="Q623" s="191">
        <v>0</v>
      </c>
      <c r="R623" s="191">
        <f>Q623*H623</f>
        <v>0</v>
      </c>
      <c r="S623" s="191">
        <v>0</v>
      </c>
      <c r="T623" s="19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93" t="s">
        <v>254</v>
      </c>
      <c r="AT623" s="193" t="s">
        <v>160</v>
      </c>
      <c r="AU623" s="193" t="s">
        <v>87</v>
      </c>
      <c r="AY623" s="17" t="s">
        <v>157</v>
      </c>
      <c r="BE623" s="194">
        <f>IF(N623="základní",J623,0)</f>
        <v>0</v>
      </c>
      <c r="BF623" s="194">
        <f>IF(N623="snížená",J623,0)</f>
        <v>0</v>
      </c>
      <c r="BG623" s="194">
        <f>IF(N623="zákl. přenesená",J623,0)</f>
        <v>0</v>
      </c>
      <c r="BH623" s="194">
        <f>IF(N623="sníž. přenesená",J623,0)</f>
        <v>0</v>
      </c>
      <c r="BI623" s="194">
        <f>IF(N623="nulová",J623,0)</f>
        <v>0</v>
      </c>
      <c r="BJ623" s="17" t="s">
        <v>85</v>
      </c>
      <c r="BK623" s="194">
        <f>ROUND(I623*H623,2)</f>
        <v>0</v>
      </c>
      <c r="BL623" s="17" t="s">
        <v>254</v>
      </c>
      <c r="BM623" s="193" t="s">
        <v>807</v>
      </c>
    </row>
    <row r="624" spans="1:65" s="2" customFormat="1" ht="33" customHeight="1">
      <c r="A624" s="34"/>
      <c r="B624" s="35"/>
      <c r="C624" s="182" t="s">
        <v>808</v>
      </c>
      <c r="D624" s="182" t="s">
        <v>160</v>
      </c>
      <c r="E624" s="183" t="s">
        <v>809</v>
      </c>
      <c r="F624" s="184" t="s">
        <v>810</v>
      </c>
      <c r="G624" s="185" t="s">
        <v>806</v>
      </c>
      <c r="H624" s="238"/>
      <c r="I624" s="187"/>
      <c r="J624" s="188">
        <f>ROUND(I624*H624,2)</f>
        <v>0</v>
      </c>
      <c r="K624" s="184" t="s">
        <v>164</v>
      </c>
      <c r="L624" s="39"/>
      <c r="M624" s="189" t="s">
        <v>1</v>
      </c>
      <c r="N624" s="190" t="s">
        <v>43</v>
      </c>
      <c r="O624" s="71"/>
      <c r="P624" s="191">
        <f>O624*H624</f>
        <v>0</v>
      </c>
      <c r="Q624" s="191">
        <v>0</v>
      </c>
      <c r="R624" s="191">
        <f>Q624*H624</f>
        <v>0</v>
      </c>
      <c r="S624" s="191">
        <v>0</v>
      </c>
      <c r="T624" s="192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3" t="s">
        <v>254</v>
      </c>
      <c r="AT624" s="193" t="s">
        <v>160</v>
      </c>
      <c r="AU624" s="193" t="s">
        <v>87</v>
      </c>
      <c r="AY624" s="17" t="s">
        <v>157</v>
      </c>
      <c r="BE624" s="194">
        <f>IF(N624="základní",J624,0)</f>
        <v>0</v>
      </c>
      <c r="BF624" s="194">
        <f>IF(N624="snížená",J624,0)</f>
        <v>0</v>
      </c>
      <c r="BG624" s="194">
        <f>IF(N624="zákl. přenesená",J624,0)</f>
        <v>0</v>
      </c>
      <c r="BH624" s="194">
        <f>IF(N624="sníž. přenesená",J624,0)</f>
        <v>0</v>
      </c>
      <c r="BI624" s="194">
        <f>IF(N624="nulová",J624,0)</f>
        <v>0</v>
      </c>
      <c r="BJ624" s="17" t="s">
        <v>85</v>
      </c>
      <c r="BK624" s="194">
        <f>ROUND(I624*H624,2)</f>
        <v>0</v>
      </c>
      <c r="BL624" s="17" t="s">
        <v>254</v>
      </c>
      <c r="BM624" s="193" t="s">
        <v>811</v>
      </c>
    </row>
    <row r="625" spans="1:65" s="12" customFormat="1" ht="22.8" customHeight="1">
      <c r="B625" s="166"/>
      <c r="C625" s="167"/>
      <c r="D625" s="168" t="s">
        <v>77</v>
      </c>
      <c r="E625" s="180" t="s">
        <v>812</v>
      </c>
      <c r="F625" s="180" t="s">
        <v>813</v>
      </c>
      <c r="G625" s="167"/>
      <c r="H625" s="167"/>
      <c r="I625" s="170"/>
      <c r="J625" s="181">
        <f>BK625</f>
        <v>0</v>
      </c>
      <c r="K625" s="167"/>
      <c r="L625" s="172"/>
      <c r="M625" s="173"/>
      <c r="N625" s="174"/>
      <c r="O625" s="174"/>
      <c r="P625" s="175">
        <f>SUM(P626:P640)</f>
        <v>0</v>
      </c>
      <c r="Q625" s="174"/>
      <c r="R625" s="175">
        <f>SUM(R626:R640)</f>
        <v>0.40535761000000003</v>
      </c>
      <c r="S625" s="174"/>
      <c r="T625" s="176">
        <f>SUM(T626:T640)</f>
        <v>0</v>
      </c>
      <c r="AR625" s="177" t="s">
        <v>87</v>
      </c>
      <c r="AT625" s="178" t="s">
        <v>77</v>
      </c>
      <c r="AU625" s="178" t="s">
        <v>85</v>
      </c>
      <c r="AY625" s="177" t="s">
        <v>157</v>
      </c>
      <c r="BK625" s="179">
        <f>SUM(BK626:BK640)</f>
        <v>0</v>
      </c>
    </row>
    <row r="626" spans="1:65" s="2" customFormat="1" ht="37.799999999999997" customHeight="1">
      <c r="A626" s="34"/>
      <c r="B626" s="35"/>
      <c r="C626" s="182" t="s">
        <v>814</v>
      </c>
      <c r="D626" s="182" t="s">
        <v>160</v>
      </c>
      <c r="E626" s="183" t="s">
        <v>815</v>
      </c>
      <c r="F626" s="184" t="s">
        <v>816</v>
      </c>
      <c r="G626" s="185" t="s">
        <v>174</v>
      </c>
      <c r="H626" s="186">
        <v>127.947</v>
      </c>
      <c r="I626" s="187"/>
      <c r="J626" s="188">
        <f>ROUND(I626*H626,2)</f>
        <v>0</v>
      </c>
      <c r="K626" s="184" t="s">
        <v>164</v>
      </c>
      <c r="L626" s="39"/>
      <c r="M626" s="189" t="s">
        <v>1</v>
      </c>
      <c r="N626" s="190" t="s">
        <v>43</v>
      </c>
      <c r="O626" s="71"/>
      <c r="P626" s="191">
        <f>O626*H626</f>
        <v>0</v>
      </c>
      <c r="Q626" s="191">
        <v>0</v>
      </c>
      <c r="R626" s="191">
        <f>Q626*H626</f>
        <v>0</v>
      </c>
      <c r="S626" s="191">
        <v>0</v>
      </c>
      <c r="T626" s="192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3" t="s">
        <v>254</v>
      </c>
      <c r="AT626" s="193" t="s">
        <v>160</v>
      </c>
      <c r="AU626" s="193" t="s">
        <v>87</v>
      </c>
      <c r="AY626" s="17" t="s">
        <v>157</v>
      </c>
      <c r="BE626" s="194">
        <f>IF(N626="základní",J626,0)</f>
        <v>0</v>
      </c>
      <c r="BF626" s="194">
        <f>IF(N626="snížená",J626,0)</f>
        <v>0</v>
      </c>
      <c r="BG626" s="194">
        <f>IF(N626="zákl. přenesená",J626,0)</f>
        <v>0</v>
      </c>
      <c r="BH626" s="194">
        <f>IF(N626="sníž. přenesená",J626,0)</f>
        <v>0</v>
      </c>
      <c r="BI626" s="194">
        <f>IF(N626="nulová",J626,0)</f>
        <v>0</v>
      </c>
      <c r="BJ626" s="17" t="s">
        <v>85</v>
      </c>
      <c r="BK626" s="194">
        <f>ROUND(I626*H626,2)</f>
        <v>0</v>
      </c>
      <c r="BL626" s="17" t="s">
        <v>254</v>
      </c>
      <c r="BM626" s="193" t="s">
        <v>817</v>
      </c>
    </row>
    <row r="627" spans="1:65" s="14" customFormat="1" ht="10.199999999999999">
      <c r="B627" s="206"/>
      <c r="C627" s="207"/>
      <c r="D627" s="197" t="s">
        <v>167</v>
      </c>
      <c r="E627" s="208" t="s">
        <v>1</v>
      </c>
      <c r="F627" s="209" t="s">
        <v>818</v>
      </c>
      <c r="G627" s="207"/>
      <c r="H627" s="210">
        <v>127.947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167</v>
      </c>
      <c r="AU627" s="216" t="s">
        <v>87</v>
      </c>
      <c r="AV627" s="14" t="s">
        <v>87</v>
      </c>
      <c r="AW627" s="14" t="s">
        <v>33</v>
      </c>
      <c r="AX627" s="14" t="s">
        <v>85</v>
      </c>
      <c r="AY627" s="216" t="s">
        <v>157</v>
      </c>
    </row>
    <row r="628" spans="1:65" s="2" customFormat="1" ht="24.15" customHeight="1">
      <c r="A628" s="34"/>
      <c r="B628" s="35"/>
      <c r="C628" s="228" t="s">
        <v>819</v>
      </c>
      <c r="D628" s="228" t="s">
        <v>240</v>
      </c>
      <c r="E628" s="229" t="s">
        <v>820</v>
      </c>
      <c r="F628" s="230" t="s">
        <v>821</v>
      </c>
      <c r="G628" s="231" t="s">
        <v>174</v>
      </c>
      <c r="H628" s="232">
        <v>149.12200000000001</v>
      </c>
      <c r="I628" s="233"/>
      <c r="J628" s="234">
        <f>ROUND(I628*H628,2)</f>
        <v>0</v>
      </c>
      <c r="K628" s="230" t="s">
        <v>164</v>
      </c>
      <c r="L628" s="235"/>
      <c r="M628" s="236" t="s">
        <v>1</v>
      </c>
      <c r="N628" s="237" t="s">
        <v>43</v>
      </c>
      <c r="O628" s="71"/>
      <c r="P628" s="191">
        <f>O628*H628</f>
        <v>0</v>
      </c>
      <c r="Q628" s="191">
        <v>2.5000000000000001E-3</v>
      </c>
      <c r="R628" s="191">
        <f>Q628*H628</f>
        <v>0.37280500000000005</v>
      </c>
      <c r="S628" s="191">
        <v>0</v>
      </c>
      <c r="T628" s="19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3" t="s">
        <v>367</v>
      </c>
      <c r="AT628" s="193" t="s">
        <v>240</v>
      </c>
      <c r="AU628" s="193" t="s">
        <v>87</v>
      </c>
      <c r="AY628" s="17" t="s">
        <v>157</v>
      </c>
      <c r="BE628" s="194">
        <f>IF(N628="základní",J628,0)</f>
        <v>0</v>
      </c>
      <c r="BF628" s="194">
        <f>IF(N628="snížená",J628,0)</f>
        <v>0</v>
      </c>
      <c r="BG628" s="194">
        <f>IF(N628="zákl. přenesená",J628,0)</f>
        <v>0</v>
      </c>
      <c r="BH628" s="194">
        <f>IF(N628="sníž. přenesená",J628,0)</f>
        <v>0</v>
      </c>
      <c r="BI628" s="194">
        <f>IF(N628="nulová",J628,0)</f>
        <v>0</v>
      </c>
      <c r="BJ628" s="17" t="s">
        <v>85</v>
      </c>
      <c r="BK628" s="194">
        <f>ROUND(I628*H628,2)</f>
        <v>0</v>
      </c>
      <c r="BL628" s="17" t="s">
        <v>254</v>
      </c>
      <c r="BM628" s="193" t="s">
        <v>822</v>
      </c>
    </row>
    <row r="629" spans="1:65" s="14" customFormat="1" ht="10.199999999999999">
      <c r="B629" s="206"/>
      <c r="C629" s="207"/>
      <c r="D629" s="197" t="s">
        <v>167</v>
      </c>
      <c r="E629" s="207"/>
      <c r="F629" s="209" t="s">
        <v>823</v>
      </c>
      <c r="G629" s="207"/>
      <c r="H629" s="210">
        <v>149.12200000000001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167</v>
      </c>
      <c r="AU629" s="216" t="s">
        <v>87</v>
      </c>
      <c r="AV629" s="14" t="s">
        <v>87</v>
      </c>
      <c r="AW629" s="14" t="s">
        <v>4</v>
      </c>
      <c r="AX629" s="14" t="s">
        <v>85</v>
      </c>
      <c r="AY629" s="216" t="s">
        <v>157</v>
      </c>
    </row>
    <row r="630" spans="1:65" s="2" customFormat="1" ht="33" customHeight="1">
      <c r="A630" s="34"/>
      <c r="B630" s="35"/>
      <c r="C630" s="182" t="s">
        <v>824</v>
      </c>
      <c r="D630" s="182" t="s">
        <v>160</v>
      </c>
      <c r="E630" s="183" t="s">
        <v>825</v>
      </c>
      <c r="F630" s="184" t="s">
        <v>826</v>
      </c>
      <c r="G630" s="185" t="s">
        <v>174</v>
      </c>
      <c r="H630" s="186">
        <v>1.87</v>
      </c>
      <c r="I630" s="187"/>
      <c r="J630" s="188">
        <f>ROUND(I630*H630,2)</f>
        <v>0</v>
      </c>
      <c r="K630" s="184" t="s">
        <v>164</v>
      </c>
      <c r="L630" s="39"/>
      <c r="M630" s="189" t="s">
        <v>1</v>
      </c>
      <c r="N630" s="190" t="s">
        <v>43</v>
      </c>
      <c r="O630" s="71"/>
      <c r="P630" s="191">
        <f>O630*H630</f>
        <v>0</v>
      </c>
      <c r="Q630" s="191">
        <v>0</v>
      </c>
      <c r="R630" s="191">
        <f>Q630*H630</f>
        <v>0</v>
      </c>
      <c r="S630" s="191">
        <v>0</v>
      </c>
      <c r="T630" s="192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93" t="s">
        <v>254</v>
      </c>
      <c r="AT630" s="193" t="s">
        <v>160</v>
      </c>
      <c r="AU630" s="193" t="s">
        <v>87</v>
      </c>
      <c r="AY630" s="17" t="s">
        <v>157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7" t="s">
        <v>85</v>
      </c>
      <c r="BK630" s="194">
        <f>ROUND(I630*H630,2)</f>
        <v>0</v>
      </c>
      <c r="BL630" s="17" t="s">
        <v>254</v>
      </c>
      <c r="BM630" s="193" t="s">
        <v>827</v>
      </c>
    </row>
    <row r="631" spans="1:65" s="14" customFormat="1" ht="10.199999999999999">
      <c r="B631" s="206"/>
      <c r="C631" s="207"/>
      <c r="D631" s="197" t="s">
        <v>167</v>
      </c>
      <c r="E631" s="208" t="s">
        <v>1</v>
      </c>
      <c r="F631" s="209" t="s">
        <v>828</v>
      </c>
      <c r="G631" s="207"/>
      <c r="H631" s="210">
        <v>1.87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167</v>
      </c>
      <c r="AU631" s="216" t="s">
        <v>87</v>
      </c>
      <c r="AV631" s="14" t="s">
        <v>87</v>
      </c>
      <c r="AW631" s="14" t="s">
        <v>33</v>
      </c>
      <c r="AX631" s="14" t="s">
        <v>85</v>
      </c>
      <c r="AY631" s="216" t="s">
        <v>157</v>
      </c>
    </row>
    <row r="632" spans="1:65" s="2" customFormat="1" ht="24.15" customHeight="1">
      <c r="A632" s="34"/>
      <c r="B632" s="35"/>
      <c r="C632" s="228" t="s">
        <v>829</v>
      </c>
      <c r="D632" s="228" t="s">
        <v>240</v>
      </c>
      <c r="E632" s="229" t="s">
        <v>820</v>
      </c>
      <c r="F632" s="230" t="s">
        <v>821</v>
      </c>
      <c r="G632" s="231" t="s">
        <v>174</v>
      </c>
      <c r="H632" s="232">
        <v>2.1789999999999998</v>
      </c>
      <c r="I632" s="233"/>
      <c r="J632" s="234">
        <f>ROUND(I632*H632,2)</f>
        <v>0</v>
      </c>
      <c r="K632" s="230" t="s">
        <v>164</v>
      </c>
      <c r="L632" s="235"/>
      <c r="M632" s="236" t="s">
        <v>1</v>
      </c>
      <c r="N632" s="237" t="s">
        <v>43</v>
      </c>
      <c r="O632" s="71"/>
      <c r="P632" s="191">
        <f>O632*H632</f>
        <v>0</v>
      </c>
      <c r="Q632" s="191">
        <v>2.5000000000000001E-3</v>
      </c>
      <c r="R632" s="191">
        <f>Q632*H632</f>
        <v>5.4475000000000001E-3</v>
      </c>
      <c r="S632" s="191">
        <v>0</v>
      </c>
      <c r="T632" s="19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3" t="s">
        <v>367</v>
      </c>
      <c r="AT632" s="193" t="s">
        <v>240</v>
      </c>
      <c r="AU632" s="193" t="s">
        <v>87</v>
      </c>
      <c r="AY632" s="17" t="s">
        <v>157</v>
      </c>
      <c r="BE632" s="194">
        <f>IF(N632="základní",J632,0)</f>
        <v>0</v>
      </c>
      <c r="BF632" s="194">
        <f>IF(N632="snížená",J632,0)</f>
        <v>0</v>
      </c>
      <c r="BG632" s="194">
        <f>IF(N632="zákl. přenesená",J632,0)</f>
        <v>0</v>
      </c>
      <c r="BH632" s="194">
        <f>IF(N632="sníž. přenesená",J632,0)</f>
        <v>0</v>
      </c>
      <c r="BI632" s="194">
        <f>IF(N632="nulová",J632,0)</f>
        <v>0</v>
      </c>
      <c r="BJ632" s="17" t="s">
        <v>85</v>
      </c>
      <c r="BK632" s="194">
        <f>ROUND(I632*H632,2)</f>
        <v>0</v>
      </c>
      <c r="BL632" s="17" t="s">
        <v>254</v>
      </c>
      <c r="BM632" s="193" t="s">
        <v>830</v>
      </c>
    </row>
    <row r="633" spans="1:65" s="14" customFormat="1" ht="10.199999999999999">
      <c r="B633" s="206"/>
      <c r="C633" s="207"/>
      <c r="D633" s="197" t="s">
        <v>167</v>
      </c>
      <c r="E633" s="207"/>
      <c r="F633" s="209" t="s">
        <v>831</v>
      </c>
      <c r="G633" s="207"/>
      <c r="H633" s="210">
        <v>2.1789999999999998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167</v>
      </c>
      <c r="AU633" s="216" t="s">
        <v>87</v>
      </c>
      <c r="AV633" s="14" t="s">
        <v>87</v>
      </c>
      <c r="AW633" s="14" t="s">
        <v>4</v>
      </c>
      <c r="AX633" s="14" t="s">
        <v>85</v>
      </c>
      <c r="AY633" s="216" t="s">
        <v>157</v>
      </c>
    </row>
    <row r="634" spans="1:65" s="2" customFormat="1" ht="33" customHeight="1">
      <c r="A634" s="34"/>
      <c r="B634" s="35"/>
      <c r="C634" s="182" t="s">
        <v>832</v>
      </c>
      <c r="D634" s="182" t="s">
        <v>160</v>
      </c>
      <c r="E634" s="183" t="s">
        <v>833</v>
      </c>
      <c r="F634" s="184" t="s">
        <v>834</v>
      </c>
      <c r="G634" s="185" t="s">
        <v>202</v>
      </c>
      <c r="H634" s="186">
        <v>18.7</v>
      </c>
      <c r="I634" s="187"/>
      <c r="J634" s="188">
        <f>ROUND(I634*H634,2)</f>
        <v>0</v>
      </c>
      <c r="K634" s="184" t="s">
        <v>164</v>
      </c>
      <c r="L634" s="39"/>
      <c r="M634" s="189" t="s">
        <v>1</v>
      </c>
      <c r="N634" s="190" t="s">
        <v>43</v>
      </c>
      <c r="O634" s="71"/>
      <c r="P634" s="191">
        <f>O634*H634</f>
        <v>0</v>
      </c>
      <c r="Q634" s="191">
        <v>5.5999999999999995E-4</v>
      </c>
      <c r="R634" s="191">
        <f>Q634*H634</f>
        <v>1.0471999999999999E-2</v>
      </c>
      <c r="S634" s="191">
        <v>0</v>
      </c>
      <c r="T634" s="192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3" t="s">
        <v>254</v>
      </c>
      <c r="AT634" s="193" t="s">
        <v>160</v>
      </c>
      <c r="AU634" s="193" t="s">
        <v>87</v>
      </c>
      <c r="AY634" s="17" t="s">
        <v>157</v>
      </c>
      <c r="BE634" s="194">
        <f>IF(N634="základní",J634,0)</f>
        <v>0</v>
      </c>
      <c r="BF634" s="194">
        <f>IF(N634="snížená",J634,0)</f>
        <v>0</v>
      </c>
      <c r="BG634" s="194">
        <f>IF(N634="zákl. přenesená",J634,0)</f>
        <v>0</v>
      </c>
      <c r="BH634" s="194">
        <f>IF(N634="sníž. přenesená",J634,0)</f>
        <v>0</v>
      </c>
      <c r="BI634" s="194">
        <f>IF(N634="nulová",J634,0)</f>
        <v>0</v>
      </c>
      <c r="BJ634" s="17" t="s">
        <v>85</v>
      </c>
      <c r="BK634" s="194">
        <f>ROUND(I634*H634,2)</f>
        <v>0</v>
      </c>
      <c r="BL634" s="17" t="s">
        <v>254</v>
      </c>
      <c r="BM634" s="193" t="s">
        <v>835</v>
      </c>
    </row>
    <row r="635" spans="1:65" s="14" customFormat="1" ht="10.199999999999999">
      <c r="B635" s="206"/>
      <c r="C635" s="207"/>
      <c r="D635" s="197" t="s">
        <v>167</v>
      </c>
      <c r="E635" s="208" t="s">
        <v>1</v>
      </c>
      <c r="F635" s="209" t="s">
        <v>836</v>
      </c>
      <c r="G635" s="207"/>
      <c r="H635" s="210">
        <v>18.7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167</v>
      </c>
      <c r="AU635" s="216" t="s">
        <v>87</v>
      </c>
      <c r="AV635" s="14" t="s">
        <v>87</v>
      </c>
      <c r="AW635" s="14" t="s">
        <v>33</v>
      </c>
      <c r="AX635" s="14" t="s">
        <v>78</v>
      </c>
      <c r="AY635" s="216" t="s">
        <v>157</v>
      </c>
    </row>
    <row r="636" spans="1:65" s="15" customFormat="1" ht="10.199999999999999">
      <c r="B636" s="217"/>
      <c r="C636" s="218"/>
      <c r="D636" s="197" t="s">
        <v>167</v>
      </c>
      <c r="E636" s="219" t="s">
        <v>1</v>
      </c>
      <c r="F636" s="220" t="s">
        <v>171</v>
      </c>
      <c r="G636" s="218"/>
      <c r="H636" s="221">
        <v>18.7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167</v>
      </c>
      <c r="AU636" s="227" t="s">
        <v>87</v>
      </c>
      <c r="AV636" s="15" t="s">
        <v>165</v>
      </c>
      <c r="AW636" s="15" t="s">
        <v>33</v>
      </c>
      <c r="AX636" s="15" t="s">
        <v>85</v>
      </c>
      <c r="AY636" s="227" t="s">
        <v>157</v>
      </c>
    </row>
    <row r="637" spans="1:65" s="2" customFormat="1" ht="24.15" customHeight="1">
      <c r="A637" s="34"/>
      <c r="B637" s="35"/>
      <c r="C637" s="182" t="s">
        <v>837</v>
      </c>
      <c r="D637" s="182" t="s">
        <v>160</v>
      </c>
      <c r="E637" s="183" t="s">
        <v>838</v>
      </c>
      <c r="F637" s="184" t="s">
        <v>839</v>
      </c>
      <c r="G637" s="185" t="s">
        <v>174</v>
      </c>
      <c r="H637" s="186">
        <v>127.947</v>
      </c>
      <c r="I637" s="187"/>
      <c r="J637" s="188">
        <f>ROUND(I637*H637,2)</f>
        <v>0</v>
      </c>
      <c r="K637" s="184" t="s">
        <v>164</v>
      </c>
      <c r="L637" s="39"/>
      <c r="M637" s="189" t="s">
        <v>1</v>
      </c>
      <c r="N637" s="190" t="s">
        <v>43</v>
      </c>
      <c r="O637" s="71"/>
      <c r="P637" s="191">
        <f>O637*H637</f>
        <v>0</v>
      </c>
      <c r="Q637" s="191">
        <v>1.2999999999999999E-4</v>
      </c>
      <c r="R637" s="191">
        <f>Q637*H637</f>
        <v>1.663311E-2</v>
      </c>
      <c r="S637" s="191">
        <v>0</v>
      </c>
      <c r="T637" s="19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93" t="s">
        <v>254</v>
      </c>
      <c r="AT637" s="193" t="s">
        <v>160</v>
      </c>
      <c r="AU637" s="193" t="s">
        <v>87</v>
      </c>
      <c r="AY637" s="17" t="s">
        <v>157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7" t="s">
        <v>85</v>
      </c>
      <c r="BK637" s="194">
        <f>ROUND(I637*H637,2)</f>
        <v>0</v>
      </c>
      <c r="BL637" s="17" t="s">
        <v>254</v>
      </c>
      <c r="BM637" s="193" t="s">
        <v>840</v>
      </c>
    </row>
    <row r="638" spans="1:65" s="14" customFormat="1" ht="10.199999999999999">
      <c r="B638" s="206"/>
      <c r="C638" s="207"/>
      <c r="D638" s="197" t="s">
        <v>167</v>
      </c>
      <c r="E638" s="208" t="s">
        <v>1</v>
      </c>
      <c r="F638" s="209" t="s">
        <v>818</v>
      </c>
      <c r="G638" s="207"/>
      <c r="H638" s="210">
        <v>127.947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167</v>
      </c>
      <c r="AU638" s="216" t="s">
        <v>87</v>
      </c>
      <c r="AV638" s="14" t="s">
        <v>87</v>
      </c>
      <c r="AW638" s="14" t="s">
        <v>33</v>
      </c>
      <c r="AX638" s="14" t="s">
        <v>85</v>
      </c>
      <c r="AY638" s="216" t="s">
        <v>157</v>
      </c>
    </row>
    <row r="639" spans="1:65" s="2" customFormat="1" ht="33" customHeight="1">
      <c r="A639" s="34"/>
      <c r="B639" s="35"/>
      <c r="C639" s="182" t="s">
        <v>841</v>
      </c>
      <c r="D639" s="182" t="s">
        <v>160</v>
      </c>
      <c r="E639" s="183" t="s">
        <v>842</v>
      </c>
      <c r="F639" s="184" t="s">
        <v>843</v>
      </c>
      <c r="G639" s="185" t="s">
        <v>806</v>
      </c>
      <c r="H639" s="238"/>
      <c r="I639" s="187"/>
      <c r="J639" s="188">
        <f>ROUND(I639*H639,2)</f>
        <v>0</v>
      </c>
      <c r="K639" s="184" t="s">
        <v>164</v>
      </c>
      <c r="L639" s="39"/>
      <c r="M639" s="189" t="s">
        <v>1</v>
      </c>
      <c r="N639" s="190" t="s">
        <v>43</v>
      </c>
      <c r="O639" s="71"/>
      <c r="P639" s="191">
        <f>O639*H639</f>
        <v>0</v>
      </c>
      <c r="Q639" s="191">
        <v>0</v>
      </c>
      <c r="R639" s="191">
        <f>Q639*H639</f>
        <v>0</v>
      </c>
      <c r="S639" s="191">
        <v>0</v>
      </c>
      <c r="T639" s="19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3" t="s">
        <v>254</v>
      </c>
      <c r="AT639" s="193" t="s">
        <v>160</v>
      </c>
      <c r="AU639" s="193" t="s">
        <v>87</v>
      </c>
      <c r="AY639" s="17" t="s">
        <v>157</v>
      </c>
      <c r="BE639" s="194">
        <f>IF(N639="základní",J639,0)</f>
        <v>0</v>
      </c>
      <c r="BF639" s="194">
        <f>IF(N639="snížená",J639,0)</f>
        <v>0</v>
      </c>
      <c r="BG639" s="194">
        <f>IF(N639="zákl. přenesená",J639,0)</f>
        <v>0</v>
      </c>
      <c r="BH639" s="194">
        <f>IF(N639="sníž. přenesená",J639,0)</f>
        <v>0</v>
      </c>
      <c r="BI639" s="194">
        <f>IF(N639="nulová",J639,0)</f>
        <v>0</v>
      </c>
      <c r="BJ639" s="17" t="s">
        <v>85</v>
      </c>
      <c r="BK639" s="194">
        <f>ROUND(I639*H639,2)</f>
        <v>0</v>
      </c>
      <c r="BL639" s="17" t="s">
        <v>254</v>
      </c>
      <c r="BM639" s="193" t="s">
        <v>844</v>
      </c>
    </row>
    <row r="640" spans="1:65" s="2" customFormat="1" ht="24.15" customHeight="1">
      <c r="A640" s="34"/>
      <c r="B640" s="35"/>
      <c r="C640" s="182" t="s">
        <v>845</v>
      </c>
      <c r="D640" s="182" t="s">
        <v>160</v>
      </c>
      <c r="E640" s="183" t="s">
        <v>846</v>
      </c>
      <c r="F640" s="184" t="s">
        <v>847</v>
      </c>
      <c r="G640" s="185" t="s">
        <v>806</v>
      </c>
      <c r="H640" s="238"/>
      <c r="I640" s="187"/>
      <c r="J640" s="188">
        <f>ROUND(I640*H640,2)</f>
        <v>0</v>
      </c>
      <c r="K640" s="184" t="s">
        <v>164</v>
      </c>
      <c r="L640" s="39"/>
      <c r="M640" s="189" t="s">
        <v>1</v>
      </c>
      <c r="N640" s="190" t="s">
        <v>43</v>
      </c>
      <c r="O640" s="71"/>
      <c r="P640" s="191">
        <f>O640*H640</f>
        <v>0</v>
      </c>
      <c r="Q640" s="191">
        <v>0</v>
      </c>
      <c r="R640" s="191">
        <f>Q640*H640</f>
        <v>0</v>
      </c>
      <c r="S640" s="191">
        <v>0</v>
      </c>
      <c r="T640" s="19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93" t="s">
        <v>254</v>
      </c>
      <c r="AT640" s="193" t="s">
        <v>160</v>
      </c>
      <c r="AU640" s="193" t="s">
        <v>87</v>
      </c>
      <c r="AY640" s="17" t="s">
        <v>157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7" t="s">
        <v>85</v>
      </c>
      <c r="BK640" s="194">
        <f>ROUND(I640*H640,2)</f>
        <v>0</v>
      </c>
      <c r="BL640" s="17" t="s">
        <v>254</v>
      </c>
      <c r="BM640" s="193" t="s">
        <v>848</v>
      </c>
    </row>
    <row r="641" spans="1:65" s="12" customFormat="1" ht="22.8" customHeight="1">
      <c r="B641" s="166"/>
      <c r="C641" s="167"/>
      <c r="D641" s="168" t="s">
        <v>77</v>
      </c>
      <c r="E641" s="180" t="s">
        <v>849</v>
      </c>
      <c r="F641" s="180" t="s">
        <v>850</v>
      </c>
      <c r="G641" s="167"/>
      <c r="H641" s="167"/>
      <c r="I641" s="170"/>
      <c r="J641" s="181">
        <f>BK641</f>
        <v>0</v>
      </c>
      <c r="K641" s="167"/>
      <c r="L641" s="172"/>
      <c r="M641" s="173"/>
      <c r="N641" s="174"/>
      <c r="O641" s="174"/>
      <c r="P641" s="175">
        <f>SUM(P642:P675)</f>
        <v>0</v>
      </c>
      <c r="Q641" s="174"/>
      <c r="R641" s="175">
        <f>SUM(R642:R675)</f>
        <v>1.3174624499999998</v>
      </c>
      <c r="S641" s="174"/>
      <c r="T641" s="176">
        <f>SUM(T642:T675)</f>
        <v>10.357624999999999</v>
      </c>
      <c r="AR641" s="177" t="s">
        <v>87</v>
      </c>
      <c r="AT641" s="178" t="s">
        <v>77</v>
      </c>
      <c r="AU641" s="178" t="s">
        <v>85</v>
      </c>
      <c r="AY641" s="177" t="s">
        <v>157</v>
      </c>
      <c r="BK641" s="179">
        <f>SUM(BK642:BK675)</f>
        <v>0</v>
      </c>
    </row>
    <row r="642" spans="1:65" s="2" customFormat="1" ht="24.15" customHeight="1">
      <c r="A642" s="34"/>
      <c r="B642" s="35"/>
      <c r="C642" s="182" t="s">
        <v>851</v>
      </c>
      <c r="D642" s="182" t="s">
        <v>160</v>
      </c>
      <c r="E642" s="183" t="s">
        <v>852</v>
      </c>
      <c r="F642" s="184" t="s">
        <v>853</v>
      </c>
      <c r="G642" s="185" t="s">
        <v>174</v>
      </c>
      <c r="H642" s="186">
        <v>14.6</v>
      </c>
      <c r="I642" s="187"/>
      <c r="J642" s="188">
        <f>ROUND(I642*H642,2)</f>
        <v>0</v>
      </c>
      <c r="K642" s="184" t="s">
        <v>164</v>
      </c>
      <c r="L642" s="39"/>
      <c r="M642" s="189" t="s">
        <v>1</v>
      </c>
      <c r="N642" s="190" t="s">
        <v>43</v>
      </c>
      <c r="O642" s="71"/>
      <c r="P642" s="191">
        <f>O642*H642</f>
        <v>0</v>
      </c>
      <c r="Q642" s="191">
        <v>0</v>
      </c>
      <c r="R642" s="191">
        <f>Q642*H642</f>
        <v>0</v>
      </c>
      <c r="S642" s="191">
        <v>0</v>
      </c>
      <c r="T642" s="19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93" t="s">
        <v>254</v>
      </c>
      <c r="AT642" s="193" t="s">
        <v>160</v>
      </c>
      <c r="AU642" s="193" t="s">
        <v>87</v>
      </c>
      <c r="AY642" s="17" t="s">
        <v>157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7" t="s">
        <v>85</v>
      </c>
      <c r="BK642" s="194">
        <f>ROUND(I642*H642,2)</f>
        <v>0</v>
      </c>
      <c r="BL642" s="17" t="s">
        <v>254</v>
      </c>
      <c r="BM642" s="193" t="s">
        <v>854</v>
      </c>
    </row>
    <row r="643" spans="1:65" s="14" customFormat="1" ht="10.199999999999999">
      <c r="B643" s="206"/>
      <c r="C643" s="207"/>
      <c r="D643" s="197" t="s">
        <v>167</v>
      </c>
      <c r="E643" s="208" t="s">
        <v>1</v>
      </c>
      <c r="F643" s="209" t="s">
        <v>855</v>
      </c>
      <c r="G643" s="207"/>
      <c r="H643" s="210">
        <v>14.6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167</v>
      </c>
      <c r="AU643" s="216" t="s">
        <v>87</v>
      </c>
      <c r="AV643" s="14" t="s">
        <v>87</v>
      </c>
      <c r="AW643" s="14" t="s">
        <v>33</v>
      </c>
      <c r="AX643" s="14" t="s">
        <v>85</v>
      </c>
      <c r="AY643" s="216" t="s">
        <v>157</v>
      </c>
    </row>
    <row r="644" spans="1:65" s="2" customFormat="1" ht="24.15" customHeight="1">
      <c r="A644" s="34"/>
      <c r="B644" s="35"/>
      <c r="C644" s="228" t="s">
        <v>856</v>
      </c>
      <c r="D644" s="228" t="s">
        <v>240</v>
      </c>
      <c r="E644" s="229" t="s">
        <v>857</v>
      </c>
      <c r="F644" s="230" t="s">
        <v>858</v>
      </c>
      <c r="G644" s="231" t="s">
        <v>174</v>
      </c>
      <c r="H644" s="232">
        <v>15.33</v>
      </c>
      <c r="I644" s="233"/>
      <c r="J644" s="234">
        <f>ROUND(I644*H644,2)</f>
        <v>0</v>
      </c>
      <c r="K644" s="230" t="s">
        <v>164</v>
      </c>
      <c r="L644" s="235"/>
      <c r="M644" s="236" t="s">
        <v>1</v>
      </c>
      <c r="N644" s="237" t="s">
        <v>43</v>
      </c>
      <c r="O644" s="71"/>
      <c r="P644" s="191">
        <f>O644*H644</f>
        <v>0</v>
      </c>
      <c r="Q644" s="191">
        <v>2.0060000000000001E-2</v>
      </c>
      <c r="R644" s="191">
        <f>Q644*H644</f>
        <v>0.30751980000000001</v>
      </c>
      <c r="S644" s="191">
        <v>0</v>
      </c>
      <c r="T644" s="192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3" t="s">
        <v>367</v>
      </c>
      <c r="AT644" s="193" t="s">
        <v>240</v>
      </c>
      <c r="AU644" s="193" t="s">
        <v>87</v>
      </c>
      <c r="AY644" s="17" t="s">
        <v>157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17" t="s">
        <v>85</v>
      </c>
      <c r="BK644" s="194">
        <f>ROUND(I644*H644,2)</f>
        <v>0</v>
      </c>
      <c r="BL644" s="17" t="s">
        <v>254</v>
      </c>
      <c r="BM644" s="193" t="s">
        <v>859</v>
      </c>
    </row>
    <row r="645" spans="1:65" s="14" customFormat="1" ht="10.199999999999999">
      <c r="B645" s="206"/>
      <c r="C645" s="207"/>
      <c r="D645" s="197" t="s">
        <v>167</v>
      </c>
      <c r="E645" s="207"/>
      <c r="F645" s="209" t="s">
        <v>860</v>
      </c>
      <c r="G645" s="207"/>
      <c r="H645" s="210">
        <v>15.33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167</v>
      </c>
      <c r="AU645" s="216" t="s">
        <v>87</v>
      </c>
      <c r="AV645" s="14" t="s">
        <v>87</v>
      </c>
      <c r="AW645" s="14" t="s">
        <v>4</v>
      </c>
      <c r="AX645" s="14" t="s">
        <v>85</v>
      </c>
      <c r="AY645" s="216" t="s">
        <v>157</v>
      </c>
    </row>
    <row r="646" spans="1:65" s="2" customFormat="1" ht="33" customHeight="1">
      <c r="A646" s="34"/>
      <c r="B646" s="35"/>
      <c r="C646" s="182" t="s">
        <v>861</v>
      </c>
      <c r="D646" s="182" t="s">
        <v>160</v>
      </c>
      <c r="E646" s="183" t="s">
        <v>862</v>
      </c>
      <c r="F646" s="184" t="s">
        <v>863</v>
      </c>
      <c r="G646" s="185" t="s">
        <v>174</v>
      </c>
      <c r="H646" s="186">
        <v>228.58</v>
      </c>
      <c r="I646" s="187"/>
      <c r="J646" s="188">
        <f>ROUND(I646*H646,2)</f>
        <v>0</v>
      </c>
      <c r="K646" s="184" t="s">
        <v>164</v>
      </c>
      <c r="L646" s="39"/>
      <c r="M646" s="189" t="s">
        <v>1</v>
      </c>
      <c r="N646" s="190" t="s">
        <v>43</v>
      </c>
      <c r="O646" s="71"/>
      <c r="P646" s="191">
        <f>O646*H646</f>
        <v>0</v>
      </c>
      <c r="Q646" s="191">
        <v>0</v>
      </c>
      <c r="R646" s="191">
        <f>Q646*H646</f>
        <v>0</v>
      </c>
      <c r="S646" s="191">
        <v>3.7499999999999999E-2</v>
      </c>
      <c r="T646" s="192">
        <f>S646*H646</f>
        <v>8.5717499999999998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3" t="s">
        <v>254</v>
      </c>
      <c r="AT646" s="193" t="s">
        <v>160</v>
      </c>
      <c r="AU646" s="193" t="s">
        <v>87</v>
      </c>
      <c r="AY646" s="17" t="s">
        <v>157</v>
      </c>
      <c r="BE646" s="194">
        <f>IF(N646="základní",J646,0)</f>
        <v>0</v>
      </c>
      <c r="BF646" s="194">
        <f>IF(N646="snížená",J646,0)</f>
        <v>0</v>
      </c>
      <c r="BG646" s="194">
        <f>IF(N646="zákl. přenesená",J646,0)</f>
        <v>0</v>
      </c>
      <c r="BH646" s="194">
        <f>IF(N646="sníž. přenesená",J646,0)</f>
        <v>0</v>
      </c>
      <c r="BI646" s="194">
        <f>IF(N646="nulová",J646,0)</f>
        <v>0</v>
      </c>
      <c r="BJ646" s="17" t="s">
        <v>85</v>
      </c>
      <c r="BK646" s="194">
        <f>ROUND(I646*H646,2)</f>
        <v>0</v>
      </c>
      <c r="BL646" s="17" t="s">
        <v>254</v>
      </c>
      <c r="BM646" s="193" t="s">
        <v>864</v>
      </c>
    </row>
    <row r="647" spans="1:65" s="13" customFormat="1" ht="10.199999999999999">
      <c r="B647" s="195"/>
      <c r="C647" s="196"/>
      <c r="D647" s="197" t="s">
        <v>167</v>
      </c>
      <c r="E647" s="198" t="s">
        <v>1</v>
      </c>
      <c r="F647" s="199" t="s">
        <v>178</v>
      </c>
      <c r="G647" s="196"/>
      <c r="H647" s="198" t="s">
        <v>1</v>
      </c>
      <c r="I647" s="200"/>
      <c r="J647" s="196"/>
      <c r="K647" s="196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167</v>
      </c>
      <c r="AU647" s="205" t="s">
        <v>87</v>
      </c>
      <c r="AV647" s="13" t="s">
        <v>85</v>
      </c>
      <c r="AW647" s="13" t="s">
        <v>33</v>
      </c>
      <c r="AX647" s="13" t="s">
        <v>78</v>
      </c>
      <c r="AY647" s="205" t="s">
        <v>157</v>
      </c>
    </row>
    <row r="648" spans="1:65" s="14" customFormat="1" ht="10.199999999999999">
      <c r="B648" s="206"/>
      <c r="C648" s="207"/>
      <c r="D648" s="197" t="s">
        <v>167</v>
      </c>
      <c r="E648" s="208" t="s">
        <v>1</v>
      </c>
      <c r="F648" s="209" t="s">
        <v>479</v>
      </c>
      <c r="G648" s="207"/>
      <c r="H648" s="210">
        <v>50.62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167</v>
      </c>
      <c r="AU648" s="216" t="s">
        <v>87</v>
      </c>
      <c r="AV648" s="14" t="s">
        <v>87</v>
      </c>
      <c r="AW648" s="14" t="s">
        <v>33</v>
      </c>
      <c r="AX648" s="14" t="s">
        <v>78</v>
      </c>
      <c r="AY648" s="216" t="s">
        <v>157</v>
      </c>
    </row>
    <row r="649" spans="1:65" s="14" customFormat="1" ht="20.399999999999999">
      <c r="B649" s="206"/>
      <c r="C649" s="207"/>
      <c r="D649" s="197" t="s">
        <v>167</v>
      </c>
      <c r="E649" s="208" t="s">
        <v>1</v>
      </c>
      <c r="F649" s="209" t="s">
        <v>865</v>
      </c>
      <c r="G649" s="207"/>
      <c r="H649" s="210">
        <v>177.96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167</v>
      </c>
      <c r="AU649" s="216" t="s">
        <v>87</v>
      </c>
      <c r="AV649" s="14" t="s">
        <v>87</v>
      </c>
      <c r="AW649" s="14" t="s">
        <v>33</v>
      </c>
      <c r="AX649" s="14" t="s">
        <v>78</v>
      </c>
      <c r="AY649" s="216" t="s">
        <v>157</v>
      </c>
    </row>
    <row r="650" spans="1:65" s="15" customFormat="1" ht="10.199999999999999">
      <c r="B650" s="217"/>
      <c r="C650" s="218"/>
      <c r="D650" s="197" t="s">
        <v>167</v>
      </c>
      <c r="E650" s="219" t="s">
        <v>1</v>
      </c>
      <c r="F650" s="220" t="s">
        <v>171</v>
      </c>
      <c r="G650" s="218"/>
      <c r="H650" s="221">
        <v>228.58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167</v>
      </c>
      <c r="AU650" s="227" t="s">
        <v>87</v>
      </c>
      <c r="AV650" s="15" t="s">
        <v>165</v>
      </c>
      <c r="AW650" s="15" t="s">
        <v>33</v>
      </c>
      <c r="AX650" s="15" t="s">
        <v>85</v>
      </c>
      <c r="AY650" s="227" t="s">
        <v>157</v>
      </c>
    </row>
    <row r="651" spans="1:65" s="2" customFormat="1" ht="24.15" customHeight="1">
      <c r="A651" s="34"/>
      <c r="B651" s="35"/>
      <c r="C651" s="182" t="s">
        <v>866</v>
      </c>
      <c r="D651" s="182" t="s">
        <v>160</v>
      </c>
      <c r="E651" s="183" t="s">
        <v>867</v>
      </c>
      <c r="F651" s="184" t="s">
        <v>868</v>
      </c>
      <c r="G651" s="185" t="s">
        <v>174</v>
      </c>
      <c r="H651" s="186">
        <v>274.75</v>
      </c>
      <c r="I651" s="187"/>
      <c r="J651" s="188">
        <f>ROUND(I651*H651,2)</f>
        <v>0</v>
      </c>
      <c r="K651" s="184" t="s">
        <v>164</v>
      </c>
      <c r="L651" s="39"/>
      <c r="M651" s="189" t="s">
        <v>1</v>
      </c>
      <c r="N651" s="190" t="s">
        <v>43</v>
      </c>
      <c r="O651" s="71"/>
      <c r="P651" s="191">
        <f>O651*H651</f>
        <v>0</v>
      </c>
      <c r="Q651" s="191">
        <v>0</v>
      </c>
      <c r="R651" s="191">
        <f>Q651*H651</f>
        <v>0</v>
      </c>
      <c r="S651" s="191">
        <v>6.4999999999999997E-3</v>
      </c>
      <c r="T651" s="192">
        <f>S651*H651</f>
        <v>1.7858749999999999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93" t="s">
        <v>254</v>
      </c>
      <c r="AT651" s="193" t="s">
        <v>160</v>
      </c>
      <c r="AU651" s="193" t="s">
        <v>87</v>
      </c>
      <c r="AY651" s="17" t="s">
        <v>157</v>
      </c>
      <c r="BE651" s="194">
        <f>IF(N651="základní",J651,0)</f>
        <v>0</v>
      </c>
      <c r="BF651" s="194">
        <f>IF(N651="snížená",J651,0)</f>
        <v>0</v>
      </c>
      <c r="BG651" s="194">
        <f>IF(N651="zákl. přenesená",J651,0)</f>
        <v>0</v>
      </c>
      <c r="BH651" s="194">
        <f>IF(N651="sníž. přenesená",J651,0)</f>
        <v>0</v>
      </c>
      <c r="BI651" s="194">
        <f>IF(N651="nulová",J651,0)</f>
        <v>0</v>
      </c>
      <c r="BJ651" s="17" t="s">
        <v>85</v>
      </c>
      <c r="BK651" s="194">
        <f>ROUND(I651*H651,2)</f>
        <v>0</v>
      </c>
      <c r="BL651" s="17" t="s">
        <v>254</v>
      </c>
      <c r="BM651" s="193" t="s">
        <v>869</v>
      </c>
    </row>
    <row r="652" spans="1:65" s="13" customFormat="1" ht="10.199999999999999">
      <c r="B652" s="195"/>
      <c r="C652" s="196"/>
      <c r="D652" s="197" t="s">
        <v>167</v>
      </c>
      <c r="E652" s="198" t="s">
        <v>1</v>
      </c>
      <c r="F652" s="199" t="s">
        <v>178</v>
      </c>
      <c r="G652" s="196"/>
      <c r="H652" s="198" t="s">
        <v>1</v>
      </c>
      <c r="I652" s="200"/>
      <c r="J652" s="196"/>
      <c r="K652" s="196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167</v>
      </c>
      <c r="AU652" s="205" t="s">
        <v>87</v>
      </c>
      <c r="AV652" s="13" t="s">
        <v>85</v>
      </c>
      <c r="AW652" s="13" t="s">
        <v>33</v>
      </c>
      <c r="AX652" s="13" t="s">
        <v>78</v>
      </c>
      <c r="AY652" s="205" t="s">
        <v>157</v>
      </c>
    </row>
    <row r="653" spans="1:65" s="14" customFormat="1" ht="10.199999999999999">
      <c r="B653" s="206"/>
      <c r="C653" s="207"/>
      <c r="D653" s="197" t="s">
        <v>167</v>
      </c>
      <c r="E653" s="208" t="s">
        <v>1</v>
      </c>
      <c r="F653" s="209" t="s">
        <v>728</v>
      </c>
      <c r="G653" s="207"/>
      <c r="H653" s="210">
        <v>252.4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167</v>
      </c>
      <c r="AU653" s="216" t="s">
        <v>87</v>
      </c>
      <c r="AV653" s="14" t="s">
        <v>87</v>
      </c>
      <c r="AW653" s="14" t="s">
        <v>33</v>
      </c>
      <c r="AX653" s="14" t="s">
        <v>78</v>
      </c>
      <c r="AY653" s="216" t="s">
        <v>157</v>
      </c>
    </row>
    <row r="654" spans="1:65" s="14" customFormat="1" ht="10.199999999999999">
      <c r="B654" s="206"/>
      <c r="C654" s="207"/>
      <c r="D654" s="197" t="s">
        <v>167</v>
      </c>
      <c r="E654" s="208" t="s">
        <v>1</v>
      </c>
      <c r="F654" s="209" t="s">
        <v>870</v>
      </c>
      <c r="G654" s="207"/>
      <c r="H654" s="210">
        <v>22.35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167</v>
      </c>
      <c r="AU654" s="216" t="s">
        <v>87</v>
      </c>
      <c r="AV654" s="14" t="s">
        <v>87</v>
      </c>
      <c r="AW654" s="14" t="s">
        <v>33</v>
      </c>
      <c r="AX654" s="14" t="s">
        <v>78</v>
      </c>
      <c r="AY654" s="216" t="s">
        <v>157</v>
      </c>
    </row>
    <row r="655" spans="1:65" s="15" customFormat="1" ht="10.199999999999999">
      <c r="B655" s="217"/>
      <c r="C655" s="218"/>
      <c r="D655" s="197" t="s">
        <v>167</v>
      </c>
      <c r="E655" s="219" t="s">
        <v>1</v>
      </c>
      <c r="F655" s="220" t="s">
        <v>171</v>
      </c>
      <c r="G655" s="218"/>
      <c r="H655" s="221">
        <v>274.75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167</v>
      </c>
      <c r="AU655" s="227" t="s">
        <v>87</v>
      </c>
      <c r="AV655" s="15" t="s">
        <v>165</v>
      </c>
      <c r="AW655" s="15" t="s">
        <v>33</v>
      </c>
      <c r="AX655" s="15" t="s">
        <v>85</v>
      </c>
      <c r="AY655" s="227" t="s">
        <v>157</v>
      </c>
    </row>
    <row r="656" spans="1:65" s="2" customFormat="1" ht="24.15" customHeight="1">
      <c r="A656" s="34"/>
      <c r="B656" s="35"/>
      <c r="C656" s="182" t="s">
        <v>871</v>
      </c>
      <c r="D656" s="182" t="s">
        <v>160</v>
      </c>
      <c r="E656" s="183" t="s">
        <v>872</v>
      </c>
      <c r="F656" s="184" t="s">
        <v>873</v>
      </c>
      <c r="G656" s="185" t="s">
        <v>174</v>
      </c>
      <c r="H656" s="186">
        <v>545.61500000000001</v>
      </c>
      <c r="I656" s="187"/>
      <c r="J656" s="188">
        <f>ROUND(I656*H656,2)</f>
        <v>0</v>
      </c>
      <c r="K656" s="184" t="s">
        <v>164</v>
      </c>
      <c r="L656" s="39"/>
      <c r="M656" s="189" t="s">
        <v>1</v>
      </c>
      <c r="N656" s="190" t="s">
        <v>43</v>
      </c>
      <c r="O656" s="71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3" t="s">
        <v>254</v>
      </c>
      <c r="AT656" s="193" t="s">
        <v>160</v>
      </c>
      <c r="AU656" s="193" t="s">
        <v>87</v>
      </c>
      <c r="AY656" s="17" t="s">
        <v>157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7" t="s">
        <v>85</v>
      </c>
      <c r="BK656" s="194">
        <f>ROUND(I656*H656,2)</f>
        <v>0</v>
      </c>
      <c r="BL656" s="17" t="s">
        <v>254</v>
      </c>
      <c r="BM656" s="193" t="s">
        <v>874</v>
      </c>
    </row>
    <row r="657" spans="1:65" s="13" customFormat="1" ht="10.199999999999999">
      <c r="B657" s="195"/>
      <c r="C657" s="196"/>
      <c r="D657" s="197" t="s">
        <v>167</v>
      </c>
      <c r="E657" s="198" t="s">
        <v>1</v>
      </c>
      <c r="F657" s="199" t="s">
        <v>189</v>
      </c>
      <c r="G657" s="196"/>
      <c r="H657" s="198" t="s">
        <v>1</v>
      </c>
      <c r="I657" s="200"/>
      <c r="J657" s="196"/>
      <c r="K657" s="196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167</v>
      </c>
      <c r="AU657" s="205" t="s">
        <v>87</v>
      </c>
      <c r="AV657" s="13" t="s">
        <v>85</v>
      </c>
      <c r="AW657" s="13" t="s">
        <v>33</v>
      </c>
      <c r="AX657" s="13" t="s">
        <v>78</v>
      </c>
      <c r="AY657" s="205" t="s">
        <v>157</v>
      </c>
    </row>
    <row r="658" spans="1:65" s="14" customFormat="1" ht="10.199999999999999">
      <c r="B658" s="206"/>
      <c r="C658" s="207"/>
      <c r="D658" s="197" t="s">
        <v>167</v>
      </c>
      <c r="E658" s="208" t="s">
        <v>1</v>
      </c>
      <c r="F658" s="209" t="s">
        <v>875</v>
      </c>
      <c r="G658" s="207"/>
      <c r="H658" s="210">
        <v>4.8150000000000004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167</v>
      </c>
      <c r="AU658" s="216" t="s">
        <v>87</v>
      </c>
      <c r="AV658" s="14" t="s">
        <v>87</v>
      </c>
      <c r="AW658" s="14" t="s">
        <v>33</v>
      </c>
      <c r="AX658" s="14" t="s">
        <v>78</v>
      </c>
      <c r="AY658" s="216" t="s">
        <v>157</v>
      </c>
    </row>
    <row r="659" spans="1:65" s="13" customFormat="1" ht="10.199999999999999">
      <c r="B659" s="195"/>
      <c r="C659" s="196"/>
      <c r="D659" s="197" t="s">
        <v>167</v>
      </c>
      <c r="E659" s="198" t="s">
        <v>1</v>
      </c>
      <c r="F659" s="199" t="s">
        <v>178</v>
      </c>
      <c r="G659" s="196"/>
      <c r="H659" s="198" t="s">
        <v>1</v>
      </c>
      <c r="I659" s="200"/>
      <c r="J659" s="196"/>
      <c r="K659" s="196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167</v>
      </c>
      <c r="AU659" s="205" t="s">
        <v>87</v>
      </c>
      <c r="AV659" s="13" t="s">
        <v>85</v>
      </c>
      <c r="AW659" s="13" t="s">
        <v>33</v>
      </c>
      <c r="AX659" s="13" t="s">
        <v>78</v>
      </c>
      <c r="AY659" s="205" t="s">
        <v>157</v>
      </c>
    </row>
    <row r="660" spans="1:65" s="14" customFormat="1" ht="20.399999999999999">
      <c r="B660" s="206"/>
      <c r="C660" s="207"/>
      <c r="D660" s="197" t="s">
        <v>167</v>
      </c>
      <c r="E660" s="208" t="s">
        <v>1</v>
      </c>
      <c r="F660" s="209" t="s">
        <v>876</v>
      </c>
      <c r="G660" s="207"/>
      <c r="H660" s="210">
        <v>412.63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167</v>
      </c>
      <c r="AU660" s="216" t="s">
        <v>87</v>
      </c>
      <c r="AV660" s="14" t="s">
        <v>87</v>
      </c>
      <c r="AW660" s="14" t="s">
        <v>33</v>
      </c>
      <c r="AX660" s="14" t="s">
        <v>78</v>
      </c>
      <c r="AY660" s="216" t="s">
        <v>157</v>
      </c>
    </row>
    <row r="661" spans="1:65" s="14" customFormat="1" ht="20.399999999999999">
      <c r="B661" s="206"/>
      <c r="C661" s="207"/>
      <c r="D661" s="197" t="s">
        <v>167</v>
      </c>
      <c r="E661" s="208" t="s">
        <v>1</v>
      </c>
      <c r="F661" s="209" t="s">
        <v>877</v>
      </c>
      <c r="G661" s="207"/>
      <c r="H661" s="210">
        <v>128.16999999999999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167</v>
      </c>
      <c r="AU661" s="216" t="s">
        <v>87</v>
      </c>
      <c r="AV661" s="14" t="s">
        <v>87</v>
      </c>
      <c r="AW661" s="14" t="s">
        <v>33</v>
      </c>
      <c r="AX661" s="14" t="s">
        <v>78</v>
      </c>
      <c r="AY661" s="216" t="s">
        <v>157</v>
      </c>
    </row>
    <row r="662" spans="1:65" s="15" customFormat="1" ht="10.199999999999999">
      <c r="B662" s="217"/>
      <c r="C662" s="218"/>
      <c r="D662" s="197" t="s">
        <v>167</v>
      </c>
      <c r="E662" s="219" t="s">
        <v>1</v>
      </c>
      <c r="F662" s="220" t="s">
        <v>171</v>
      </c>
      <c r="G662" s="218"/>
      <c r="H662" s="221">
        <v>545.61500000000001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167</v>
      </c>
      <c r="AU662" s="227" t="s">
        <v>87</v>
      </c>
      <c r="AV662" s="15" t="s">
        <v>165</v>
      </c>
      <c r="AW662" s="15" t="s">
        <v>33</v>
      </c>
      <c r="AX662" s="15" t="s">
        <v>85</v>
      </c>
      <c r="AY662" s="227" t="s">
        <v>157</v>
      </c>
    </row>
    <row r="663" spans="1:65" s="2" customFormat="1" ht="24.15" customHeight="1">
      <c r="A663" s="34"/>
      <c r="B663" s="35"/>
      <c r="C663" s="228" t="s">
        <v>878</v>
      </c>
      <c r="D663" s="228" t="s">
        <v>240</v>
      </c>
      <c r="E663" s="229" t="s">
        <v>879</v>
      </c>
      <c r="F663" s="230" t="s">
        <v>880</v>
      </c>
      <c r="G663" s="231" t="s">
        <v>174</v>
      </c>
      <c r="H663" s="232">
        <v>572.89599999999996</v>
      </c>
      <c r="I663" s="233"/>
      <c r="J663" s="234">
        <f>ROUND(I663*H663,2)</f>
        <v>0</v>
      </c>
      <c r="K663" s="230" t="s">
        <v>164</v>
      </c>
      <c r="L663" s="235"/>
      <c r="M663" s="236" t="s">
        <v>1</v>
      </c>
      <c r="N663" s="237" t="s">
        <v>43</v>
      </c>
      <c r="O663" s="71"/>
      <c r="P663" s="191">
        <f>O663*H663</f>
        <v>0</v>
      </c>
      <c r="Q663" s="191">
        <v>5.9999999999999995E-4</v>
      </c>
      <c r="R663" s="191">
        <f>Q663*H663</f>
        <v>0.34373759999999992</v>
      </c>
      <c r="S663" s="191">
        <v>0</v>
      </c>
      <c r="T663" s="19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3" t="s">
        <v>367</v>
      </c>
      <c r="AT663" s="193" t="s">
        <v>240</v>
      </c>
      <c r="AU663" s="193" t="s">
        <v>87</v>
      </c>
      <c r="AY663" s="17" t="s">
        <v>157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7" t="s">
        <v>85</v>
      </c>
      <c r="BK663" s="194">
        <f>ROUND(I663*H663,2)</f>
        <v>0</v>
      </c>
      <c r="BL663" s="17" t="s">
        <v>254</v>
      </c>
      <c r="BM663" s="193" t="s">
        <v>881</v>
      </c>
    </row>
    <row r="664" spans="1:65" s="14" customFormat="1" ht="10.199999999999999">
      <c r="B664" s="206"/>
      <c r="C664" s="207"/>
      <c r="D664" s="197" t="s">
        <v>167</v>
      </c>
      <c r="E664" s="207"/>
      <c r="F664" s="209" t="s">
        <v>882</v>
      </c>
      <c r="G664" s="207"/>
      <c r="H664" s="210">
        <v>572.89599999999996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167</v>
      </c>
      <c r="AU664" s="216" t="s">
        <v>87</v>
      </c>
      <c r="AV664" s="14" t="s">
        <v>87</v>
      </c>
      <c r="AW664" s="14" t="s">
        <v>4</v>
      </c>
      <c r="AX664" s="14" t="s">
        <v>85</v>
      </c>
      <c r="AY664" s="216" t="s">
        <v>157</v>
      </c>
    </row>
    <row r="665" spans="1:65" s="2" customFormat="1" ht="24.15" customHeight="1">
      <c r="A665" s="34"/>
      <c r="B665" s="35"/>
      <c r="C665" s="182" t="s">
        <v>883</v>
      </c>
      <c r="D665" s="182" t="s">
        <v>160</v>
      </c>
      <c r="E665" s="183" t="s">
        <v>884</v>
      </c>
      <c r="F665" s="184" t="s">
        <v>885</v>
      </c>
      <c r="G665" s="185" t="s">
        <v>174</v>
      </c>
      <c r="H665" s="186">
        <v>544.38499999999999</v>
      </c>
      <c r="I665" s="187"/>
      <c r="J665" s="188">
        <f>ROUND(I665*H665,2)</f>
        <v>0</v>
      </c>
      <c r="K665" s="184" t="s">
        <v>164</v>
      </c>
      <c r="L665" s="39"/>
      <c r="M665" s="189" t="s">
        <v>1</v>
      </c>
      <c r="N665" s="190" t="s">
        <v>43</v>
      </c>
      <c r="O665" s="71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3" t="s">
        <v>254</v>
      </c>
      <c r="AT665" s="193" t="s">
        <v>160</v>
      </c>
      <c r="AU665" s="193" t="s">
        <v>87</v>
      </c>
      <c r="AY665" s="17" t="s">
        <v>157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7" t="s">
        <v>85</v>
      </c>
      <c r="BK665" s="194">
        <f>ROUND(I665*H665,2)</f>
        <v>0</v>
      </c>
      <c r="BL665" s="17" t="s">
        <v>254</v>
      </c>
      <c r="BM665" s="193" t="s">
        <v>886</v>
      </c>
    </row>
    <row r="666" spans="1:65" s="13" customFormat="1" ht="10.199999999999999">
      <c r="B666" s="195"/>
      <c r="C666" s="196"/>
      <c r="D666" s="197" t="s">
        <v>167</v>
      </c>
      <c r="E666" s="198" t="s">
        <v>1</v>
      </c>
      <c r="F666" s="199" t="s">
        <v>189</v>
      </c>
      <c r="G666" s="196"/>
      <c r="H666" s="198" t="s">
        <v>1</v>
      </c>
      <c r="I666" s="200"/>
      <c r="J666" s="196"/>
      <c r="K666" s="196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167</v>
      </c>
      <c r="AU666" s="205" t="s">
        <v>87</v>
      </c>
      <c r="AV666" s="13" t="s">
        <v>85</v>
      </c>
      <c r="AW666" s="13" t="s">
        <v>33</v>
      </c>
      <c r="AX666" s="13" t="s">
        <v>78</v>
      </c>
      <c r="AY666" s="205" t="s">
        <v>157</v>
      </c>
    </row>
    <row r="667" spans="1:65" s="14" customFormat="1" ht="10.199999999999999">
      <c r="B667" s="206"/>
      <c r="C667" s="207"/>
      <c r="D667" s="197" t="s">
        <v>167</v>
      </c>
      <c r="E667" s="208" t="s">
        <v>1</v>
      </c>
      <c r="F667" s="209" t="s">
        <v>875</v>
      </c>
      <c r="G667" s="207"/>
      <c r="H667" s="210">
        <v>4.8150000000000004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167</v>
      </c>
      <c r="AU667" s="216" t="s">
        <v>87</v>
      </c>
      <c r="AV667" s="14" t="s">
        <v>87</v>
      </c>
      <c r="AW667" s="14" t="s">
        <v>33</v>
      </c>
      <c r="AX667" s="14" t="s">
        <v>78</v>
      </c>
      <c r="AY667" s="216" t="s">
        <v>157</v>
      </c>
    </row>
    <row r="668" spans="1:65" s="13" customFormat="1" ht="10.199999999999999">
      <c r="B668" s="195"/>
      <c r="C668" s="196"/>
      <c r="D668" s="197" t="s">
        <v>167</v>
      </c>
      <c r="E668" s="198" t="s">
        <v>1</v>
      </c>
      <c r="F668" s="199" t="s">
        <v>178</v>
      </c>
      <c r="G668" s="196"/>
      <c r="H668" s="198" t="s">
        <v>1</v>
      </c>
      <c r="I668" s="200"/>
      <c r="J668" s="196"/>
      <c r="K668" s="196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167</v>
      </c>
      <c r="AU668" s="205" t="s">
        <v>87</v>
      </c>
      <c r="AV668" s="13" t="s">
        <v>85</v>
      </c>
      <c r="AW668" s="13" t="s">
        <v>33</v>
      </c>
      <c r="AX668" s="13" t="s">
        <v>78</v>
      </c>
      <c r="AY668" s="205" t="s">
        <v>157</v>
      </c>
    </row>
    <row r="669" spans="1:65" s="14" customFormat="1" ht="20.399999999999999">
      <c r="B669" s="206"/>
      <c r="C669" s="207"/>
      <c r="D669" s="197" t="s">
        <v>167</v>
      </c>
      <c r="E669" s="208" t="s">
        <v>1</v>
      </c>
      <c r="F669" s="209" t="s">
        <v>876</v>
      </c>
      <c r="G669" s="207"/>
      <c r="H669" s="210">
        <v>412.63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167</v>
      </c>
      <c r="AU669" s="216" t="s">
        <v>87</v>
      </c>
      <c r="AV669" s="14" t="s">
        <v>87</v>
      </c>
      <c r="AW669" s="14" t="s">
        <v>33</v>
      </c>
      <c r="AX669" s="14" t="s">
        <v>78</v>
      </c>
      <c r="AY669" s="216" t="s">
        <v>157</v>
      </c>
    </row>
    <row r="670" spans="1:65" s="14" customFormat="1" ht="20.399999999999999">
      <c r="B670" s="206"/>
      <c r="C670" s="207"/>
      <c r="D670" s="197" t="s">
        <v>167</v>
      </c>
      <c r="E670" s="208" t="s">
        <v>1</v>
      </c>
      <c r="F670" s="209" t="s">
        <v>887</v>
      </c>
      <c r="G670" s="207"/>
      <c r="H670" s="210">
        <v>126.94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167</v>
      </c>
      <c r="AU670" s="216" t="s">
        <v>87</v>
      </c>
      <c r="AV670" s="14" t="s">
        <v>87</v>
      </c>
      <c r="AW670" s="14" t="s">
        <v>33</v>
      </c>
      <c r="AX670" s="14" t="s">
        <v>78</v>
      </c>
      <c r="AY670" s="216" t="s">
        <v>157</v>
      </c>
    </row>
    <row r="671" spans="1:65" s="15" customFormat="1" ht="10.199999999999999">
      <c r="B671" s="217"/>
      <c r="C671" s="218"/>
      <c r="D671" s="197" t="s">
        <v>167</v>
      </c>
      <c r="E671" s="219" t="s">
        <v>1</v>
      </c>
      <c r="F671" s="220" t="s">
        <v>171</v>
      </c>
      <c r="G671" s="218"/>
      <c r="H671" s="221">
        <v>544.38499999999999</v>
      </c>
      <c r="I671" s="222"/>
      <c r="J671" s="218"/>
      <c r="K671" s="218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167</v>
      </c>
      <c r="AU671" s="227" t="s">
        <v>87</v>
      </c>
      <c r="AV671" s="15" t="s">
        <v>165</v>
      </c>
      <c r="AW671" s="15" t="s">
        <v>33</v>
      </c>
      <c r="AX671" s="15" t="s">
        <v>85</v>
      </c>
      <c r="AY671" s="227" t="s">
        <v>157</v>
      </c>
    </row>
    <row r="672" spans="1:65" s="2" customFormat="1" ht="24.15" customHeight="1">
      <c r="A672" s="34"/>
      <c r="B672" s="35"/>
      <c r="C672" s="228" t="s">
        <v>888</v>
      </c>
      <c r="D672" s="228" t="s">
        <v>240</v>
      </c>
      <c r="E672" s="229" t="s">
        <v>889</v>
      </c>
      <c r="F672" s="230" t="s">
        <v>890</v>
      </c>
      <c r="G672" s="231" t="s">
        <v>174</v>
      </c>
      <c r="H672" s="232">
        <v>634.48099999999999</v>
      </c>
      <c r="I672" s="233"/>
      <c r="J672" s="234">
        <f>ROUND(I672*H672,2)</f>
        <v>0</v>
      </c>
      <c r="K672" s="230" t="s">
        <v>164</v>
      </c>
      <c r="L672" s="235"/>
      <c r="M672" s="236" t="s">
        <v>1</v>
      </c>
      <c r="N672" s="237" t="s">
        <v>43</v>
      </c>
      <c r="O672" s="71"/>
      <c r="P672" s="191">
        <f>O672*H672</f>
        <v>0</v>
      </c>
      <c r="Q672" s="191">
        <v>1.0499999999999999E-3</v>
      </c>
      <c r="R672" s="191">
        <f>Q672*H672</f>
        <v>0.66620504999999997</v>
      </c>
      <c r="S672" s="191">
        <v>0</v>
      </c>
      <c r="T672" s="192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3" t="s">
        <v>367</v>
      </c>
      <c r="AT672" s="193" t="s">
        <v>240</v>
      </c>
      <c r="AU672" s="193" t="s">
        <v>87</v>
      </c>
      <c r="AY672" s="17" t="s">
        <v>157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7" t="s">
        <v>85</v>
      </c>
      <c r="BK672" s="194">
        <f>ROUND(I672*H672,2)</f>
        <v>0</v>
      </c>
      <c r="BL672" s="17" t="s">
        <v>254</v>
      </c>
      <c r="BM672" s="193" t="s">
        <v>891</v>
      </c>
    </row>
    <row r="673" spans="1:65" s="14" customFormat="1" ht="10.199999999999999">
      <c r="B673" s="206"/>
      <c r="C673" s="207"/>
      <c r="D673" s="197" t="s">
        <v>167</v>
      </c>
      <c r="E673" s="207"/>
      <c r="F673" s="209" t="s">
        <v>892</v>
      </c>
      <c r="G673" s="207"/>
      <c r="H673" s="210">
        <v>634.48099999999999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167</v>
      </c>
      <c r="AU673" s="216" t="s">
        <v>87</v>
      </c>
      <c r="AV673" s="14" t="s">
        <v>87</v>
      </c>
      <c r="AW673" s="14" t="s">
        <v>4</v>
      </c>
      <c r="AX673" s="14" t="s">
        <v>85</v>
      </c>
      <c r="AY673" s="216" t="s">
        <v>157</v>
      </c>
    </row>
    <row r="674" spans="1:65" s="2" customFormat="1" ht="33" customHeight="1">
      <c r="A674" s="34"/>
      <c r="B674" s="35"/>
      <c r="C674" s="182" t="s">
        <v>893</v>
      </c>
      <c r="D674" s="182" t="s">
        <v>160</v>
      </c>
      <c r="E674" s="183" t="s">
        <v>894</v>
      </c>
      <c r="F674" s="184" t="s">
        <v>895</v>
      </c>
      <c r="G674" s="185" t="s">
        <v>806</v>
      </c>
      <c r="H674" s="238"/>
      <c r="I674" s="187"/>
      <c r="J674" s="188">
        <f>ROUND(I674*H674,2)</f>
        <v>0</v>
      </c>
      <c r="K674" s="184" t="s">
        <v>164</v>
      </c>
      <c r="L674" s="39"/>
      <c r="M674" s="189" t="s">
        <v>1</v>
      </c>
      <c r="N674" s="190" t="s">
        <v>43</v>
      </c>
      <c r="O674" s="71"/>
      <c r="P674" s="191">
        <f>O674*H674</f>
        <v>0</v>
      </c>
      <c r="Q674" s="191">
        <v>0</v>
      </c>
      <c r="R674" s="191">
        <f>Q674*H674</f>
        <v>0</v>
      </c>
      <c r="S674" s="191">
        <v>0</v>
      </c>
      <c r="T674" s="19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3" t="s">
        <v>254</v>
      </c>
      <c r="AT674" s="193" t="s">
        <v>160</v>
      </c>
      <c r="AU674" s="193" t="s">
        <v>87</v>
      </c>
      <c r="AY674" s="17" t="s">
        <v>157</v>
      </c>
      <c r="BE674" s="194">
        <f>IF(N674="základní",J674,0)</f>
        <v>0</v>
      </c>
      <c r="BF674" s="194">
        <f>IF(N674="snížená",J674,0)</f>
        <v>0</v>
      </c>
      <c r="BG674" s="194">
        <f>IF(N674="zákl. přenesená",J674,0)</f>
        <v>0</v>
      </c>
      <c r="BH674" s="194">
        <f>IF(N674="sníž. přenesená",J674,0)</f>
        <v>0</v>
      </c>
      <c r="BI674" s="194">
        <f>IF(N674="nulová",J674,0)</f>
        <v>0</v>
      </c>
      <c r="BJ674" s="17" t="s">
        <v>85</v>
      </c>
      <c r="BK674" s="194">
        <f>ROUND(I674*H674,2)</f>
        <v>0</v>
      </c>
      <c r="BL674" s="17" t="s">
        <v>254</v>
      </c>
      <c r="BM674" s="193" t="s">
        <v>896</v>
      </c>
    </row>
    <row r="675" spans="1:65" s="2" customFormat="1" ht="24.15" customHeight="1">
      <c r="A675" s="34"/>
      <c r="B675" s="35"/>
      <c r="C675" s="182" t="s">
        <v>897</v>
      </c>
      <c r="D675" s="182" t="s">
        <v>160</v>
      </c>
      <c r="E675" s="183" t="s">
        <v>898</v>
      </c>
      <c r="F675" s="184" t="s">
        <v>899</v>
      </c>
      <c r="G675" s="185" t="s">
        <v>806</v>
      </c>
      <c r="H675" s="238"/>
      <c r="I675" s="187"/>
      <c r="J675" s="188">
        <f>ROUND(I675*H675,2)</f>
        <v>0</v>
      </c>
      <c r="K675" s="184" t="s">
        <v>164</v>
      </c>
      <c r="L675" s="39"/>
      <c r="M675" s="189" t="s">
        <v>1</v>
      </c>
      <c r="N675" s="190" t="s">
        <v>43</v>
      </c>
      <c r="O675" s="71"/>
      <c r="P675" s="191">
        <f>O675*H675</f>
        <v>0</v>
      </c>
      <c r="Q675" s="191">
        <v>0</v>
      </c>
      <c r="R675" s="191">
        <f>Q675*H675</f>
        <v>0</v>
      </c>
      <c r="S675" s="191">
        <v>0</v>
      </c>
      <c r="T675" s="19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3" t="s">
        <v>254</v>
      </c>
      <c r="AT675" s="193" t="s">
        <v>160</v>
      </c>
      <c r="AU675" s="193" t="s">
        <v>87</v>
      </c>
      <c r="AY675" s="17" t="s">
        <v>157</v>
      </c>
      <c r="BE675" s="194">
        <f>IF(N675="základní",J675,0)</f>
        <v>0</v>
      </c>
      <c r="BF675" s="194">
        <f>IF(N675="snížená",J675,0)</f>
        <v>0</v>
      </c>
      <c r="BG675" s="194">
        <f>IF(N675="zákl. přenesená",J675,0)</f>
        <v>0</v>
      </c>
      <c r="BH675" s="194">
        <f>IF(N675="sníž. přenesená",J675,0)</f>
        <v>0</v>
      </c>
      <c r="BI675" s="194">
        <f>IF(N675="nulová",J675,0)</f>
        <v>0</v>
      </c>
      <c r="BJ675" s="17" t="s">
        <v>85</v>
      </c>
      <c r="BK675" s="194">
        <f>ROUND(I675*H675,2)</f>
        <v>0</v>
      </c>
      <c r="BL675" s="17" t="s">
        <v>254</v>
      </c>
      <c r="BM675" s="193" t="s">
        <v>900</v>
      </c>
    </row>
    <row r="676" spans="1:65" s="12" customFormat="1" ht="22.8" customHeight="1">
      <c r="B676" s="166"/>
      <c r="C676" s="167"/>
      <c r="D676" s="168" t="s">
        <v>77</v>
      </c>
      <c r="E676" s="180" t="s">
        <v>901</v>
      </c>
      <c r="F676" s="180" t="s">
        <v>902</v>
      </c>
      <c r="G676" s="167"/>
      <c r="H676" s="167"/>
      <c r="I676" s="170"/>
      <c r="J676" s="181">
        <f>BK676</f>
        <v>0</v>
      </c>
      <c r="K676" s="167"/>
      <c r="L676" s="172"/>
      <c r="M676" s="173"/>
      <c r="N676" s="174"/>
      <c r="O676" s="174"/>
      <c r="P676" s="175">
        <f>SUM(P677:P691)</f>
        <v>0</v>
      </c>
      <c r="Q676" s="174"/>
      <c r="R676" s="175">
        <f>SUM(R677:R691)</f>
        <v>0.65259599999999995</v>
      </c>
      <c r="S676" s="174"/>
      <c r="T676" s="176">
        <f>SUM(T677:T691)</f>
        <v>0</v>
      </c>
      <c r="AR676" s="177" t="s">
        <v>87</v>
      </c>
      <c r="AT676" s="178" t="s">
        <v>77</v>
      </c>
      <c r="AU676" s="178" t="s">
        <v>85</v>
      </c>
      <c r="AY676" s="177" t="s">
        <v>157</v>
      </c>
      <c r="BK676" s="179">
        <f>SUM(BK677:BK691)</f>
        <v>0</v>
      </c>
    </row>
    <row r="677" spans="1:65" s="2" customFormat="1" ht="24.15" customHeight="1">
      <c r="A677" s="34"/>
      <c r="B677" s="35"/>
      <c r="C677" s="182" t="s">
        <v>903</v>
      </c>
      <c r="D677" s="182" t="s">
        <v>160</v>
      </c>
      <c r="E677" s="183" t="s">
        <v>904</v>
      </c>
      <c r="F677" s="184" t="s">
        <v>905</v>
      </c>
      <c r="G677" s="185" t="s">
        <v>174</v>
      </c>
      <c r="H677" s="186">
        <v>27.3</v>
      </c>
      <c r="I677" s="187"/>
      <c r="J677" s="188">
        <f>ROUND(I677*H677,2)</f>
        <v>0</v>
      </c>
      <c r="K677" s="184" t="s">
        <v>164</v>
      </c>
      <c r="L677" s="39"/>
      <c r="M677" s="189" t="s">
        <v>1</v>
      </c>
      <c r="N677" s="190" t="s">
        <v>43</v>
      </c>
      <c r="O677" s="71"/>
      <c r="P677" s="191">
        <f>O677*H677</f>
        <v>0</v>
      </c>
      <c r="Q677" s="191">
        <v>1.0200000000000001E-3</v>
      </c>
      <c r="R677" s="191">
        <f>Q677*H677</f>
        <v>2.7846000000000003E-2</v>
      </c>
      <c r="S677" s="191">
        <v>0</v>
      </c>
      <c r="T677" s="19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3" t="s">
        <v>254</v>
      </c>
      <c r="AT677" s="193" t="s">
        <v>160</v>
      </c>
      <c r="AU677" s="193" t="s">
        <v>87</v>
      </c>
      <c r="AY677" s="17" t="s">
        <v>157</v>
      </c>
      <c r="BE677" s="194">
        <f>IF(N677="základní",J677,0)</f>
        <v>0</v>
      </c>
      <c r="BF677" s="194">
        <f>IF(N677="snížená",J677,0)</f>
        <v>0</v>
      </c>
      <c r="BG677" s="194">
        <f>IF(N677="zákl. přenesená",J677,0)</f>
        <v>0</v>
      </c>
      <c r="BH677" s="194">
        <f>IF(N677="sníž. přenesená",J677,0)</f>
        <v>0</v>
      </c>
      <c r="BI677" s="194">
        <f>IF(N677="nulová",J677,0)</f>
        <v>0</v>
      </c>
      <c r="BJ677" s="17" t="s">
        <v>85</v>
      </c>
      <c r="BK677" s="194">
        <f>ROUND(I677*H677,2)</f>
        <v>0</v>
      </c>
      <c r="BL677" s="17" t="s">
        <v>254</v>
      </c>
      <c r="BM677" s="193" t="s">
        <v>906</v>
      </c>
    </row>
    <row r="678" spans="1:65" s="14" customFormat="1" ht="10.199999999999999">
      <c r="B678" s="206"/>
      <c r="C678" s="207"/>
      <c r="D678" s="197" t="s">
        <v>167</v>
      </c>
      <c r="E678" s="208" t="s">
        <v>1</v>
      </c>
      <c r="F678" s="209" t="s">
        <v>907</v>
      </c>
      <c r="G678" s="207"/>
      <c r="H678" s="210">
        <v>27.3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167</v>
      </c>
      <c r="AU678" s="216" t="s">
        <v>87</v>
      </c>
      <c r="AV678" s="14" t="s">
        <v>87</v>
      </c>
      <c r="AW678" s="14" t="s">
        <v>33</v>
      </c>
      <c r="AX678" s="14" t="s">
        <v>78</v>
      </c>
      <c r="AY678" s="216" t="s">
        <v>157</v>
      </c>
    </row>
    <row r="679" spans="1:65" s="15" customFormat="1" ht="10.199999999999999">
      <c r="B679" s="217"/>
      <c r="C679" s="218"/>
      <c r="D679" s="197" t="s">
        <v>167</v>
      </c>
      <c r="E679" s="219" t="s">
        <v>1</v>
      </c>
      <c r="F679" s="220" t="s">
        <v>171</v>
      </c>
      <c r="G679" s="218"/>
      <c r="H679" s="221">
        <v>27.3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167</v>
      </c>
      <c r="AU679" s="227" t="s">
        <v>87</v>
      </c>
      <c r="AV679" s="15" t="s">
        <v>165</v>
      </c>
      <c r="AW679" s="15" t="s">
        <v>33</v>
      </c>
      <c r="AX679" s="15" t="s">
        <v>85</v>
      </c>
      <c r="AY679" s="227" t="s">
        <v>157</v>
      </c>
    </row>
    <row r="680" spans="1:65" s="2" customFormat="1" ht="24.15" customHeight="1">
      <c r="A680" s="34"/>
      <c r="B680" s="35"/>
      <c r="C680" s="228" t="s">
        <v>908</v>
      </c>
      <c r="D680" s="228" t="s">
        <v>240</v>
      </c>
      <c r="E680" s="229" t="s">
        <v>909</v>
      </c>
      <c r="F680" s="230" t="s">
        <v>910</v>
      </c>
      <c r="G680" s="231" t="s">
        <v>174</v>
      </c>
      <c r="H680" s="232">
        <v>10.5</v>
      </c>
      <c r="I680" s="233"/>
      <c r="J680" s="234">
        <f>ROUND(I680*H680,2)</f>
        <v>0</v>
      </c>
      <c r="K680" s="230" t="s">
        <v>164</v>
      </c>
      <c r="L680" s="235"/>
      <c r="M680" s="236" t="s">
        <v>1</v>
      </c>
      <c r="N680" s="237" t="s">
        <v>43</v>
      </c>
      <c r="O680" s="71"/>
      <c r="P680" s="191">
        <f>O680*H680</f>
        <v>0</v>
      </c>
      <c r="Q680" s="191">
        <v>2.1100000000000001E-2</v>
      </c>
      <c r="R680" s="191">
        <f>Q680*H680</f>
        <v>0.22155</v>
      </c>
      <c r="S680" s="191">
        <v>0</v>
      </c>
      <c r="T680" s="19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93" t="s">
        <v>367</v>
      </c>
      <c r="AT680" s="193" t="s">
        <v>240</v>
      </c>
      <c r="AU680" s="193" t="s">
        <v>87</v>
      </c>
      <c r="AY680" s="17" t="s">
        <v>157</v>
      </c>
      <c r="BE680" s="194">
        <f>IF(N680="základní",J680,0)</f>
        <v>0</v>
      </c>
      <c r="BF680" s="194">
        <f>IF(N680="snížená",J680,0)</f>
        <v>0</v>
      </c>
      <c r="BG680" s="194">
        <f>IF(N680="zákl. přenesená",J680,0)</f>
        <v>0</v>
      </c>
      <c r="BH680" s="194">
        <f>IF(N680="sníž. přenesená",J680,0)</f>
        <v>0</v>
      </c>
      <c r="BI680" s="194">
        <f>IF(N680="nulová",J680,0)</f>
        <v>0</v>
      </c>
      <c r="BJ680" s="17" t="s">
        <v>85</v>
      </c>
      <c r="BK680" s="194">
        <f>ROUND(I680*H680,2)</f>
        <v>0</v>
      </c>
      <c r="BL680" s="17" t="s">
        <v>254</v>
      </c>
      <c r="BM680" s="193" t="s">
        <v>911</v>
      </c>
    </row>
    <row r="681" spans="1:65" s="14" customFormat="1" ht="10.199999999999999">
      <c r="B681" s="206"/>
      <c r="C681" s="207"/>
      <c r="D681" s="197" t="s">
        <v>167</v>
      </c>
      <c r="E681" s="208" t="s">
        <v>1</v>
      </c>
      <c r="F681" s="209" t="s">
        <v>912</v>
      </c>
      <c r="G681" s="207"/>
      <c r="H681" s="210">
        <v>8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167</v>
      </c>
      <c r="AU681" s="216" t="s">
        <v>87</v>
      </c>
      <c r="AV681" s="14" t="s">
        <v>87</v>
      </c>
      <c r="AW681" s="14" t="s">
        <v>33</v>
      </c>
      <c r="AX681" s="14" t="s">
        <v>78</v>
      </c>
      <c r="AY681" s="216" t="s">
        <v>157</v>
      </c>
    </row>
    <row r="682" spans="1:65" s="14" customFormat="1" ht="10.199999999999999">
      <c r="B682" s="206"/>
      <c r="C682" s="207"/>
      <c r="D682" s="197" t="s">
        <v>167</v>
      </c>
      <c r="E682" s="208" t="s">
        <v>1</v>
      </c>
      <c r="F682" s="209" t="s">
        <v>913</v>
      </c>
      <c r="G682" s="207"/>
      <c r="H682" s="210">
        <v>2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167</v>
      </c>
      <c r="AU682" s="216" t="s">
        <v>87</v>
      </c>
      <c r="AV682" s="14" t="s">
        <v>87</v>
      </c>
      <c r="AW682" s="14" t="s">
        <v>33</v>
      </c>
      <c r="AX682" s="14" t="s">
        <v>78</v>
      </c>
      <c r="AY682" s="216" t="s">
        <v>157</v>
      </c>
    </row>
    <row r="683" spans="1:65" s="15" customFormat="1" ht="10.199999999999999">
      <c r="B683" s="217"/>
      <c r="C683" s="218"/>
      <c r="D683" s="197" t="s">
        <v>167</v>
      </c>
      <c r="E683" s="219" t="s">
        <v>1</v>
      </c>
      <c r="F683" s="220" t="s">
        <v>171</v>
      </c>
      <c r="G683" s="218"/>
      <c r="H683" s="221">
        <v>10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167</v>
      </c>
      <c r="AU683" s="227" t="s">
        <v>87</v>
      </c>
      <c r="AV683" s="15" t="s">
        <v>165</v>
      </c>
      <c r="AW683" s="15" t="s">
        <v>33</v>
      </c>
      <c r="AX683" s="15" t="s">
        <v>85</v>
      </c>
      <c r="AY683" s="227" t="s">
        <v>157</v>
      </c>
    </row>
    <row r="684" spans="1:65" s="14" customFormat="1" ht="10.199999999999999">
      <c r="B684" s="206"/>
      <c r="C684" s="207"/>
      <c r="D684" s="197" t="s">
        <v>167</v>
      </c>
      <c r="E684" s="207"/>
      <c r="F684" s="209" t="s">
        <v>914</v>
      </c>
      <c r="G684" s="207"/>
      <c r="H684" s="210">
        <v>10.5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167</v>
      </c>
      <c r="AU684" s="216" t="s">
        <v>87</v>
      </c>
      <c r="AV684" s="14" t="s">
        <v>87</v>
      </c>
      <c r="AW684" s="14" t="s">
        <v>4</v>
      </c>
      <c r="AX684" s="14" t="s">
        <v>85</v>
      </c>
      <c r="AY684" s="216" t="s">
        <v>157</v>
      </c>
    </row>
    <row r="685" spans="1:65" s="2" customFormat="1" ht="24.15" customHeight="1">
      <c r="A685" s="34"/>
      <c r="B685" s="35"/>
      <c r="C685" s="228" t="s">
        <v>915</v>
      </c>
      <c r="D685" s="228" t="s">
        <v>240</v>
      </c>
      <c r="E685" s="229" t="s">
        <v>916</v>
      </c>
      <c r="F685" s="230" t="s">
        <v>917</v>
      </c>
      <c r="G685" s="231" t="s">
        <v>174</v>
      </c>
      <c r="H685" s="232">
        <v>16.8</v>
      </c>
      <c r="I685" s="233"/>
      <c r="J685" s="234">
        <f>ROUND(I685*H685,2)</f>
        <v>0</v>
      </c>
      <c r="K685" s="230" t="s">
        <v>164</v>
      </c>
      <c r="L685" s="235"/>
      <c r="M685" s="236" t="s">
        <v>1</v>
      </c>
      <c r="N685" s="237" t="s">
        <v>43</v>
      </c>
      <c r="O685" s="71"/>
      <c r="P685" s="191">
        <f>O685*H685</f>
        <v>0</v>
      </c>
      <c r="Q685" s="191">
        <v>2.4E-2</v>
      </c>
      <c r="R685" s="191">
        <f>Q685*H685</f>
        <v>0.4032</v>
      </c>
      <c r="S685" s="191">
        <v>0</v>
      </c>
      <c r="T685" s="192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3" t="s">
        <v>367</v>
      </c>
      <c r="AT685" s="193" t="s">
        <v>240</v>
      </c>
      <c r="AU685" s="193" t="s">
        <v>87</v>
      </c>
      <c r="AY685" s="17" t="s">
        <v>157</v>
      </c>
      <c r="BE685" s="194">
        <f>IF(N685="základní",J685,0)</f>
        <v>0</v>
      </c>
      <c r="BF685" s="194">
        <f>IF(N685="snížená",J685,0)</f>
        <v>0</v>
      </c>
      <c r="BG685" s="194">
        <f>IF(N685="zákl. přenesená",J685,0)</f>
        <v>0</v>
      </c>
      <c r="BH685" s="194">
        <f>IF(N685="sníž. přenesená",J685,0)</f>
        <v>0</v>
      </c>
      <c r="BI685" s="194">
        <f>IF(N685="nulová",J685,0)</f>
        <v>0</v>
      </c>
      <c r="BJ685" s="17" t="s">
        <v>85</v>
      </c>
      <c r="BK685" s="194">
        <f>ROUND(I685*H685,2)</f>
        <v>0</v>
      </c>
      <c r="BL685" s="17" t="s">
        <v>254</v>
      </c>
      <c r="BM685" s="193" t="s">
        <v>918</v>
      </c>
    </row>
    <row r="686" spans="1:65" s="14" customFormat="1" ht="10.199999999999999">
      <c r="B686" s="206"/>
      <c r="C686" s="207"/>
      <c r="D686" s="197" t="s">
        <v>167</v>
      </c>
      <c r="E686" s="208" t="s">
        <v>1</v>
      </c>
      <c r="F686" s="209" t="s">
        <v>919</v>
      </c>
      <c r="G686" s="207"/>
      <c r="H686" s="210">
        <v>12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167</v>
      </c>
      <c r="AU686" s="216" t="s">
        <v>87</v>
      </c>
      <c r="AV686" s="14" t="s">
        <v>87</v>
      </c>
      <c r="AW686" s="14" t="s">
        <v>33</v>
      </c>
      <c r="AX686" s="14" t="s">
        <v>78</v>
      </c>
      <c r="AY686" s="216" t="s">
        <v>157</v>
      </c>
    </row>
    <row r="687" spans="1:65" s="14" customFormat="1" ht="10.199999999999999">
      <c r="B687" s="206"/>
      <c r="C687" s="207"/>
      <c r="D687" s="197" t="s">
        <v>167</v>
      </c>
      <c r="E687" s="208" t="s">
        <v>1</v>
      </c>
      <c r="F687" s="209" t="s">
        <v>920</v>
      </c>
      <c r="G687" s="207"/>
      <c r="H687" s="210">
        <v>4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167</v>
      </c>
      <c r="AU687" s="216" t="s">
        <v>87</v>
      </c>
      <c r="AV687" s="14" t="s">
        <v>87</v>
      </c>
      <c r="AW687" s="14" t="s">
        <v>33</v>
      </c>
      <c r="AX687" s="14" t="s">
        <v>78</v>
      </c>
      <c r="AY687" s="216" t="s">
        <v>157</v>
      </c>
    </row>
    <row r="688" spans="1:65" s="15" customFormat="1" ht="10.199999999999999">
      <c r="B688" s="217"/>
      <c r="C688" s="218"/>
      <c r="D688" s="197" t="s">
        <v>167</v>
      </c>
      <c r="E688" s="219" t="s">
        <v>1</v>
      </c>
      <c r="F688" s="220" t="s">
        <v>171</v>
      </c>
      <c r="G688" s="218"/>
      <c r="H688" s="221">
        <v>16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167</v>
      </c>
      <c r="AU688" s="227" t="s">
        <v>87</v>
      </c>
      <c r="AV688" s="15" t="s">
        <v>165</v>
      </c>
      <c r="AW688" s="15" t="s">
        <v>33</v>
      </c>
      <c r="AX688" s="15" t="s">
        <v>85</v>
      </c>
      <c r="AY688" s="227" t="s">
        <v>157</v>
      </c>
    </row>
    <row r="689" spans="1:65" s="14" customFormat="1" ht="10.199999999999999">
      <c r="B689" s="206"/>
      <c r="C689" s="207"/>
      <c r="D689" s="197" t="s">
        <v>167</v>
      </c>
      <c r="E689" s="207"/>
      <c r="F689" s="209" t="s">
        <v>921</v>
      </c>
      <c r="G689" s="207"/>
      <c r="H689" s="210">
        <v>16.8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167</v>
      </c>
      <c r="AU689" s="216" t="s">
        <v>87</v>
      </c>
      <c r="AV689" s="14" t="s">
        <v>87</v>
      </c>
      <c r="AW689" s="14" t="s">
        <v>4</v>
      </c>
      <c r="AX689" s="14" t="s">
        <v>85</v>
      </c>
      <c r="AY689" s="216" t="s">
        <v>157</v>
      </c>
    </row>
    <row r="690" spans="1:65" s="2" customFormat="1" ht="37.799999999999997" customHeight="1">
      <c r="A690" s="34"/>
      <c r="B690" s="35"/>
      <c r="C690" s="182" t="s">
        <v>922</v>
      </c>
      <c r="D690" s="182" t="s">
        <v>160</v>
      </c>
      <c r="E690" s="183" t="s">
        <v>923</v>
      </c>
      <c r="F690" s="184" t="s">
        <v>924</v>
      </c>
      <c r="G690" s="185" t="s">
        <v>806</v>
      </c>
      <c r="H690" s="238"/>
      <c r="I690" s="187"/>
      <c r="J690" s="188">
        <f>ROUND(I690*H690,2)</f>
        <v>0</v>
      </c>
      <c r="K690" s="184" t="s">
        <v>164</v>
      </c>
      <c r="L690" s="39"/>
      <c r="M690" s="189" t="s">
        <v>1</v>
      </c>
      <c r="N690" s="190" t="s">
        <v>43</v>
      </c>
      <c r="O690" s="71"/>
      <c r="P690" s="191">
        <f>O690*H690</f>
        <v>0</v>
      </c>
      <c r="Q690" s="191">
        <v>0</v>
      </c>
      <c r="R690" s="191">
        <f>Q690*H690</f>
        <v>0</v>
      </c>
      <c r="S690" s="191">
        <v>0</v>
      </c>
      <c r="T690" s="19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3" t="s">
        <v>254</v>
      </c>
      <c r="AT690" s="193" t="s">
        <v>160</v>
      </c>
      <c r="AU690" s="193" t="s">
        <v>87</v>
      </c>
      <c r="AY690" s="17" t="s">
        <v>157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7" t="s">
        <v>85</v>
      </c>
      <c r="BK690" s="194">
        <f>ROUND(I690*H690,2)</f>
        <v>0</v>
      </c>
      <c r="BL690" s="17" t="s">
        <v>254</v>
      </c>
      <c r="BM690" s="193" t="s">
        <v>925</v>
      </c>
    </row>
    <row r="691" spans="1:65" s="2" customFormat="1" ht="33" customHeight="1">
      <c r="A691" s="34"/>
      <c r="B691" s="35"/>
      <c r="C691" s="182" t="s">
        <v>926</v>
      </c>
      <c r="D691" s="182" t="s">
        <v>160</v>
      </c>
      <c r="E691" s="183" t="s">
        <v>927</v>
      </c>
      <c r="F691" s="184" t="s">
        <v>928</v>
      </c>
      <c r="G691" s="185" t="s">
        <v>806</v>
      </c>
      <c r="H691" s="238"/>
      <c r="I691" s="187"/>
      <c r="J691" s="188">
        <f>ROUND(I691*H691,2)</f>
        <v>0</v>
      </c>
      <c r="K691" s="184" t="s">
        <v>164</v>
      </c>
      <c r="L691" s="39"/>
      <c r="M691" s="189" t="s">
        <v>1</v>
      </c>
      <c r="N691" s="190" t="s">
        <v>43</v>
      </c>
      <c r="O691" s="71"/>
      <c r="P691" s="191">
        <f>O691*H691</f>
        <v>0</v>
      </c>
      <c r="Q691" s="191">
        <v>0</v>
      </c>
      <c r="R691" s="191">
        <f>Q691*H691</f>
        <v>0</v>
      </c>
      <c r="S691" s="191">
        <v>0</v>
      </c>
      <c r="T691" s="19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3" t="s">
        <v>254</v>
      </c>
      <c r="AT691" s="193" t="s">
        <v>160</v>
      </c>
      <c r="AU691" s="193" t="s">
        <v>87</v>
      </c>
      <c r="AY691" s="17" t="s">
        <v>157</v>
      </c>
      <c r="BE691" s="194">
        <f>IF(N691="základní",J691,0)</f>
        <v>0</v>
      </c>
      <c r="BF691" s="194">
        <f>IF(N691="snížená",J691,0)</f>
        <v>0</v>
      </c>
      <c r="BG691" s="194">
        <f>IF(N691="zákl. přenesená",J691,0)</f>
        <v>0</v>
      </c>
      <c r="BH691" s="194">
        <f>IF(N691="sníž. přenesená",J691,0)</f>
        <v>0</v>
      </c>
      <c r="BI691" s="194">
        <f>IF(N691="nulová",J691,0)</f>
        <v>0</v>
      </c>
      <c r="BJ691" s="17" t="s">
        <v>85</v>
      </c>
      <c r="BK691" s="194">
        <f>ROUND(I691*H691,2)</f>
        <v>0</v>
      </c>
      <c r="BL691" s="17" t="s">
        <v>254</v>
      </c>
      <c r="BM691" s="193" t="s">
        <v>929</v>
      </c>
    </row>
    <row r="692" spans="1:65" s="12" customFormat="1" ht="22.8" customHeight="1">
      <c r="B692" s="166"/>
      <c r="C692" s="167"/>
      <c r="D692" s="168" t="s">
        <v>77</v>
      </c>
      <c r="E692" s="180" t="s">
        <v>930</v>
      </c>
      <c r="F692" s="180" t="s">
        <v>931</v>
      </c>
      <c r="G692" s="167"/>
      <c r="H692" s="167"/>
      <c r="I692" s="170"/>
      <c r="J692" s="181">
        <f>BK692</f>
        <v>0</v>
      </c>
      <c r="K692" s="167"/>
      <c r="L692" s="172"/>
      <c r="M692" s="173"/>
      <c r="N692" s="174"/>
      <c r="O692" s="174"/>
      <c r="P692" s="175">
        <f>SUM(P693:P725)</f>
        <v>0</v>
      </c>
      <c r="Q692" s="174"/>
      <c r="R692" s="175">
        <f>SUM(R693:R725)</f>
        <v>0.27162000000000008</v>
      </c>
      <c r="S692" s="174"/>
      <c r="T692" s="176">
        <f>SUM(T693:T725)</f>
        <v>0</v>
      </c>
      <c r="AR692" s="177" t="s">
        <v>87</v>
      </c>
      <c r="AT692" s="178" t="s">
        <v>77</v>
      </c>
      <c r="AU692" s="178" t="s">
        <v>85</v>
      </c>
      <c r="AY692" s="177" t="s">
        <v>157</v>
      </c>
      <c r="BK692" s="179">
        <f>SUM(BK693:BK725)</f>
        <v>0</v>
      </c>
    </row>
    <row r="693" spans="1:65" s="2" customFormat="1" ht="16.5" customHeight="1">
      <c r="A693" s="34"/>
      <c r="B693" s="35"/>
      <c r="C693" s="182" t="s">
        <v>932</v>
      </c>
      <c r="D693" s="182" t="s">
        <v>160</v>
      </c>
      <c r="E693" s="183" t="s">
        <v>933</v>
      </c>
      <c r="F693" s="184" t="s">
        <v>934</v>
      </c>
      <c r="G693" s="185" t="s">
        <v>202</v>
      </c>
      <c r="H693" s="186">
        <v>14.6</v>
      </c>
      <c r="I693" s="187"/>
      <c r="J693" s="188">
        <f>ROUND(I693*H693,2)</f>
        <v>0</v>
      </c>
      <c r="K693" s="184" t="s">
        <v>164</v>
      </c>
      <c r="L693" s="39"/>
      <c r="M693" s="189" t="s">
        <v>1</v>
      </c>
      <c r="N693" s="190" t="s">
        <v>43</v>
      </c>
      <c r="O693" s="71"/>
      <c r="P693" s="191">
        <f>O693*H693</f>
        <v>0</v>
      </c>
      <c r="Q693" s="191">
        <v>6.3000000000000003E-4</v>
      </c>
      <c r="R693" s="191">
        <f>Q693*H693</f>
        <v>9.1979999999999996E-3</v>
      </c>
      <c r="S693" s="191">
        <v>0</v>
      </c>
      <c r="T693" s="19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3" t="s">
        <v>254</v>
      </c>
      <c r="AT693" s="193" t="s">
        <v>160</v>
      </c>
      <c r="AU693" s="193" t="s">
        <v>87</v>
      </c>
      <c r="AY693" s="17" t="s">
        <v>157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17" t="s">
        <v>85</v>
      </c>
      <c r="BK693" s="194">
        <f>ROUND(I693*H693,2)</f>
        <v>0</v>
      </c>
      <c r="BL693" s="17" t="s">
        <v>254</v>
      </c>
      <c r="BM693" s="193" t="s">
        <v>935</v>
      </c>
    </row>
    <row r="694" spans="1:65" s="14" customFormat="1" ht="10.199999999999999">
      <c r="B694" s="206"/>
      <c r="C694" s="207"/>
      <c r="D694" s="197" t="s">
        <v>167</v>
      </c>
      <c r="E694" s="208" t="s">
        <v>1</v>
      </c>
      <c r="F694" s="209" t="s">
        <v>936</v>
      </c>
      <c r="G694" s="207"/>
      <c r="H694" s="210">
        <v>14.6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167</v>
      </c>
      <c r="AU694" s="216" t="s">
        <v>87</v>
      </c>
      <c r="AV694" s="14" t="s">
        <v>87</v>
      </c>
      <c r="AW694" s="14" t="s">
        <v>33</v>
      </c>
      <c r="AX694" s="14" t="s">
        <v>85</v>
      </c>
      <c r="AY694" s="216" t="s">
        <v>157</v>
      </c>
    </row>
    <row r="695" spans="1:65" s="2" customFormat="1" ht="16.5" customHeight="1">
      <c r="A695" s="34"/>
      <c r="B695" s="35"/>
      <c r="C695" s="182" t="s">
        <v>937</v>
      </c>
      <c r="D695" s="182" t="s">
        <v>160</v>
      </c>
      <c r="E695" s="183" t="s">
        <v>938</v>
      </c>
      <c r="F695" s="184" t="s">
        <v>939</v>
      </c>
      <c r="G695" s="185" t="s">
        <v>202</v>
      </c>
      <c r="H695" s="186">
        <v>91.45</v>
      </c>
      <c r="I695" s="187"/>
      <c r="J695" s="188">
        <f>ROUND(I695*H695,2)</f>
        <v>0</v>
      </c>
      <c r="K695" s="184" t="s">
        <v>164</v>
      </c>
      <c r="L695" s="39"/>
      <c r="M695" s="189" t="s">
        <v>1</v>
      </c>
      <c r="N695" s="190" t="s">
        <v>43</v>
      </c>
      <c r="O695" s="71"/>
      <c r="P695" s="191">
        <f>O695*H695</f>
        <v>0</v>
      </c>
      <c r="Q695" s="191">
        <v>1.2999999999999999E-3</v>
      </c>
      <c r="R695" s="191">
        <f>Q695*H695</f>
        <v>0.118885</v>
      </c>
      <c r="S695" s="191">
        <v>0</v>
      </c>
      <c r="T695" s="19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93" t="s">
        <v>254</v>
      </c>
      <c r="AT695" s="193" t="s">
        <v>160</v>
      </c>
      <c r="AU695" s="193" t="s">
        <v>87</v>
      </c>
      <c r="AY695" s="17" t="s">
        <v>157</v>
      </c>
      <c r="BE695" s="194">
        <f>IF(N695="základní",J695,0)</f>
        <v>0</v>
      </c>
      <c r="BF695" s="194">
        <f>IF(N695="snížená",J695,0)</f>
        <v>0</v>
      </c>
      <c r="BG695" s="194">
        <f>IF(N695="zákl. přenesená",J695,0)</f>
        <v>0</v>
      </c>
      <c r="BH695" s="194">
        <f>IF(N695="sníž. přenesená",J695,0)</f>
        <v>0</v>
      </c>
      <c r="BI695" s="194">
        <f>IF(N695="nulová",J695,0)</f>
        <v>0</v>
      </c>
      <c r="BJ695" s="17" t="s">
        <v>85</v>
      </c>
      <c r="BK695" s="194">
        <f>ROUND(I695*H695,2)</f>
        <v>0</v>
      </c>
      <c r="BL695" s="17" t="s">
        <v>254</v>
      </c>
      <c r="BM695" s="193" t="s">
        <v>940</v>
      </c>
    </row>
    <row r="696" spans="1:65" s="14" customFormat="1" ht="20.399999999999999">
      <c r="B696" s="206"/>
      <c r="C696" s="207"/>
      <c r="D696" s="197" t="s">
        <v>167</v>
      </c>
      <c r="E696" s="208" t="s">
        <v>1</v>
      </c>
      <c r="F696" s="209" t="s">
        <v>941</v>
      </c>
      <c r="G696" s="207"/>
      <c r="H696" s="210">
        <v>91.45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167</v>
      </c>
      <c r="AU696" s="216" t="s">
        <v>87</v>
      </c>
      <c r="AV696" s="14" t="s">
        <v>87</v>
      </c>
      <c r="AW696" s="14" t="s">
        <v>33</v>
      </c>
      <c r="AX696" s="14" t="s">
        <v>85</v>
      </c>
      <c r="AY696" s="216" t="s">
        <v>157</v>
      </c>
    </row>
    <row r="697" spans="1:65" s="2" customFormat="1" ht="16.5" customHeight="1">
      <c r="A697" s="34"/>
      <c r="B697" s="35"/>
      <c r="C697" s="182" t="s">
        <v>942</v>
      </c>
      <c r="D697" s="182" t="s">
        <v>160</v>
      </c>
      <c r="E697" s="183" t="s">
        <v>943</v>
      </c>
      <c r="F697" s="184" t="s">
        <v>944</v>
      </c>
      <c r="G697" s="185" t="s">
        <v>202</v>
      </c>
      <c r="H697" s="186">
        <v>13.5</v>
      </c>
      <c r="I697" s="187"/>
      <c r="J697" s="188">
        <f>ROUND(I697*H697,2)</f>
        <v>0</v>
      </c>
      <c r="K697" s="184" t="s">
        <v>164</v>
      </c>
      <c r="L697" s="39"/>
      <c r="M697" s="189" t="s">
        <v>1</v>
      </c>
      <c r="N697" s="190" t="s">
        <v>43</v>
      </c>
      <c r="O697" s="71"/>
      <c r="P697" s="191">
        <f>O697*H697</f>
        <v>0</v>
      </c>
      <c r="Q697" s="191">
        <v>1.31E-3</v>
      </c>
      <c r="R697" s="191">
        <f>Q697*H697</f>
        <v>1.7684999999999999E-2</v>
      </c>
      <c r="S697" s="191">
        <v>0</v>
      </c>
      <c r="T697" s="192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3" t="s">
        <v>254</v>
      </c>
      <c r="AT697" s="193" t="s">
        <v>160</v>
      </c>
      <c r="AU697" s="193" t="s">
        <v>87</v>
      </c>
      <c r="AY697" s="17" t="s">
        <v>157</v>
      </c>
      <c r="BE697" s="194">
        <f>IF(N697="základní",J697,0)</f>
        <v>0</v>
      </c>
      <c r="BF697" s="194">
        <f>IF(N697="snížená",J697,0)</f>
        <v>0</v>
      </c>
      <c r="BG697" s="194">
        <f>IF(N697="zákl. přenesená",J697,0)</f>
        <v>0</v>
      </c>
      <c r="BH697" s="194">
        <f>IF(N697="sníž. přenesená",J697,0)</f>
        <v>0</v>
      </c>
      <c r="BI697" s="194">
        <f>IF(N697="nulová",J697,0)</f>
        <v>0</v>
      </c>
      <c r="BJ697" s="17" t="s">
        <v>85</v>
      </c>
      <c r="BK697" s="194">
        <f>ROUND(I697*H697,2)</f>
        <v>0</v>
      </c>
      <c r="BL697" s="17" t="s">
        <v>254</v>
      </c>
      <c r="BM697" s="193" t="s">
        <v>945</v>
      </c>
    </row>
    <row r="698" spans="1:65" s="14" customFormat="1" ht="10.199999999999999">
      <c r="B698" s="206"/>
      <c r="C698" s="207"/>
      <c r="D698" s="197" t="s">
        <v>167</v>
      </c>
      <c r="E698" s="208" t="s">
        <v>1</v>
      </c>
      <c r="F698" s="209" t="s">
        <v>946</v>
      </c>
      <c r="G698" s="207"/>
      <c r="H698" s="210">
        <v>13.5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167</v>
      </c>
      <c r="AU698" s="216" t="s">
        <v>87</v>
      </c>
      <c r="AV698" s="14" t="s">
        <v>87</v>
      </c>
      <c r="AW698" s="14" t="s">
        <v>33</v>
      </c>
      <c r="AX698" s="14" t="s">
        <v>85</v>
      </c>
      <c r="AY698" s="216" t="s">
        <v>157</v>
      </c>
    </row>
    <row r="699" spans="1:65" s="2" customFormat="1" ht="16.5" customHeight="1">
      <c r="A699" s="34"/>
      <c r="B699" s="35"/>
      <c r="C699" s="182" t="s">
        <v>947</v>
      </c>
      <c r="D699" s="182" t="s">
        <v>160</v>
      </c>
      <c r="E699" s="183" t="s">
        <v>948</v>
      </c>
      <c r="F699" s="184" t="s">
        <v>949</v>
      </c>
      <c r="G699" s="185" t="s">
        <v>202</v>
      </c>
      <c r="H699" s="186">
        <v>8.8000000000000007</v>
      </c>
      <c r="I699" s="187"/>
      <c r="J699" s="188">
        <f>ROUND(I699*H699,2)</f>
        <v>0</v>
      </c>
      <c r="K699" s="184" t="s">
        <v>164</v>
      </c>
      <c r="L699" s="39"/>
      <c r="M699" s="189" t="s">
        <v>1</v>
      </c>
      <c r="N699" s="190" t="s">
        <v>43</v>
      </c>
      <c r="O699" s="71"/>
      <c r="P699" s="191">
        <f>O699*H699</f>
        <v>0</v>
      </c>
      <c r="Q699" s="191">
        <v>4.2999999999999999E-4</v>
      </c>
      <c r="R699" s="191">
        <f>Q699*H699</f>
        <v>3.784E-3</v>
      </c>
      <c r="S699" s="191">
        <v>0</v>
      </c>
      <c r="T699" s="19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3" t="s">
        <v>254</v>
      </c>
      <c r="AT699" s="193" t="s">
        <v>160</v>
      </c>
      <c r="AU699" s="193" t="s">
        <v>87</v>
      </c>
      <c r="AY699" s="17" t="s">
        <v>157</v>
      </c>
      <c r="BE699" s="194">
        <f>IF(N699="základní",J699,0)</f>
        <v>0</v>
      </c>
      <c r="BF699" s="194">
        <f>IF(N699="snížená",J699,0)</f>
        <v>0</v>
      </c>
      <c r="BG699" s="194">
        <f>IF(N699="zákl. přenesená",J699,0)</f>
        <v>0</v>
      </c>
      <c r="BH699" s="194">
        <f>IF(N699="sníž. přenesená",J699,0)</f>
        <v>0</v>
      </c>
      <c r="BI699" s="194">
        <f>IF(N699="nulová",J699,0)</f>
        <v>0</v>
      </c>
      <c r="BJ699" s="17" t="s">
        <v>85</v>
      </c>
      <c r="BK699" s="194">
        <f>ROUND(I699*H699,2)</f>
        <v>0</v>
      </c>
      <c r="BL699" s="17" t="s">
        <v>254</v>
      </c>
      <c r="BM699" s="193" t="s">
        <v>950</v>
      </c>
    </row>
    <row r="700" spans="1:65" s="14" customFormat="1" ht="10.199999999999999">
      <c r="B700" s="206"/>
      <c r="C700" s="207"/>
      <c r="D700" s="197" t="s">
        <v>167</v>
      </c>
      <c r="E700" s="208" t="s">
        <v>1</v>
      </c>
      <c r="F700" s="209" t="s">
        <v>951</v>
      </c>
      <c r="G700" s="207"/>
      <c r="H700" s="210">
        <v>8.8000000000000007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167</v>
      </c>
      <c r="AU700" s="216" t="s">
        <v>87</v>
      </c>
      <c r="AV700" s="14" t="s">
        <v>87</v>
      </c>
      <c r="AW700" s="14" t="s">
        <v>33</v>
      </c>
      <c r="AX700" s="14" t="s">
        <v>85</v>
      </c>
      <c r="AY700" s="216" t="s">
        <v>157</v>
      </c>
    </row>
    <row r="701" spans="1:65" s="2" customFormat="1" ht="16.5" customHeight="1">
      <c r="A701" s="34"/>
      <c r="B701" s="35"/>
      <c r="C701" s="182" t="s">
        <v>952</v>
      </c>
      <c r="D701" s="182" t="s">
        <v>160</v>
      </c>
      <c r="E701" s="183" t="s">
        <v>953</v>
      </c>
      <c r="F701" s="184" t="s">
        <v>954</v>
      </c>
      <c r="G701" s="185" t="s">
        <v>202</v>
      </c>
      <c r="H701" s="186">
        <v>32.6</v>
      </c>
      <c r="I701" s="187"/>
      <c r="J701" s="188">
        <f>ROUND(I701*H701,2)</f>
        <v>0</v>
      </c>
      <c r="K701" s="184" t="s">
        <v>164</v>
      </c>
      <c r="L701" s="39"/>
      <c r="M701" s="189" t="s">
        <v>1</v>
      </c>
      <c r="N701" s="190" t="s">
        <v>43</v>
      </c>
      <c r="O701" s="71"/>
      <c r="P701" s="191">
        <f>O701*H701</f>
        <v>0</v>
      </c>
      <c r="Q701" s="191">
        <v>5.0000000000000001E-4</v>
      </c>
      <c r="R701" s="191">
        <f>Q701*H701</f>
        <v>1.6300000000000002E-2</v>
      </c>
      <c r="S701" s="191">
        <v>0</v>
      </c>
      <c r="T701" s="192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3" t="s">
        <v>254</v>
      </c>
      <c r="AT701" s="193" t="s">
        <v>160</v>
      </c>
      <c r="AU701" s="193" t="s">
        <v>87</v>
      </c>
      <c r="AY701" s="17" t="s">
        <v>157</v>
      </c>
      <c r="BE701" s="194">
        <f>IF(N701="základní",J701,0)</f>
        <v>0</v>
      </c>
      <c r="BF701" s="194">
        <f>IF(N701="snížená",J701,0)</f>
        <v>0</v>
      </c>
      <c r="BG701" s="194">
        <f>IF(N701="zákl. přenesená",J701,0)</f>
        <v>0</v>
      </c>
      <c r="BH701" s="194">
        <f>IF(N701="sníž. přenesená",J701,0)</f>
        <v>0</v>
      </c>
      <c r="BI701" s="194">
        <f>IF(N701="nulová",J701,0)</f>
        <v>0</v>
      </c>
      <c r="BJ701" s="17" t="s">
        <v>85</v>
      </c>
      <c r="BK701" s="194">
        <f>ROUND(I701*H701,2)</f>
        <v>0</v>
      </c>
      <c r="BL701" s="17" t="s">
        <v>254</v>
      </c>
      <c r="BM701" s="193" t="s">
        <v>955</v>
      </c>
    </row>
    <row r="702" spans="1:65" s="14" customFormat="1" ht="20.399999999999999">
      <c r="B702" s="206"/>
      <c r="C702" s="207"/>
      <c r="D702" s="197" t="s">
        <v>167</v>
      </c>
      <c r="E702" s="208" t="s">
        <v>1</v>
      </c>
      <c r="F702" s="209" t="s">
        <v>956</v>
      </c>
      <c r="G702" s="207"/>
      <c r="H702" s="210">
        <v>32.6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167</v>
      </c>
      <c r="AU702" s="216" t="s">
        <v>87</v>
      </c>
      <c r="AV702" s="14" t="s">
        <v>87</v>
      </c>
      <c r="AW702" s="14" t="s">
        <v>33</v>
      </c>
      <c r="AX702" s="14" t="s">
        <v>85</v>
      </c>
      <c r="AY702" s="216" t="s">
        <v>157</v>
      </c>
    </row>
    <row r="703" spans="1:65" s="2" customFormat="1" ht="16.5" customHeight="1">
      <c r="A703" s="34"/>
      <c r="B703" s="35"/>
      <c r="C703" s="182" t="s">
        <v>957</v>
      </c>
      <c r="D703" s="182" t="s">
        <v>160</v>
      </c>
      <c r="E703" s="183" t="s">
        <v>958</v>
      </c>
      <c r="F703" s="184" t="s">
        <v>959</v>
      </c>
      <c r="G703" s="185" t="s">
        <v>202</v>
      </c>
      <c r="H703" s="186">
        <v>2.5</v>
      </c>
      <c r="I703" s="187"/>
      <c r="J703" s="188">
        <f>ROUND(I703*H703,2)</f>
        <v>0</v>
      </c>
      <c r="K703" s="184" t="s">
        <v>164</v>
      </c>
      <c r="L703" s="39"/>
      <c r="M703" s="189" t="s">
        <v>1</v>
      </c>
      <c r="N703" s="190" t="s">
        <v>43</v>
      </c>
      <c r="O703" s="71"/>
      <c r="P703" s="191">
        <f>O703*H703</f>
        <v>0</v>
      </c>
      <c r="Q703" s="191">
        <v>7.6000000000000004E-4</v>
      </c>
      <c r="R703" s="191">
        <f>Q703*H703</f>
        <v>1.9000000000000002E-3</v>
      </c>
      <c r="S703" s="191">
        <v>0</v>
      </c>
      <c r="T703" s="19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3" t="s">
        <v>254</v>
      </c>
      <c r="AT703" s="193" t="s">
        <v>160</v>
      </c>
      <c r="AU703" s="193" t="s">
        <v>87</v>
      </c>
      <c r="AY703" s="17" t="s">
        <v>157</v>
      </c>
      <c r="BE703" s="194">
        <f>IF(N703="základní",J703,0)</f>
        <v>0</v>
      </c>
      <c r="BF703" s="194">
        <f>IF(N703="snížená",J703,0)</f>
        <v>0</v>
      </c>
      <c r="BG703" s="194">
        <f>IF(N703="zákl. přenesená",J703,0)</f>
        <v>0</v>
      </c>
      <c r="BH703" s="194">
        <f>IF(N703="sníž. přenesená",J703,0)</f>
        <v>0</v>
      </c>
      <c r="BI703" s="194">
        <f>IF(N703="nulová",J703,0)</f>
        <v>0</v>
      </c>
      <c r="BJ703" s="17" t="s">
        <v>85</v>
      </c>
      <c r="BK703" s="194">
        <f>ROUND(I703*H703,2)</f>
        <v>0</v>
      </c>
      <c r="BL703" s="17" t="s">
        <v>254</v>
      </c>
      <c r="BM703" s="193" t="s">
        <v>960</v>
      </c>
    </row>
    <row r="704" spans="1:65" s="14" customFormat="1" ht="10.199999999999999">
      <c r="B704" s="206"/>
      <c r="C704" s="207"/>
      <c r="D704" s="197" t="s">
        <v>167</v>
      </c>
      <c r="E704" s="208" t="s">
        <v>1</v>
      </c>
      <c r="F704" s="209" t="s">
        <v>961</v>
      </c>
      <c r="G704" s="207"/>
      <c r="H704" s="210">
        <v>2.5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167</v>
      </c>
      <c r="AU704" s="216" t="s">
        <v>87</v>
      </c>
      <c r="AV704" s="14" t="s">
        <v>87</v>
      </c>
      <c r="AW704" s="14" t="s">
        <v>33</v>
      </c>
      <c r="AX704" s="14" t="s">
        <v>85</v>
      </c>
      <c r="AY704" s="216" t="s">
        <v>157</v>
      </c>
    </row>
    <row r="705" spans="1:65" s="2" customFormat="1" ht="16.5" customHeight="1">
      <c r="A705" s="34"/>
      <c r="B705" s="35"/>
      <c r="C705" s="182" t="s">
        <v>962</v>
      </c>
      <c r="D705" s="182" t="s">
        <v>160</v>
      </c>
      <c r="E705" s="183" t="s">
        <v>963</v>
      </c>
      <c r="F705" s="184" t="s">
        <v>964</v>
      </c>
      <c r="G705" s="185" t="s">
        <v>202</v>
      </c>
      <c r="H705" s="186">
        <v>9.1</v>
      </c>
      <c r="I705" s="187"/>
      <c r="J705" s="188">
        <f>ROUND(I705*H705,2)</f>
        <v>0</v>
      </c>
      <c r="K705" s="184" t="s">
        <v>164</v>
      </c>
      <c r="L705" s="39"/>
      <c r="M705" s="189" t="s">
        <v>1</v>
      </c>
      <c r="N705" s="190" t="s">
        <v>43</v>
      </c>
      <c r="O705" s="71"/>
      <c r="P705" s="191">
        <f>O705*H705</f>
        <v>0</v>
      </c>
      <c r="Q705" s="191">
        <v>1.5299999999999999E-3</v>
      </c>
      <c r="R705" s="191">
        <f>Q705*H705</f>
        <v>1.3922999999999998E-2</v>
      </c>
      <c r="S705" s="191">
        <v>0</v>
      </c>
      <c r="T705" s="192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3" t="s">
        <v>254</v>
      </c>
      <c r="AT705" s="193" t="s">
        <v>160</v>
      </c>
      <c r="AU705" s="193" t="s">
        <v>87</v>
      </c>
      <c r="AY705" s="17" t="s">
        <v>157</v>
      </c>
      <c r="BE705" s="194">
        <f>IF(N705="základní",J705,0)</f>
        <v>0</v>
      </c>
      <c r="BF705" s="194">
        <f>IF(N705="snížená",J705,0)</f>
        <v>0</v>
      </c>
      <c r="BG705" s="194">
        <f>IF(N705="zákl. přenesená",J705,0)</f>
        <v>0</v>
      </c>
      <c r="BH705" s="194">
        <f>IF(N705="sníž. přenesená",J705,0)</f>
        <v>0</v>
      </c>
      <c r="BI705" s="194">
        <f>IF(N705="nulová",J705,0)</f>
        <v>0</v>
      </c>
      <c r="BJ705" s="17" t="s">
        <v>85</v>
      </c>
      <c r="BK705" s="194">
        <f>ROUND(I705*H705,2)</f>
        <v>0</v>
      </c>
      <c r="BL705" s="17" t="s">
        <v>254</v>
      </c>
      <c r="BM705" s="193" t="s">
        <v>965</v>
      </c>
    </row>
    <row r="706" spans="1:65" s="14" customFormat="1" ht="10.199999999999999">
      <c r="B706" s="206"/>
      <c r="C706" s="207"/>
      <c r="D706" s="197" t="s">
        <v>167</v>
      </c>
      <c r="E706" s="208" t="s">
        <v>1</v>
      </c>
      <c r="F706" s="209" t="s">
        <v>966</v>
      </c>
      <c r="G706" s="207"/>
      <c r="H706" s="210">
        <v>9.1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167</v>
      </c>
      <c r="AU706" s="216" t="s">
        <v>87</v>
      </c>
      <c r="AV706" s="14" t="s">
        <v>87</v>
      </c>
      <c r="AW706" s="14" t="s">
        <v>33</v>
      </c>
      <c r="AX706" s="14" t="s">
        <v>85</v>
      </c>
      <c r="AY706" s="216" t="s">
        <v>157</v>
      </c>
    </row>
    <row r="707" spans="1:65" s="2" customFormat="1" ht="21.75" customHeight="1">
      <c r="A707" s="34"/>
      <c r="B707" s="35"/>
      <c r="C707" s="182" t="s">
        <v>967</v>
      </c>
      <c r="D707" s="182" t="s">
        <v>160</v>
      </c>
      <c r="E707" s="183" t="s">
        <v>968</v>
      </c>
      <c r="F707" s="184" t="s">
        <v>969</v>
      </c>
      <c r="G707" s="185" t="s">
        <v>202</v>
      </c>
      <c r="H707" s="186">
        <v>4.7</v>
      </c>
      <c r="I707" s="187"/>
      <c r="J707" s="188">
        <f>ROUND(I707*H707,2)</f>
        <v>0</v>
      </c>
      <c r="K707" s="184" t="s">
        <v>1</v>
      </c>
      <c r="L707" s="39"/>
      <c r="M707" s="189" t="s">
        <v>1</v>
      </c>
      <c r="N707" s="190" t="s">
        <v>43</v>
      </c>
      <c r="O707" s="71"/>
      <c r="P707" s="191">
        <f>O707*H707</f>
        <v>0</v>
      </c>
      <c r="Q707" s="191">
        <v>1.9400000000000001E-3</v>
      </c>
      <c r="R707" s="191">
        <f>Q707*H707</f>
        <v>9.1180000000000011E-3</v>
      </c>
      <c r="S707" s="191">
        <v>0</v>
      </c>
      <c r="T707" s="19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3" t="s">
        <v>254</v>
      </c>
      <c r="AT707" s="193" t="s">
        <v>160</v>
      </c>
      <c r="AU707" s="193" t="s">
        <v>87</v>
      </c>
      <c r="AY707" s="17" t="s">
        <v>157</v>
      </c>
      <c r="BE707" s="194">
        <f>IF(N707="základní",J707,0)</f>
        <v>0</v>
      </c>
      <c r="BF707" s="194">
        <f>IF(N707="snížená",J707,0)</f>
        <v>0</v>
      </c>
      <c r="BG707" s="194">
        <f>IF(N707="zákl. přenesená",J707,0)</f>
        <v>0</v>
      </c>
      <c r="BH707" s="194">
        <f>IF(N707="sníž. přenesená",J707,0)</f>
        <v>0</v>
      </c>
      <c r="BI707" s="194">
        <f>IF(N707="nulová",J707,0)</f>
        <v>0</v>
      </c>
      <c r="BJ707" s="17" t="s">
        <v>85</v>
      </c>
      <c r="BK707" s="194">
        <f>ROUND(I707*H707,2)</f>
        <v>0</v>
      </c>
      <c r="BL707" s="17" t="s">
        <v>254</v>
      </c>
      <c r="BM707" s="193" t="s">
        <v>970</v>
      </c>
    </row>
    <row r="708" spans="1:65" s="14" customFormat="1" ht="10.199999999999999">
      <c r="B708" s="206"/>
      <c r="C708" s="207"/>
      <c r="D708" s="197" t="s">
        <v>167</v>
      </c>
      <c r="E708" s="208" t="s">
        <v>1</v>
      </c>
      <c r="F708" s="209" t="s">
        <v>971</v>
      </c>
      <c r="G708" s="207"/>
      <c r="H708" s="210">
        <v>4.7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167</v>
      </c>
      <c r="AU708" s="216" t="s">
        <v>87</v>
      </c>
      <c r="AV708" s="14" t="s">
        <v>87</v>
      </c>
      <c r="AW708" s="14" t="s">
        <v>33</v>
      </c>
      <c r="AX708" s="14" t="s">
        <v>78</v>
      </c>
      <c r="AY708" s="216" t="s">
        <v>157</v>
      </c>
    </row>
    <row r="709" spans="1:65" s="15" customFormat="1" ht="10.199999999999999">
      <c r="B709" s="217"/>
      <c r="C709" s="218"/>
      <c r="D709" s="197" t="s">
        <v>167</v>
      </c>
      <c r="E709" s="219" t="s">
        <v>1</v>
      </c>
      <c r="F709" s="220" t="s">
        <v>171</v>
      </c>
      <c r="G709" s="218"/>
      <c r="H709" s="221">
        <v>4.7</v>
      </c>
      <c r="I709" s="222"/>
      <c r="J709" s="218"/>
      <c r="K709" s="218"/>
      <c r="L709" s="223"/>
      <c r="M709" s="224"/>
      <c r="N709" s="225"/>
      <c r="O709" s="225"/>
      <c r="P709" s="225"/>
      <c r="Q709" s="225"/>
      <c r="R709" s="225"/>
      <c r="S709" s="225"/>
      <c r="T709" s="226"/>
      <c r="AT709" s="227" t="s">
        <v>167</v>
      </c>
      <c r="AU709" s="227" t="s">
        <v>87</v>
      </c>
      <c r="AV709" s="15" t="s">
        <v>165</v>
      </c>
      <c r="AW709" s="15" t="s">
        <v>33</v>
      </c>
      <c r="AX709" s="15" t="s">
        <v>85</v>
      </c>
      <c r="AY709" s="227" t="s">
        <v>157</v>
      </c>
    </row>
    <row r="710" spans="1:65" s="2" customFormat="1" ht="16.5" customHeight="1">
      <c r="A710" s="34"/>
      <c r="B710" s="35"/>
      <c r="C710" s="182" t="s">
        <v>972</v>
      </c>
      <c r="D710" s="182" t="s">
        <v>160</v>
      </c>
      <c r="E710" s="183" t="s">
        <v>973</v>
      </c>
      <c r="F710" s="184" t="s">
        <v>974</v>
      </c>
      <c r="G710" s="185" t="s">
        <v>202</v>
      </c>
      <c r="H710" s="186">
        <v>23.05</v>
      </c>
      <c r="I710" s="187"/>
      <c r="J710" s="188">
        <f>ROUND(I710*H710,2)</f>
        <v>0</v>
      </c>
      <c r="K710" s="184" t="s">
        <v>1</v>
      </c>
      <c r="L710" s="39"/>
      <c r="M710" s="189" t="s">
        <v>1</v>
      </c>
      <c r="N710" s="190" t="s">
        <v>43</v>
      </c>
      <c r="O710" s="71"/>
      <c r="P710" s="191">
        <f>O710*H710</f>
        <v>0</v>
      </c>
      <c r="Q710" s="191">
        <v>1.9400000000000001E-3</v>
      </c>
      <c r="R710" s="191">
        <f>Q710*H710</f>
        <v>4.4717000000000007E-2</v>
      </c>
      <c r="S710" s="191">
        <v>0</v>
      </c>
      <c r="T710" s="19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3" t="s">
        <v>254</v>
      </c>
      <c r="AT710" s="193" t="s">
        <v>160</v>
      </c>
      <c r="AU710" s="193" t="s">
        <v>87</v>
      </c>
      <c r="AY710" s="17" t="s">
        <v>157</v>
      </c>
      <c r="BE710" s="194">
        <f>IF(N710="základní",J710,0)</f>
        <v>0</v>
      </c>
      <c r="BF710" s="194">
        <f>IF(N710="snížená",J710,0)</f>
        <v>0</v>
      </c>
      <c r="BG710" s="194">
        <f>IF(N710="zákl. přenesená",J710,0)</f>
        <v>0</v>
      </c>
      <c r="BH710" s="194">
        <f>IF(N710="sníž. přenesená",J710,0)</f>
        <v>0</v>
      </c>
      <c r="BI710" s="194">
        <f>IF(N710="nulová",J710,0)</f>
        <v>0</v>
      </c>
      <c r="BJ710" s="17" t="s">
        <v>85</v>
      </c>
      <c r="BK710" s="194">
        <f>ROUND(I710*H710,2)</f>
        <v>0</v>
      </c>
      <c r="BL710" s="17" t="s">
        <v>254</v>
      </c>
      <c r="BM710" s="193" t="s">
        <v>975</v>
      </c>
    </row>
    <row r="711" spans="1:65" s="14" customFormat="1" ht="10.199999999999999">
      <c r="B711" s="206"/>
      <c r="C711" s="207"/>
      <c r="D711" s="197" t="s">
        <v>167</v>
      </c>
      <c r="E711" s="208" t="s">
        <v>1</v>
      </c>
      <c r="F711" s="209" t="s">
        <v>976</v>
      </c>
      <c r="G711" s="207"/>
      <c r="H711" s="210">
        <v>23.05</v>
      </c>
      <c r="I711" s="211"/>
      <c r="J711" s="207"/>
      <c r="K711" s="207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167</v>
      </c>
      <c r="AU711" s="216" t="s">
        <v>87</v>
      </c>
      <c r="AV711" s="14" t="s">
        <v>87</v>
      </c>
      <c r="AW711" s="14" t="s">
        <v>33</v>
      </c>
      <c r="AX711" s="14" t="s">
        <v>85</v>
      </c>
      <c r="AY711" s="216" t="s">
        <v>157</v>
      </c>
    </row>
    <row r="712" spans="1:65" s="2" customFormat="1" ht="16.5" customHeight="1">
      <c r="A712" s="34"/>
      <c r="B712" s="35"/>
      <c r="C712" s="182" t="s">
        <v>977</v>
      </c>
      <c r="D712" s="182" t="s">
        <v>160</v>
      </c>
      <c r="E712" s="183" t="s">
        <v>978</v>
      </c>
      <c r="F712" s="184" t="s">
        <v>979</v>
      </c>
      <c r="G712" s="185" t="s">
        <v>352</v>
      </c>
      <c r="H712" s="186">
        <v>22</v>
      </c>
      <c r="I712" s="187"/>
      <c r="J712" s="188">
        <f t="shared" ref="J712:J722" si="0">ROUND(I712*H712,2)</f>
        <v>0</v>
      </c>
      <c r="K712" s="184" t="s">
        <v>164</v>
      </c>
      <c r="L712" s="39"/>
      <c r="M712" s="189" t="s">
        <v>1</v>
      </c>
      <c r="N712" s="190" t="s">
        <v>43</v>
      </c>
      <c r="O712" s="71"/>
      <c r="P712" s="191">
        <f t="shared" ref="P712:P722" si="1">O712*H712</f>
        <v>0</v>
      </c>
      <c r="Q712" s="191">
        <v>0</v>
      </c>
      <c r="R712" s="191">
        <f t="shared" ref="R712:R722" si="2">Q712*H712</f>
        <v>0</v>
      </c>
      <c r="S712" s="191">
        <v>0</v>
      </c>
      <c r="T712" s="192">
        <f t="shared" ref="T712:T722" si="3"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193" t="s">
        <v>254</v>
      </c>
      <c r="AT712" s="193" t="s">
        <v>160</v>
      </c>
      <c r="AU712" s="193" t="s">
        <v>87</v>
      </c>
      <c r="AY712" s="17" t="s">
        <v>157</v>
      </c>
      <c r="BE712" s="194">
        <f t="shared" ref="BE712:BE722" si="4">IF(N712="základní",J712,0)</f>
        <v>0</v>
      </c>
      <c r="BF712" s="194">
        <f t="shared" ref="BF712:BF722" si="5">IF(N712="snížená",J712,0)</f>
        <v>0</v>
      </c>
      <c r="BG712" s="194">
        <f t="shared" ref="BG712:BG722" si="6">IF(N712="zákl. přenesená",J712,0)</f>
        <v>0</v>
      </c>
      <c r="BH712" s="194">
        <f t="shared" ref="BH712:BH722" si="7">IF(N712="sníž. přenesená",J712,0)</f>
        <v>0</v>
      </c>
      <c r="BI712" s="194">
        <f t="shared" ref="BI712:BI722" si="8">IF(N712="nulová",J712,0)</f>
        <v>0</v>
      </c>
      <c r="BJ712" s="17" t="s">
        <v>85</v>
      </c>
      <c r="BK712" s="194">
        <f t="shared" ref="BK712:BK722" si="9">ROUND(I712*H712,2)</f>
        <v>0</v>
      </c>
      <c r="BL712" s="17" t="s">
        <v>254</v>
      </c>
      <c r="BM712" s="193" t="s">
        <v>980</v>
      </c>
    </row>
    <row r="713" spans="1:65" s="2" customFormat="1" ht="16.5" customHeight="1">
      <c r="A713" s="34"/>
      <c r="B713" s="35"/>
      <c r="C713" s="182" t="s">
        <v>981</v>
      </c>
      <c r="D713" s="182" t="s">
        <v>160</v>
      </c>
      <c r="E713" s="183" t="s">
        <v>982</v>
      </c>
      <c r="F713" s="184" t="s">
        <v>983</v>
      </c>
      <c r="G713" s="185" t="s">
        <v>352</v>
      </c>
      <c r="H713" s="186">
        <v>23</v>
      </c>
      <c r="I713" s="187"/>
      <c r="J713" s="188">
        <f t="shared" si="0"/>
        <v>0</v>
      </c>
      <c r="K713" s="184" t="s">
        <v>164</v>
      </c>
      <c r="L713" s="39"/>
      <c r="M713" s="189" t="s">
        <v>1</v>
      </c>
      <c r="N713" s="190" t="s">
        <v>43</v>
      </c>
      <c r="O713" s="71"/>
      <c r="P713" s="191">
        <f t="shared" si="1"/>
        <v>0</v>
      </c>
      <c r="Q713" s="191">
        <v>0</v>
      </c>
      <c r="R713" s="191">
        <f t="shared" si="2"/>
        <v>0</v>
      </c>
      <c r="S713" s="191">
        <v>0</v>
      </c>
      <c r="T713" s="192">
        <f t="shared" si="3"/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3" t="s">
        <v>254</v>
      </c>
      <c r="AT713" s="193" t="s">
        <v>160</v>
      </c>
      <c r="AU713" s="193" t="s">
        <v>87</v>
      </c>
      <c r="AY713" s="17" t="s">
        <v>157</v>
      </c>
      <c r="BE713" s="194">
        <f t="shared" si="4"/>
        <v>0</v>
      </c>
      <c r="BF713" s="194">
        <f t="shared" si="5"/>
        <v>0</v>
      </c>
      <c r="BG713" s="194">
        <f t="shared" si="6"/>
        <v>0</v>
      </c>
      <c r="BH713" s="194">
        <f t="shared" si="7"/>
        <v>0</v>
      </c>
      <c r="BI713" s="194">
        <f t="shared" si="8"/>
        <v>0</v>
      </c>
      <c r="BJ713" s="17" t="s">
        <v>85</v>
      </c>
      <c r="BK713" s="194">
        <f t="shared" si="9"/>
        <v>0</v>
      </c>
      <c r="BL713" s="17" t="s">
        <v>254</v>
      </c>
      <c r="BM713" s="193" t="s">
        <v>984</v>
      </c>
    </row>
    <row r="714" spans="1:65" s="2" customFormat="1" ht="21.75" customHeight="1">
      <c r="A714" s="34"/>
      <c r="B714" s="35"/>
      <c r="C714" s="182" t="s">
        <v>985</v>
      </c>
      <c r="D714" s="182" t="s">
        <v>160</v>
      </c>
      <c r="E714" s="183" t="s">
        <v>986</v>
      </c>
      <c r="F714" s="184" t="s">
        <v>987</v>
      </c>
      <c r="G714" s="185" t="s">
        <v>352</v>
      </c>
      <c r="H714" s="186">
        <v>11</v>
      </c>
      <c r="I714" s="187"/>
      <c r="J714" s="188">
        <f t="shared" si="0"/>
        <v>0</v>
      </c>
      <c r="K714" s="184" t="s">
        <v>164</v>
      </c>
      <c r="L714" s="39"/>
      <c r="M714" s="189" t="s">
        <v>1</v>
      </c>
      <c r="N714" s="190" t="s">
        <v>43</v>
      </c>
      <c r="O714" s="71"/>
      <c r="P714" s="191">
        <f t="shared" si="1"/>
        <v>0</v>
      </c>
      <c r="Q714" s="191">
        <v>0</v>
      </c>
      <c r="R714" s="191">
        <f t="shared" si="2"/>
        <v>0</v>
      </c>
      <c r="S714" s="191">
        <v>0</v>
      </c>
      <c r="T714" s="192">
        <f t="shared" si="3"/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93" t="s">
        <v>254</v>
      </c>
      <c r="AT714" s="193" t="s">
        <v>160</v>
      </c>
      <c r="AU714" s="193" t="s">
        <v>87</v>
      </c>
      <c r="AY714" s="17" t="s">
        <v>157</v>
      </c>
      <c r="BE714" s="194">
        <f t="shared" si="4"/>
        <v>0</v>
      </c>
      <c r="BF714" s="194">
        <f t="shared" si="5"/>
        <v>0</v>
      </c>
      <c r="BG714" s="194">
        <f t="shared" si="6"/>
        <v>0</v>
      </c>
      <c r="BH714" s="194">
        <f t="shared" si="7"/>
        <v>0</v>
      </c>
      <c r="BI714" s="194">
        <f t="shared" si="8"/>
        <v>0</v>
      </c>
      <c r="BJ714" s="17" t="s">
        <v>85</v>
      </c>
      <c r="BK714" s="194">
        <f t="shared" si="9"/>
        <v>0</v>
      </c>
      <c r="BL714" s="17" t="s">
        <v>254</v>
      </c>
      <c r="BM714" s="193" t="s">
        <v>988</v>
      </c>
    </row>
    <row r="715" spans="1:65" s="2" customFormat="1" ht="24.15" customHeight="1">
      <c r="A715" s="34"/>
      <c r="B715" s="35"/>
      <c r="C715" s="182" t="s">
        <v>989</v>
      </c>
      <c r="D715" s="182" t="s">
        <v>160</v>
      </c>
      <c r="E715" s="183" t="s">
        <v>990</v>
      </c>
      <c r="F715" s="184" t="s">
        <v>991</v>
      </c>
      <c r="G715" s="185" t="s">
        <v>352</v>
      </c>
      <c r="H715" s="186">
        <v>5</v>
      </c>
      <c r="I715" s="187"/>
      <c r="J715" s="188">
        <f t="shared" si="0"/>
        <v>0</v>
      </c>
      <c r="K715" s="184" t="s">
        <v>164</v>
      </c>
      <c r="L715" s="39"/>
      <c r="M715" s="189" t="s">
        <v>1</v>
      </c>
      <c r="N715" s="190" t="s">
        <v>43</v>
      </c>
      <c r="O715" s="71"/>
      <c r="P715" s="191">
        <f t="shared" si="1"/>
        <v>0</v>
      </c>
      <c r="Q715" s="191">
        <v>7.6999999999999996E-4</v>
      </c>
      <c r="R715" s="191">
        <f t="shared" si="2"/>
        <v>3.8499999999999997E-3</v>
      </c>
      <c r="S715" s="191">
        <v>0</v>
      </c>
      <c r="T715" s="192">
        <f t="shared" si="3"/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3" t="s">
        <v>254</v>
      </c>
      <c r="AT715" s="193" t="s">
        <v>160</v>
      </c>
      <c r="AU715" s="193" t="s">
        <v>87</v>
      </c>
      <c r="AY715" s="17" t="s">
        <v>157</v>
      </c>
      <c r="BE715" s="194">
        <f t="shared" si="4"/>
        <v>0</v>
      </c>
      <c r="BF715" s="194">
        <f t="shared" si="5"/>
        <v>0</v>
      </c>
      <c r="BG715" s="194">
        <f t="shared" si="6"/>
        <v>0</v>
      </c>
      <c r="BH715" s="194">
        <f t="shared" si="7"/>
        <v>0</v>
      </c>
      <c r="BI715" s="194">
        <f t="shared" si="8"/>
        <v>0</v>
      </c>
      <c r="BJ715" s="17" t="s">
        <v>85</v>
      </c>
      <c r="BK715" s="194">
        <f t="shared" si="9"/>
        <v>0</v>
      </c>
      <c r="BL715" s="17" t="s">
        <v>254</v>
      </c>
      <c r="BM715" s="193" t="s">
        <v>992</v>
      </c>
    </row>
    <row r="716" spans="1:65" s="2" customFormat="1" ht="24.15" customHeight="1">
      <c r="A716" s="34"/>
      <c r="B716" s="35"/>
      <c r="C716" s="182" t="s">
        <v>993</v>
      </c>
      <c r="D716" s="182" t="s">
        <v>160</v>
      </c>
      <c r="E716" s="183" t="s">
        <v>994</v>
      </c>
      <c r="F716" s="184" t="s">
        <v>995</v>
      </c>
      <c r="G716" s="185" t="s">
        <v>352</v>
      </c>
      <c r="H716" s="186">
        <v>3</v>
      </c>
      <c r="I716" s="187"/>
      <c r="J716" s="188">
        <f t="shared" si="0"/>
        <v>0</v>
      </c>
      <c r="K716" s="184" t="s">
        <v>164</v>
      </c>
      <c r="L716" s="39"/>
      <c r="M716" s="189" t="s">
        <v>1</v>
      </c>
      <c r="N716" s="190" t="s">
        <v>43</v>
      </c>
      <c r="O716" s="71"/>
      <c r="P716" s="191">
        <f t="shared" si="1"/>
        <v>0</v>
      </c>
      <c r="Q716" s="191">
        <v>1.48E-3</v>
      </c>
      <c r="R716" s="191">
        <f t="shared" si="2"/>
        <v>4.4399999999999995E-3</v>
      </c>
      <c r="S716" s="191">
        <v>0</v>
      </c>
      <c r="T716" s="192">
        <f t="shared" si="3"/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93" t="s">
        <v>254</v>
      </c>
      <c r="AT716" s="193" t="s">
        <v>160</v>
      </c>
      <c r="AU716" s="193" t="s">
        <v>87</v>
      </c>
      <c r="AY716" s="17" t="s">
        <v>157</v>
      </c>
      <c r="BE716" s="194">
        <f t="shared" si="4"/>
        <v>0</v>
      </c>
      <c r="BF716" s="194">
        <f t="shared" si="5"/>
        <v>0</v>
      </c>
      <c r="BG716" s="194">
        <f t="shared" si="6"/>
        <v>0</v>
      </c>
      <c r="BH716" s="194">
        <f t="shared" si="7"/>
        <v>0</v>
      </c>
      <c r="BI716" s="194">
        <f t="shared" si="8"/>
        <v>0</v>
      </c>
      <c r="BJ716" s="17" t="s">
        <v>85</v>
      </c>
      <c r="BK716" s="194">
        <f t="shared" si="9"/>
        <v>0</v>
      </c>
      <c r="BL716" s="17" t="s">
        <v>254</v>
      </c>
      <c r="BM716" s="193" t="s">
        <v>996</v>
      </c>
    </row>
    <row r="717" spans="1:65" s="2" customFormat="1" ht="24.15" customHeight="1">
      <c r="A717" s="34"/>
      <c r="B717" s="35"/>
      <c r="C717" s="182" t="s">
        <v>997</v>
      </c>
      <c r="D717" s="182" t="s">
        <v>160</v>
      </c>
      <c r="E717" s="183" t="s">
        <v>998</v>
      </c>
      <c r="F717" s="184" t="s">
        <v>999</v>
      </c>
      <c r="G717" s="185" t="s">
        <v>352</v>
      </c>
      <c r="H717" s="186">
        <v>4</v>
      </c>
      <c r="I717" s="187"/>
      <c r="J717" s="188">
        <f t="shared" si="0"/>
        <v>0</v>
      </c>
      <c r="K717" s="184" t="s">
        <v>164</v>
      </c>
      <c r="L717" s="39"/>
      <c r="M717" s="189" t="s">
        <v>1</v>
      </c>
      <c r="N717" s="190" t="s">
        <v>43</v>
      </c>
      <c r="O717" s="71"/>
      <c r="P717" s="191">
        <f t="shared" si="1"/>
        <v>0</v>
      </c>
      <c r="Q717" s="191">
        <v>4.1700000000000001E-3</v>
      </c>
      <c r="R717" s="191">
        <f t="shared" si="2"/>
        <v>1.668E-2</v>
      </c>
      <c r="S717" s="191">
        <v>0</v>
      </c>
      <c r="T717" s="192">
        <f t="shared" si="3"/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3" t="s">
        <v>254</v>
      </c>
      <c r="AT717" s="193" t="s">
        <v>160</v>
      </c>
      <c r="AU717" s="193" t="s">
        <v>87</v>
      </c>
      <c r="AY717" s="17" t="s">
        <v>157</v>
      </c>
      <c r="BE717" s="194">
        <f t="shared" si="4"/>
        <v>0</v>
      </c>
      <c r="BF717" s="194">
        <f t="shared" si="5"/>
        <v>0</v>
      </c>
      <c r="BG717" s="194">
        <f t="shared" si="6"/>
        <v>0</v>
      </c>
      <c r="BH717" s="194">
        <f t="shared" si="7"/>
        <v>0</v>
      </c>
      <c r="BI717" s="194">
        <f t="shared" si="8"/>
        <v>0</v>
      </c>
      <c r="BJ717" s="17" t="s">
        <v>85</v>
      </c>
      <c r="BK717" s="194">
        <f t="shared" si="9"/>
        <v>0</v>
      </c>
      <c r="BL717" s="17" t="s">
        <v>254</v>
      </c>
      <c r="BM717" s="193" t="s">
        <v>1000</v>
      </c>
    </row>
    <row r="718" spans="1:65" s="2" customFormat="1" ht="24.15" customHeight="1">
      <c r="A718" s="34"/>
      <c r="B718" s="35"/>
      <c r="C718" s="182" t="s">
        <v>1001</v>
      </c>
      <c r="D718" s="182" t="s">
        <v>160</v>
      </c>
      <c r="E718" s="183" t="s">
        <v>1002</v>
      </c>
      <c r="F718" s="184" t="s">
        <v>1003</v>
      </c>
      <c r="G718" s="185" t="s">
        <v>352</v>
      </c>
      <c r="H718" s="186">
        <v>1</v>
      </c>
      <c r="I718" s="187"/>
      <c r="J718" s="188">
        <f t="shared" si="0"/>
        <v>0</v>
      </c>
      <c r="K718" s="184" t="s">
        <v>164</v>
      </c>
      <c r="L718" s="39"/>
      <c r="M718" s="189" t="s">
        <v>1</v>
      </c>
      <c r="N718" s="190" t="s">
        <v>43</v>
      </c>
      <c r="O718" s="71"/>
      <c r="P718" s="191">
        <f t="shared" si="1"/>
        <v>0</v>
      </c>
      <c r="Q718" s="191">
        <v>4.79E-3</v>
      </c>
      <c r="R718" s="191">
        <f t="shared" si="2"/>
        <v>4.79E-3</v>
      </c>
      <c r="S718" s="191">
        <v>0</v>
      </c>
      <c r="T718" s="192">
        <f t="shared" si="3"/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3" t="s">
        <v>254</v>
      </c>
      <c r="AT718" s="193" t="s">
        <v>160</v>
      </c>
      <c r="AU718" s="193" t="s">
        <v>87</v>
      </c>
      <c r="AY718" s="17" t="s">
        <v>157</v>
      </c>
      <c r="BE718" s="194">
        <f t="shared" si="4"/>
        <v>0</v>
      </c>
      <c r="BF718" s="194">
        <f t="shared" si="5"/>
        <v>0</v>
      </c>
      <c r="BG718" s="194">
        <f t="shared" si="6"/>
        <v>0</v>
      </c>
      <c r="BH718" s="194">
        <f t="shared" si="7"/>
        <v>0</v>
      </c>
      <c r="BI718" s="194">
        <f t="shared" si="8"/>
        <v>0</v>
      </c>
      <c r="BJ718" s="17" t="s">
        <v>85</v>
      </c>
      <c r="BK718" s="194">
        <f t="shared" si="9"/>
        <v>0</v>
      </c>
      <c r="BL718" s="17" t="s">
        <v>254</v>
      </c>
      <c r="BM718" s="193" t="s">
        <v>1004</v>
      </c>
    </row>
    <row r="719" spans="1:65" s="2" customFormat="1" ht="24.15" customHeight="1">
      <c r="A719" s="34"/>
      <c r="B719" s="35"/>
      <c r="C719" s="182" t="s">
        <v>1005</v>
      </c>
      <c r="D719" s="182" t="s">
        <v>160</v>
      </c>
      <c r="E719" s="183" t="s">
        <v>1006</v>
      </c>
      <c r="F719" s="184" t="s">
        <v>1007</v>
      </c>
      <c r="G719" s="185" t="s">
        <v>352</v>
      </c>
      <c r="H719" s="186">
        <v>1</v>
      </c>
      <c r="I719" s="187"/>
      <c r="J719" s="188">
        <f t="shared" si="0"/>
        <v>0</v>
      </c>
      <c r="K719" s="184" t="s">
        <v>164</v>
      </c>
      <c r="L719" s="39"/>
      <c r="M719" s="189" t="s">
        <v>1</v>
      </c>
      <c r="N719" s="190" t="s">
        <v>43</v>
      </c>
      <c r="O719" s="71"/>
      <c r="P719" s="191">
        <f t="shared" si="1"/>
        <v>0</v>
      </c>
      <c r="Q719" s="191">
        <v>5.2399999999999999E-3</v>
      </c>
      <c r="R719" s="191">
        <f t="shared" si="2"/>
        <v>5.2399999999999999E-3</v>
      </c>
      <c r="S719" s="191">
        <v>0</v>
      </c>
      <c r="T719" s="192">
        <f t="shared" si="3"/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93" t="s">
        <v>254</v>
      </c>
      <c r="AT719" s="193" t="s">
        <v>160</v>
      </c>
      <c r="AU719" s="193" t="s">
        <v>87</v>
      </c>
      <c r="AY719" s="17" t="s">
        <v>157</v>
      </c>
      <c r="BE719" s="194">
        <f t="shared" si="4"/>
        <v>0</v>
      </c>
      <c r="BF719" s="194">
        <f t="shared" si="5"/>
        <v>0</v>
      </c>
      <c r="BG719" s="194">
        <f t="shared" si="6"/>
        <v>0</v>
      </c>
      <c r="BH719" s="194">
        <f t="shared" si="7"/>
        <v>0</v>
      </c>
      <c r="BI719" s="194">
        <f t="shared" si="8"/>
        <v>0</v>
      </c>
      <c r="BJ719" s="17" t="s">
        <v>85</v>
      </c>
      <c r="BK719" s="194">
        <f t="shared" si="9"/>
        <v>0</v>
      </c>
      <c r="BL719" s="17" t="s">
        <v>254</v>
      </c>
      <c r="BM719" s="193" t="s">
        <v>1008</v>
      </c>
    </row>
    <row r="720" spans="1:65" s="2" customFormat="1" ht="16.5" customHeight="1">
      <c r="A720" s="34"/>
      <c r="B720" s="35"/>
      <c r="C720" s="182" t="s">
        <v>1009</v>
      </c>
      <c r="D720" s="182" t="s">
        <v>160</v>
      </c>
      <c r="E720" s="183" t="s">
        <v>1010</v>
      </c>
      <c r="F720" s="184" t="s">
        <v>1011</v>
      </c>
      <c r="G720" s="185" t="s">
        <v>352</v>
      </c>
      <c r="H720" s="186">
        <v>3</v>
      </c>
      <c r="I720" s="187"/>
      <c r="J720" s="188">
        <f t="shared" si="0"/>
        <v>0</v>
      </c>
      <c r="K720" s="184" t="s">
        <v>164</v>
      </c>
      <c r="L720" s="39"/>
      <c r="M720" s="189" t="s">
        <v>1</v>
      </c>
      <c r="N720" s="190" t="s">
        <v>43</v>
      </c>
      <c r="O720" s="71"/>
      <c r="P720" s="191">
        <f t="shared" si="1"/>
        <v>0</v>
      </c>
      <c r="Q720" s="191">
        <v>2.9E-4</v>
      </c>
      <c r="R720" s="191">
        <f t="shared" si="2"/>
        <v>8.7000000000000001E-4</v>
      </c>
      <c r="S720" s="191">
        <v>0</v>
      </c>
      <c r="T720" s="192">
        <f t="shared" si="3"/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3" t="s">
        <v>254</v>
      </c>
      <c r="AT720" s="193" t="s">
        <v>160</v>
      </c>
      <c r="AU720" s="193" t="s">
        <v>87</v>
      </c>
      <c r="AY720" s="17" t="s">
        <v>157</v>
      </c>
      <c r="BE720" s="194">
        <f t="shared" si="4"/>
        <v>0</v>
      </c>
      <c r="BF720" s="194">
        <f t="shared" si="5"/>
        <v>0</v>
      </c>
      <c r="BG720" s="194">
        <f t="shared" si="6"/>
        <v>0</v>
      </c>
      <c r="BH720" s="194">
        <f t="shared" si="7"/>
        <v>0</v>
      </c>
      <c r="BI720" s="194">
        <f t="shared" si="8"/>
        <v>0</v>
      </c>
      <c r="BJ720" s="17" t="s">
        <v>85</v>
      </c>
      <c r="BK720" s="194">
        <f t="shared" si="9"/>
        <v>0</v>
      </c>
      <c r="BL720" s="17" t="s">
        <v>254</v>
      </c>
      <c r="BM720" s="193" t="s">
        <v>1012</v>
      </c>
    </row>
    <row r="721" spans="1:65" s="2" customFormat="1" ht="21.75" customHeight="1">
      <c r="A721" s="34"/>
      <c r="B721" s="35"/>
      <c r="C721" s="182" t="s">
        <v>1013</v>
      </c>
      <c r="D721" s="182" t="s">
        <v>160</v>
      </c>
      <c r="E721" s="183" t="s">
        <v>1014</v>
      </c>
      <c r="F721" s="184" t="s">
        <v>1015</v>
      </c>
      <c r="G721" s="185" t="s">
        <v>352</v>
      </c>
      <c r="H721" s="186">
        <v>3</v>
      </c>
      <c r="I721" s="187"/>
      <c r="J721" s="188">
        <f t="shared" si="0"/>
        <v>0</v>
      </c>
      <c r="K721" s="184" t="s">
        <v>164</v>
      </c>
      <c r="L721" s="39"/>
      <c r="M721" s="189" t="s">
        <v>1</v>
      </c>
      <c r="N721" s="190" t="s">
        <v>43</v>
      </c>
      <c r="O721" s="71"/>
      <c r="P721" s="191">
        <f t="shared" si="1"/>
        <v>0</v>
      </c>
      <c r="Q721" s="191">
        <v>8.0000000000000007E-5</v>
      </c>
      <c r="R721" s="191">
        <f t="shared" si="2"/>
        <v>2.4000000000000003E-4</v>
      </c>
      <c r="S721" s="191">
        <v>0</v>
      </c>
      <c r="T721" s="192">
        <f t="shared" si="3"/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3" t="s">
        <v>254</v>
      </c>
      <c r="AT721" s="193" t="s">
        <v>160</v>
      </c>
      <c r="AU721" s="193" t="s">
        <v>87</v>
      </c>
      <c r="AY721" s="17" t="s">
        <v>157</v>
      </c>
      <c r="BE721" s="194">
        <f t="shared" si="4"/>
        <v>0</v>
      </c>
      <c r="BF721" s="194">
        <f t="shared" si="5"/>
        <v>0</v>
      </c>
      <c r="BG721" s="194">
        <f t="shared" si="6"/>
        <v>0</v>
      </c>
      <c r="BH721" s="194">
        <f t="shared" si="7"/>
        <v>0</v>
      </c>
      <c r="BI721" s="194">
        <f t="shared" si="8"/>
        <v>0</v>
      </c>
      <c r="BJ721" s="17" t="s">
        <v>85</v>
      </c>
      <c r="BK721" s="194">
        <f t="shared" si="9"/>
        <v>0</v>
      </c>
      <c r="BL721" s="17" t="s">
        <v>254</v>
      </c>
      <c r="BM721" s="193" t="s">
        <v>1016</v>
      </c>
    </row>
    <row r="722" spans="1:65" s="2" customFormat="1" ht="21.75" customHeight="1">
      <c r="A722" s="34"/>
      <c r="B722" s="35"/>
      <c r="C722" s="182" t="s">
        <v>1017</v>
      </c>
      <c r="D722" s="182" t="s">
        <v>160</v>
      </c>
      <c r="E722" s="183" t="s">
        <v>1018</v>
      </c>
      <c r="F722" s="184" t="s">
        <v>1019</v>
      </c>
      <c r="G722" s="185" t="s">
        <v>202</v>
      </c>
      <c r="H722" s="186">
        <v>200.3</v>
      </c>
      <c r="I722" s="187"/>
      <c r="J722" s="188">
        <f t="shared" si="0"/>
        <v>0</v>
      </c>
      <c r="K722" s="184" t="s">
        <v>164</v>
      </c>
      <c r="L722" s="39"/>
      <c r="M722" s="189" t="s">
        <v>1</v>
      </c>
      <c r="N722" s="190" t="s">
        <v>43</v>
      </c>
      <c r="O722" s="71"/>
      <c r="P722" s="191">
        <f t="shared" si="1"/>
        <v>0</v>
      </c>
      <c r="Q722" s="191">
        <v>0</v>
      </c>
      <c r="R722" s="191">
        <f t="shared" si="2"/>
        <v>0</v>
      </c>
      <c r="S722" s="191">
        <v>0</v>
      </c>
      <c r="T722" s="192">
        <f t="shared" si="3"/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93" t="s">
        <v>254</v>
      </c>
      <c r="AT722" s="193" t="s">
        <v>160</v>
      </c>
      <c r="AU722" s="193" t="s">
        <v>87</v>
      </c>
      <c r="AY722" s="17" t="s">
        <v>157</v>
      </c>
      <c r="BE722" s="194">
        <f t="shared" si="4"/>
        <v>0</v>
      </c>
      <c r="BF722" s="194">
        <f t="shared" si="5"/>
        <v>0</v>
      </c>
      <c r="BG722" s="194">
        <f t="shared" si="6"/>
        <v>0</v>
      </c>
      <c r="BH722" s="194">
        <f t="shared" si="7"/>
        <v>0</v>
      </c>
      <c r="BI722" s="194">
        <f t="shared" si="8"/>
        <v>0</v>
      </c>
      <c r="BJ722" s="17" t="s">
        <v>85</v>
      </c>
      <c r="BK722" s="194">
        <f t="shared" si="9"/>
        <v>0</v>
      </c>
      <c r="BL722" s="17" t="s">
        <v>254</v>
      </c>
      <c r="BM722" s="193" t="s">
        <v>1020</v>
      </c>
    </row>
    <row r="723" spans="1:65" s="14" customFormat="1" ht="10.199999999999999">
      <c r="B723" s="206"/>
      <c r="C723" s="207"/>
      <c r="D723" s="197" t="s">
        <v>167</v>
      </c>
      <c r="E723" s="208" t="s">
        <v>1</v>
      </c>
      <c r="F723" s="209" t="s">
        <v>1021</v>
      </c>
      <c r="G723" s="207"/>
      <c r="H723" s="210">
        <v>200.3</v>
      </c>
      <c r="I723" s="211"/>
      <c r="J723" s="207"/>
      <c r="K723" s="207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167</v>
      </c>
      <c r="AU723" s="216" t="s">
        <v>87</v>
      </c>
      <c r="AV723" s="14" t="s">
        <v>87</v>
      </c>
      <c r="AW723" s="14" t="s">
        <v>33</v>
      </c>
      <c r="AX723" s="14" t="s">
        <v>85</v>
      </c>
      <c r="AY723" s="216" t="s">
        <v>157</v>
      </c>
    </row>
    <row r="724" spans="1:65" s="2" customFormat="1" ht="33" customHeight="1">
      <c r="A724" s="34"/>
      <c r="B724" s="35"/>
      <c r="C724" s="182" t="s">
        <v>1022</v>
      </c>
      <c r="D724" s="182" t="s">
        <v>160</v>
      </c>
      <c r="E724" s="183" t="s">
        <v>1023</v>
      </c>
      <c r="F724" s="184" t="s">
        <v>1024</v>
      </c>
      <c r="G724" s="185" t="s">
        <v>806</v>
      </c>
      <c r="H724" s="238"/>
      <c r="I724" s="187"/>
      <c r="J724" s="188">
        <f>ROUND(I724*H724,2)</f>
        <v>0</v>
      </c>
      <c r="K724" s="184" t="s">
        <v>164</v>
      </c>
      <c r="L724" s="39"/>
      <c r="M724" s="189" t="s">
        <v>1</v>
      </c>
      <c r="N724" s="190" t="s">
        <v>43</v>
      </c>
      <c r="O724" s="71"/>
      <c r="P724" s="191">
        <f>O724*H724</f>
        <v>0</v>
      </c>
      <c r="Q724" s="191">
        <v>0</v>
      </c>
      <c r="R724" s="191">
        <f>Q724*H724</f>
        <v>0</v>
      </c>
      <c r="S724" s="191">
        <v>0</v>
      </c>
      <c r="T724" s="19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93" t="s">
        <v>254</v>
      </c>
      <c r="AT724" s="193" t="s">
        <v>160</v>
      </c>
      <c r="AU724" s="193" t="s">
        <v>87</v>
      </c>
      <c r="AY724" s="17" t="s">
        <v>157</v>
      </c>
      <c r="BE724" s="194">
        <f>IF(N724="základní",J724,0)</f>
        <v>0</v>
      </c>
      <c r="BF724" s="194">
        <f>IF(N724="snížená",J724,0)</f>
        <v>0</v>
      </c>
      <c r="BG724" s="194">
        <f>IF(N724="zákl. přenesená",J724,0)</f>
        <v>0</v>
      </c>
      <c r="BH724" s="194">
        <f>IF(N724="sníž. přenesená",J724,0)</f>
        <v>0</v>
      </c>
      <c r="BI724" s="194">
        <f>IF(N724="nulová",J724,0)</f>
        <v>0</v>
      </c>
      <c r="BJ724" s="17" t="s">
        <v>85</v>
      </c>
      <c r="BK724" s="194">
        <f>ROUND(I724*H724,2)</f>
        <v>0</v>
      </c>
      <c r="BL724" s="17" t="s">
        <v>254</v>
      </c>
      <c r="BM724" s="193" t="s">
        <v>1025</v>
      </c>
    </row>
    <row r="725" spans="1:65" s="2" customFormat="1" ht="24.15" customHeight="1">
      <c r="A725" s="34"/>
      <c r="B725" s="35"/>
      <c r="C725" s="182" t="s">
        <v>1026</v>
      </c>
      <c r="D725" s="182" t="s">
        <v>160</v>
      </c>
      <c r="E725" s="183" t="s">
        <v>1027</v>
      </c>
      <c r="F725" s="184" t="s">
        <v>1028</v>
      </c>
      <c r="G725" s="185" t="s">
        <v>806</v>
      </c>
      <c r="H725" s="238"/>
      <c r="I725" s="187"/>
      <c r="J725" s="188">
        <f>ROUND(I725*H725,2)</f>
        <v>0</v>
      </c>
      <c r="K725" s="184" t="s">
        <v>164</v>
      </c>
      <c r="L725" s="39"/>
      <c r="M725" s="189" t="s">
        <v>1</v>
      </c>
      <c r="N725" s="190" t="s">
        <v>43</v>
      </c>
      <c r="O725" s="71"/>
      <c r="P725" s="191">
        <f>O725*H725</f>
        <v>0</v>
      </c>
      <c r="Q725" s="191">
        <v>0</v>
      </c>
      <c r="R725" s="191">
        <f>Q725*H725</f>
        <v>0</v>
      </c>
      <c r="S725" s="191">
        <v>0</v>
      </c>
      <c r="T725" s="192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3" t="s">
        <v>254</v>
      </c>
      <c r="AT725" s="193" t="s">
        <v>160</v>
      </c>
      <c r="AU725" s="193" t="s">
        <v>87</v>
      </c>
      <c r="AY725" s="17" t="s">
        <v>157</v>
      </c>
      <c r="BE725" s="194">
        <f>IF(N725="základní",J725,0)</f>
        <v>0</v>
      </c>
      <c r="BF725" s="194">
        <f>IF(N725="snížená",J725,0)</f>
        <v>0</v>
      </c>
      <c r="BG725" s="194">
        <f>IF(N725="zákl. přenesená",J725,0)</f>
        <v>0</v>
      </c>
      <c r="BH725" s="194">
        <f>IF(N725="sníž. přenesená",J725,0)</f>
        <v>0</v>
      </c>
      <c r="BI725" s="194">
        <f>IF(N725="nulová",J725,0)</f>
        <v>0</v>
      </c>
      <c r="BJ725" s="17" t="s">
        <v>85</v>
      </c>
      <c r="BK725" s="194">
        <f>ROUND(I725*H725,2)</f>
        <v>0</v>
      </c>
      <c r="BL725" s="17" t="s">
        <v>254</v>
      </c>
      <c r="BM725" s="193" t="s">
        <v>1029</v>
      </c>
    </row>
    <row r="726" spans="1:65" s="12" customFormat="1" ht="22.8" customHeight="1">
      <c r="B726" s="166"/>
      <c r="C726" s="167"/>
      <c r="D726" s="168" t="s">
        <v>77</v>
      </c>
      <c r="E726" s="180" t="s">
        <v>1030</v>
      </c>
      <c r="F726" s="180" t="s">
        <v>1031</v>
      </c>
      <c r="G726" s="167"/>
      <c r="H726" s="167"/>
      <c r="I726" s="170"/>
      <c r="J726" s="181">
        <f>BK726</f>
        <v>0</v>
      </c>
      <c r="K726" s="167"/>
      <c r="L726" s="172"/>
      <c r="M726" s="173"/>
      <c r="N726" s="174"/>
      <c r="O726" s="174"/>
      <c r="P726" s="175">
        <f>SUM(P727:P843)</f>
        <v>0</v>
      </c>
      <c r="Q726" s="174"/>
      <c r="R726" s="175">
        <f>SUM(R727:R843)</f>
        <v>0.91824150000000015</v>
      </c>
      <c r="S726" s="174"/>
      <c r="T726" s="176">
        <f>SUM(T727:T843)</f>
        <v>1.3146</v>
      </c>
      <c r="AR726" s="177" t="s">
        <v>87</v>
      </c>
      <c r="AT726" s="178" t="s">
        <v>77</v>
      </c>
      <c r="AU726" s="178" t="s">
        <v>85</v>
      </c>
      <c r="AY726" s="177" t="s">
        <v>157</v>
      </c>
      <c r="BK726" s="179">
        <f>SUM(BK727:BK843)</f>
        <v>0</v>
      </c>
    </row>
    <row r="727" spans="1:65" s="2" customFormat="1" ht="33" customHeight="1">
      <c r="A727" s="34"/>
      <c r="B727" s="35"/>
      <c r="C727" s="182" t="s">
        <v>1032</v>
      </c>
      <c r="D727" s="182" t="s">
        <v>160</v>
      </c>
      <c r="E727" s="183" t="s">
        <v>1033</v>
      </c>
      <c r="F727" s="184" t="s">
        <v>1034</v>
      </c>
      <c r="G727" s="185" t="s">
        <v>202</v>
      </c>
      <c r="H727" s="186">
        <v>15.5</v>
      </c>
      <c r="I727" s="187"/>
      <c r="J727" s="188">
        <f>ROUND(I727*H727,2)</f>
        <v>0</v>
      </c>
      <c r="K727" s="184" t="s">
        <v>164</v>
      </c>
      <c r="L727" s="39"/>
      <c r="M727" s="189" t="s">
        <v>1</v>
      </c>
      <c r="N727" s="190" t="s">
        <v>43</v>
      </c>
      <c r="O727" s="71"/>
      <c r="P727" s="191">
        <f>O727*H727</f>
        <v>0</v>
      </c>
      <c r="Q727" s="191">
        <v>1.74E-3</v>
      </c>
      <c r="R727" s="191">
        <f>Q727*H727</f>
        <v>2.6970000000000001E-2</v>
      </c>
      <c r="S727" s="191">
        <v>0</v>
      </c>
      <c r="T727" s="19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93" t="s">
        <v>254</v>
      </c>
      <c r="AT727" s="193" t="s">
        <v>160</v>
      </c>
      <c r="AU727" s="193" t="s">
        <v>87</v>
      </c>
      <c r="AY727" s="17" t="s">
        <v>157</v>
      </c>
      <c r="BE727" s="194">
        <f>IF(N727="základní",J727,0)</f>
        <v>0</v>
      </c>
      <c r="BF727" s="194">
        <f>IF(N727="snížená",J727,0)</f>
        <v>0</v>
      </c>
      <c r="BG727" s="194">
        <f>IF(N727="zákl. přenesená",J727,0)</f>
        <v>0</v>
      </c>
      <c r="BH727" s="194">
        <f>IF(N727="sníž. přenesená",J727,0)</f>
        <v>0</v>
      </c>
      <c r="BI727" s="194">
        <f>IF(N727="nulová",J727,0)</f>
        <v>0</v>
      </c>
      <c r="BJ727" s="17" t="s">
        <v>85</v>
      </c>
      <c r="BK727" s="194">
        <f>ROUND(I727*H727,2)</f>
        <v>0</v>
      </c>
      <c r="BL727" s="17" t="s">
        <v>254</v>
      </c>
      <c r="BM727" s="193" t="s">
        <v>1035</v>
      </c>
    </row>
    <row r="728" spans="1:65" s="14" customFormat="1" ht="10.199999999999999">
      <c r="B728" s="206"/>
      <c r="C728" s="207"/>
      <c r="D728" s="197" t="s">
        <v>167</v>
      </c>
      <c r="E728" s="208" t="s">
        <v>1</v>
      </c>
      <c r="F728" s="209" t="s">
        <v>1036</v>
      </c>
      <c r="G728" s="207"/>
      <c r="H728" s="210">
        <v>15.5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167</v>
      </c>
      <c r="AU728" s="216" t="s">
        <v>87</v>
      </c>
      <c r="AV728" s="14" t="s">
        <v>87</v>
      </c>
      <c r="AW728" s="14" t="s">
        <v>33</v>
      </c>
      <c r="AX728" s="14" t="s">
        <v>78</v>
      </c>
      <c r="AY728" s="216" t="s">
        <v>157</v>
      </c>
    </row>
    <row r="729" spans="1:65" s="15" customFormat="1" ht="10.199999999999999">
      <c r="B729" s="217"/>
      <c r="C729" s="218"/>
      <c r="D729" s="197" t="s">
        <v>167</v>
      </c>
      <c r="E729" s="219" t="s">
        <v>1</v>
      </c>
      <c r="F729" s="220" t="s">
        <v>171</v>
      </c>
      <c r="G729" s="218"/>
      <c r="H729" s="221">
        <v>15.5</v>
      </c>
      <c r="I729" s="222"/>
      <c r="J729" s="218"/>
      <c r="K729" s="218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167</v>
      </c>
      <c r="AU729" s="227" t="s">
        <v>87</v>
      </c>
      <c r="AV729" s="15" t="s">
        <v>165</v>
      </c>
      <c r="AW729" s="15" t="s">
        <v>33</v>
      </c>
      <c r="AX729" s="15" t="s">
        <v>85</v>
      </c>
      <c r="AY729" s="227" t="s">
        <v>157</v>
      </c>
    </row>
    <row r="730" spans="1:65" s="2" customFormat="1" ht="24.15" customHeight="1">
      <c r="A730" s="34"/>
      <c r="B730" s="35"/>
      <c r="C730" s="182" t="s">
        <v>1037</v>
      </c>
      <c r="D730" s="182" t="s">
        <v>160</v>
      </c>
      <c r="E730" s="183" t="s">
        <v>1038</v>
      </c>
      <c r="F730" s="184" t="s">
        <v>1039</v>
      </c>
      <c r="G730" s="185" t="s">
        <v>202</v>
      </c>
      <c r="H730" s="186">
        <v>220</v>
      </c>
      <c r="I730" s="187"/>
      <c r="J730" s="188">
        <f>ROUND(I730*H730,2)</f>
        <v>0</v>
      </c>
      <c r="K730" s="184" t="s">
        <v>164</v>
      </c>
      <c r="L730" s="39"/>
      <c r="M730" s="189" t="s">
        <v>1</v>
      </c>
      <c r="N730" s="190" t="s">
        <v>43</v>
      </c>
      <c r="O730" s="71"/>
      <c r="P730" s="191">
        <f>O730*H730</f>
        <v>0</v>
      </c>
      <c r="Q730" s="191">
        <v>0</v>
      </c>
      <c r="R730" s="191">
        <f>Q730*H730</f>
        <v>0</v>
      </c>
      <c r="S730" s="191">
        <v>2.1299999999999999E-3</v>
      </c>
      <c r="T730" s="192">
        <f>S730*H730</f>
        <v>0.46860000000000002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93" t="s">
        <v>254</v>
      </c>
      <c r="AT730" s="193" t="s">
        <v>160</v>
      </c>
      <c r="AU730" s="193" t="s">
        <v>87</v>
      </c>
      <c r="AY730" s="17" t="s">
        <v>157</v>
      </c>
      <c r="BE730" s="194">
        <f>IF(N730="základní",J730,0)</f>
        <v>0</v>
      </c>
      <c r="BF730" s="194">
        <f>IF(N730="snížená",J730,0)</f>
        <v>0</v>
      </c>
      <c r="BG730" s="194">
        <f>IF(N730="zákl. přenesená",J730,0)</f>
        <v>0</v>
      </c>
      <c r="BH730" s="194">
        <f>IF(N730="sníž. přenesená",J730,0)</f>
        <v>0</v>
      </c>
      <c r="BI730" s="194">
        <f>IF(N730="nulová",J730,0)</f>
        <v>0</v>
      </c>
      <c r="BJ730" s="17" t="s">
        <v>85</v>
      </c>
      <c r="BK730" s="194">
        <f>ROUND(I730*H730,2)</f>
        <v>0</v>
      </c>
      <c r="BL730" s="17" t="s">
        <v>254</v>
      </c>
      <c r="BM730" s="193" t="s">
        <v>1040</v>
      </c>
    </row>
    <row r="731" spans="1:65" s="2" customFormat="1" ht="24.15" customHeight="1">
      <c r="A731" s="34"/>
      <c r="B731" s="35"/>
      <c r="C731" s="182" t="s">
        <v>1041</v>
      </c>
      <c r="D731" s="182" t="s">
        <v>160</v>
      </c>
      <c r="E731" s="183" t="s">
        <v>1042</v>
      </c>
      <c r="F731" s="184" t="s">
        <v>1043</v>
      </c>
      <c r="G731" s="185" t="s">
        <v>202</v>
      </c>
      <c r="H731" s="186">
        <v>150</v>
      </c>
      <c r="I731" s="187"/>
      <c r="J731" s="188">
        <f>ROUND(I731*H731,2)</f>
        <v>0</v>
      </c>
      <c r="K731" s="184" t="s">
        <v>164</v>
      </c>
      <c r="L731" s="39"/>
      <c r="M731" s="189" t="s">
        <v>1</v>
      </c>
      <c r="N731" s="190" t="s">
        <v>43</v>
      </c>
      <c r="O731" s="71"/>
      <c r="P731" s="191">
        <f>O731*H731</f>
        <v>0</v>
      </c>
      <c r="Q731" s="191">
        <v>0</v>
      </c>
      <c r="R731" s="191">
        <f>Q731*H731</f>
        <v>0</v>
      </c>
      <c r="S731" s="191">
        <v>4.9699999999999996E-3</v>
      </c>
      <c r="T731" s="192">
        <f>S731*H731</f>
        <v>0.74549999999999994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93" t="s">
        <v>254</v>
      </c>
      <c r="AT731" s="193" t="s">
        <v>160</v>
      </c>
      <c r="AU731" s="193" t="s">
        <v>87</v>
      </c>
      <c r="AY731" s="17" t="s">
        <v>157</v>
      </c>
      <c r="BE731" s="194">
        <f>IF(N731="základní",J731,0)</f>
        <v>0</v>
      </c>
      <c r="BF731" s="194">
        <f>IF(N731="snížená",J731,0)</f>
        <v>0</v>
      </c>
      <c r="BG731" s="194">
        <f>IF(N731="zákl. přenesená",J731,0)</f>
        <v>0</v>
      </c>
      <c r="BH731" s="194">
        <f>IF(N731="sníž. přenesená",J731,0)</f>
        <v>0</v>
      </c>
      <c r="BI731" s="194">
        <f>IF(N731="nulová",J731,0)</f>
        <v>0</v>
      </c>
      <c r="BJ731" s="17" t="s">
        <v>85</v>
      </c>
      <c r="BK731" s="194">
        <f>ROUND(I731*H731,2)</f>
        <v>0</v>
      </c>
      <c r="BL731" s="17" t="s">
        <v>254</v>
      </c>
      <c r="BM731" s="193" t="s">
        <v>1044</v>
      </c>
    </row>
    <row r="732" spans="1:65" s="2" customFormat="1" ht="24.15" customHeight="1">
      <c r="A732" s="34"/>
      <c r="B732" s="35"/>
      <c r="C732" s="182" t="s">
        <v>1045</v>
      </c>
      <c r="D732" s="182" t="s">
        <v>160</v>
      </c>
      <c r="E732" s="183" t="s">
        <v>1046</v>
      </c>
      <c r="F732" s="184" t="s">
        <v>1047</v>
      </c>
      <c r="G732" s="185" t="s">
        <v>202</v>
      </c>
      <c r="H732" s="186">
        <v>15</v>
      </c>
      <c r="I732" s="187"/>
      <c r="J732" s="188">
        <f>ROUND(I732*H732,2)</f>
        <v>0</v>
      </c>
      <c r="K732" s="184" t="s">
        <v>164</v>
      </c>
      <c r="L732" s="39"/>
      <c r="M732" s="189" t="s">
        <v>1</v>
      </c>
      <c r="N732" s="190" t="s">
        <v>43</v>
      </c>
      <c r="O732" s="71"/>
      <c r="P732" s="191">
        <f>O732*H732</f>
        <v>0</v>
      </c>
      <c r="Q732" s="191">
        <v>0</v>
      </c>
      <c r="R732" s="191">
        <f>Q732*H732</f>
        <v>0</v>
      </c>
      <c r="S732" s="191">
        <v>6.7000000000000002E-3</v>
      </c>
      <c r="T732" s="192">
        <f>S732*H732</f>
        <v>0.10050000000000001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3" t="s">
        <v>254</v>
      </c>
      <c r="AT732" s="193" t="s">
        <v>160</v>
      </c>
      <c r="AU732" s="193" t="s">
        <v>87</v>
      </c>
      <c r="AY732" s="17" t="s">
        <v>157</v>
      </c>
      <c r="BE732" s="194">
        <f>IF(N732="základní",J732,0)</f>
        <v>0</v>
      </c>
      <c r="BF732" s="194">
        <f>IF(N732="snížená",J732,0)</f>
        <v>0</v>
      </c>
      <c r="BG732" s="194">
        <f>IF(N732="zákl. přenesená",J732,0)</f>
        <v>0</v>
      </c>
      <c r="BH732" s="194">
        <f>IF(N732="sníž. přenesená",J732,0)</f>
        <v>0</v>
      </c>
      <c r="BI732" s="194">
        <f>IF(N732="nulová",J732,0)</f>
        <v>0</v>
      </c>
      <c r="BJ732" s="17" t="s">
        <v>85</v>
      </c>
      <c r="BK732" s="194">
        <f>ROUND(I732*H732,2)</f>
        <v>0</v>
      </c>
      <c r="BL732" s="17" t="s">
        <v>254</v>
      </c>
      <c r="BM732" s="193" t="s">
        <v>1048</v>
      </c>
    </row>
    <row r="733" spans="1:65" s="2" customFormat="1" ht="33" customHeight="1">
      <c r="A733" s="34"/>
      <c r="B733" s="35"/>
      <c r="C733" s="182" t="s">
        <v>1049</v>
      </c>
      <c r="D733" s="182" t="s">
        <v>160</v>
      </c>
      <c r="E733" s="183" t="s">
        <v>1050</v>
      </c>
      <c r="F733" s="184" t="s">
        <v>1051</v>
      </c>
      <c r="G733" s="185" t="s">
        <v>202</v>
      </c>
      <c r="H733" s="186">
        <v>7.6</v>
      </c>
      <c r="I733" s="187"/>
      <c r="J733" s="188">
        <f>ROUND(I733*H733,2)</f>
        <v>0</v>
      </c>
      <c r="K733" s="184" t="s">
        <v>1</v>
      </c>
      <c r="L733" s="39"/>
      <c r="M733" s="189" t="s">
        <v>1</v>
      </c>
      <c r="N733" s="190" t="s">
        <v>43</v>
      </c>
      <c r="O733" s="71"/>
      <c r="P733" s="191">
        <f>O733*H733</f>
        <v>0</v>
      </c>
      <c r="Q733" s="191">
        <v>1.6000000000000001E-4</v>
      </c>
      <c r="R733" s="191">
        <f>Q733*H733</f>
        <v>1.2160000000000001E-3</v>
      </c>
      <c r="S733" s="191">
        <v>0</v>
      </c>
      <c r="T733" s="192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3" t="s">
        <v>254</v>
      </c>
      <c r="AT733" s="193" t="s">
        <v>160</v>
      </c>
      <c r="AU733" s="193" t="s">
        <v>87</v>
      </c>
      <c r="AY733" s="17" t="s">
        <v>157</v>
      </c>
      <c r="BE733" s="194">
        <f>IF(N733="základní",J733,0)</f>
        <v>0</v>
      </c>
      <c r="BF733" s="194">
        <f>IF(N733="snížená",J733,0)</f>
        <v>0</v>
      </c>
      <c r="BG733" s="194">
        <f>IF(N733="zákl. přenesená",J733,0)</f>
        <v>0</v>
      </c>
      <c r="BH733" s="194">
        <f>IF(N733="sníž. přenesená",J733,0)</f>
        <v>0</v>
      </c>
      <c r="BI733" s="194">
        <f>IF(N733="nulová",J733,0)</f>
        <v>0</v>
      </c>
      <c r="BJ733" s="17" t="s">
        <v>85</v>
      </c>
      <c r="BK733" s="194">
        <f>ROUND(I733*H733,2)</f>
        <v>0</v>
      </c>
      <c r="BL733" s="17" t="s">
        <v>254</v>
      </c>
      <c r="BM733" s="193" t="s">
        <v>1052</v>
      </c>
    </row>
    <row r="734" spans="1:65" s="14" customFormat="1" ht="10.199999999999999">
      <c r="B734" s="206"/>
      <c r="C734" s="207"/>
      <c r="D734" s="197" t="s">
        <v>167</v>
      </c>
      <c r="E734" s="208" t="s">
        <v>1</v>
      </c>
      <c r="F734" s="209" t="s">
        <v>1053</v>
      </c>
      <c r="G734" s="207"/>
      <c r="H734" s="210">
        <v>7.6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167</v>
      </c>
      <c r="AU734" s="216" t="s">
        <v>87</v>
      </c>
      <c r="AV734" s="14" t="s">
        <v>87</v>
      </c>
      <c r="AW734" s="14" t="s">
        <v>33</v>
      </c>
      <c r="AX734" s="14" t="s">
        <v>78</v>
      </c>
      <c r="AY734" s="216" t="s">
        <v>157</v>
      </c>
    </row>
    <row r="735" spans="1:65" s="15" customFormat="1" ht="10.199999999999999">
      <c r="B735" s="217"/>
      <c r="C735" s="218"/>
      <c r="D735" s="197" t="s">
        <v>167</v>
      </c>
      <c r="E735" s="219" t="s">
        <v>1</v>
      </c>
      <c r="F735" s="220" t="s">
        <v>171</v>
      </c>
      <c r="G735" s="218"/>
      <c r="H735" s="221">
        <v>7.6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167</v>
      </c>
      <c r="AU735" s="227" t="s">
        <v>87</v>
      </c>
      <c r="AV735" s="15" t="s">
        <v>165</v>
      </c>
      <c r="AW735" s="15" t="s">
        <v>33</v>
      </c>
      <c r="AX735" s="15" t="s">
        <v>85</v>
      </c>
      <c r="AY735" s="227" t="s">
        <v>157</v>
      </c>
    </row>
    <row r="736" spans="1:65" s="2" customFormat="1" ht="33" customHeight="1">
      <c r="A736" s="34"/>
      <c r="B736" s="35"/>
      <c r="C736" s="182" t="s">
        <v>1054</v>
      </c>
      <c r="D736" s="182" t="s">
        <v>160</v>
      </c>
      <c r="E736" s="183" t="s">
        <v>1055</v>
      </c>
      <c r="F736" s="184" t="s">
        <v>1056</v>
      </c>
      <c r="G736" s="185" t="s">
        <v>202</v>
      </c>
      <c r="H736" s="186">
        <v>31.15</v>
      </c>
      <c r="I736" s="187"/>
      <c r="J736" s="188">
        <f>ROUND(I736*H736,2)</f>
        <v>0</v>
      </c>
      <c r="K736" s="184" t="s">
        <v>1</v>
      </c>
      <c r="L736" s="39"/>
      <c r="M736" s="189" t="s">
        <v>1</v>
      </c>
      <c r="N736" s="190" t="s">
        <v>43</v>
      </c>
      <c r="O736" s="71"/>
      <c r="P736" s="191">
        <f>O736*H736</f>
        <v>0</v>
      </c>
      <c r="Q736" s="191">
        <v>2.2000000000000001E-4</v>
      </c>
      <c r="R736" s="191">
        <f>Q736*H736</f>
        <v>6.8529999999999997E-3</v>
      </c>
      <c r="S736" s="191">
        <v>0</v>
      </c>
      <c r="T736" s="19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3" t="s">
        <v>254</v>
      </c>
      <c r="AT736" s="193" t="s">
        <v>160</v>
      </c>
      <c r="AU736" s="193" t="s">
        <v>87</v>
      </c>
      <c r="AY736" s="17" t="s">
        <v>157</v>
      </c>
      <c r="BE736" s="194">
        <f>IF(N736="základní",J736,0)</f>
        <v>0</v>
      </c>
      <c r="BF736" s="194">
        <f>IF(N736="snížená",J736,0)</f>
        <v>0</v>
      </c>
      <c r="BG736" s="194">
        <f>IF(N736="zákl. přenesená",J736,0)</f>
        <v>0</v>
      </c>
      <c r="BH736" s="194">
        <f>IF(N736="sníž. přenesená",J736,0)</f>
        <v>0</v>
      </c>
      <c r="BI736" s="194">
        <f>IF(N736="nulová",J736,0)</f>
        <v>0</v>
      </c>
      <c r="BJ736" s="17" t="s">
        <v>85</v>
      </c>
      <c r="BK736" s="194">
        <f>ROUND(I736*H736,2)</f>
        <v>0</v>
      </c>
      <c r="BL736" s="17" t="s">
        <v>254</v>
      </c>
      <c r="BM736" s="193" t="s">
        <v>1057</v>
      </c>
    </row>
    <row r="737" spans="1:65" s="14" customFormat="1" ht="10.199999999999999">
      <c r="B737" s="206"/>
      <c r="C737" s="207"/>
      <c r="D737" s="197" t="s">
        <v>167</v>
      </c>
      <c r="E737" s="208" t="s">
        <v>1</v>
      </c>
      <c r="F737" s="209" t="s">
        <v>1058</v>
      </c>
      <c r="G737" s="207"/>
      <c r="H737" s="210">
        <v>9.25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167</v>
      </c>
      <c r="AU737" s="216" t="s">
        <v>87</v>
      </c>
      <c r="AV737" s="14" t="s">
        <v>87</v>
      </c>
      <c r="AW737" s="14" t="s">
        <v>33</v>
      </c>
      <c r="AX737" s="14" t="s">
        <v>78</v>
      </c>
      <c r="AY737" s="216" t="s">
        <v>157</v>
      </c>
    </row>
    <row r="738" spans="1:65" s="14" customFormat="1" ht="10.199999999999999">
      <c r="B738" s="206"/>
      <c r="C738" s="207"/>
      <c r="D738" s="197" t="s">
        <v>167</v>
      </c>
      <c r="E738" s="208" t="s">
        <v>1</v>
      </c>
      <c r="F738" s="209" t="s">
        <v>1059</v>
      </c>
      <c r="G738" s="207"/>
      <c r="H738" s="210">
        <v>8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167</v>
      </c>
      <c r="AU738" s="216" t="s">
        <v>87</v>
      </c>
      <c r="AV738" s="14" t="s">
        <v>87</v>
      </c>
      <c r="AW738" s="14" t="s">
        <v>33</v>
      </c>
      <c r="AX738" s="14" t="s">
        <v>78</v>
      </c>
      <c r="AY738" s="216" t="s">
        <v>157</v>
      </c>
    </row>
    <row r="739" spans="1:65" s="14" customFormat="1" ht="10.199999999999999">
      <c r="B739" s="206"/>
      <c r="C739" s="207"/>
      <c r="D739" s="197" t="s">
        <v>167</v>
      </c>
      <c r="E739" s="208" t="s">
        <v>1</v>
      </c>
      <c r="F739" s="209" t="s">
        <v>1060</v>
      </c>
      <c r="G739" s="207"/>
      <c r="H739" s="210">
        <v>13.9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167</v>
      </c>
      <c r="AU739" s="216" t="s">
        <v>87</v>
      </c>
      <c r="AV739" s="14" t="s">
        <v>87</v>
      </c>
      <c r="AW739" s="14" t="s">
        <v>33</v>
      </c>
      <c r="AX739" s="14" t="s">
        <v>78</v>
      </c>
      <c r="AY739" s="216" t="s">
        <v>157</v>
      </c>
    </row>
    <row r="740" spans="1:65" s="15" customFormat="1" ht="10.199999999999999">
      <c r="B740" s="217"/>
      <c r="C740" s="218"/>
      <c r="D740" s="197" t="s">
        <v>167</v>
      </c>
      <c r="E740" s="219" t="s">
        <v>1</v>
      </c>
      <c r="F740" s="220" t="s">
        <v>171</v>
      </c>
      <c r="G740" s="218"/>
      <c r="H740" s="221">
        <v>31.15</v>
      </c>
      <c r="I740" s="222"/>
      <c r="J740" s="218"/>
      <c r="K740" s="218"/>
      <c r="L740" s="223"/>
      <c r="M740" s="224"/>
      <c r="N740" s="225"/>
      <c r="O740" s="225"/>
      <c r="P740" s="225"/>
      <c r="Q740" s="225"/>
      <c r="R740" s="225"/>
      <c r="S740" s="225"/>
      <c r="T740" s="226"/>
      <c r="AT740" s="227" t="s">
        <v>167</v>
      </c>
      <c r="AU740" s="227" t="s">
        <v>87</v>
      </c>
      <c r="AV740" s="15" t="s">
        <v>165</v>
      </c>
      <c r="AW740" s="15" t="s">
        <v>33</v>
      </c>
      <c r="AX740" s="15" t="s">
        <v>85</v>
      </c>
      <c r="AY740" s="227" t="s">
        <v>157</v>
      </c>
    </row>
    <row r="741" spans="1:65" s="2" customFormat="1" ht="33" customHeight="1">
      <c r="A741" s="34"/>
      <c r="B741" s="35"/>
      <c r="C741" s="182" t="s">
        <v>1061</v>
      </c>
      <c r="D741" s="182" t="s">
        <v>160</v>
      </c>
      <c r="E741" s="183" t="s">
        <v>1062</v>
      </c>
      <c r="F741" s="184" t="s">
        <v>1063</v>
      </c>
      <c r="G741" s="185" t="s">
        <v>202</v>
      </c>
      <c r="H741" s="186">
        <v>23.37</v>
      </c>
      <c r="I741" s="187"/>
      <c r="J741" s="188">
        <f>ROUND(I741*H741,2)</f>
        <v>0</v>
      </c>
      <c r="K741" s="184" t="s">
        <v>1</v>
      </c>
      <c r="L741" s="39"/>
      <c r="M741" s="189" t="s">
        <v>1</v>
      </c>
      <c r="N741" s="190" t="s">
        <v>43</v>
      </c>
      <c r="O741" s="71"/>
      <c r="P741" s="191">
        <f>O741*H741</f>
        <v>0</v>
      </c>
      <c r="Q741" s="191">
        <v>3.2000000000000003E-4</v>
      </c>
      <c r="R741" s="191">
        <f>Q741*H741</f>
        <v>7.4784000000000005E-3</v>
      </c>
      <c r="S741" s="191">
        <v>0</v>
      </c>
      <c r="T741" s="192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3" t="s">
        <v>254</v>
      </c>
      <c r="AT741" s="193" t="s">
        <v>160</v>
      </c>
      <c r="AU741" s="193" t="s">
        <v>87</v>
      </c>
      <c r="AY741" s="17" t="s">
        <v>157</v>
      </c>
      <c r="BE741" s="194">
        <f>IF(N741="základní",J741,0)</f>
        <v>0</v>
      </c>
      <c r="BF741" s="194">
        <f>IF(N741="snížená",J741,0)</f>
        <v>0</v>
      </c>
      <c r="BG741" s="194">
        <f>IF(N741="zákl. přenesená",J741,0)</f>
        <v>0</v>
      </c>
      <c r="BH741" s="194">
        <f>IF(N741="sníž. přenesená",J741,0)</f>
        <v>0</v>
      </c>
      <c r="BI741" s="194">
        <f>IF(N741="nulová",J741,0)</f>
        <v>0</v>
      </c>
      <c r="BJ741" s="17" t="s">
        <v>85</v>
      </c>
      <c r="BK741" s="194">
        <f>ROUND(I741*H741,2)</f>
        <v>0</v>
      </c>
      <c r="BL741" s="17" t="s">
        <v>254</v>
      </c>
      <c r="BM741" s="193" t="s">
        <v>1064</v>
      </c>
    </row>
    <row r="742" spans="1:65" s="14" customFormat="1" ht="10.199999999999999">
      <c r="B742" s="206"/>
      <c r="C742" s="207"/>
      <c r="D742" s="197" t="s">
        <v>167</v>
      </c>
      <c r="E742" s="208" t="s">
        <v>1</v>
      </c>
      <c r="F742" s="209" t="s">
        <v>1065</v>
      </c>
      <c r="G742" s="207"/>
      <c r="H742" s="210">
        <v>14.62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167</v>
      </c>
      <c r="AU742" s="216" t="s">
        <v>87</v>
      </c>
      <c r="AV742" s="14" t="s">
        <v>87</v>
      </c>
      <c r="AW742" s="14" t="s">
        <v>33</v>
      </c>
      <c r="AX742" s="14" t="s">
        <v>78</v>
      </c>
      <c r="AY742" s="216" t="s">
        <v>157</v>
      </c>
    </row>
    <row r="743" spans="1:65" s="14" customFormat="1" ht="10.199999999999999">
      <c r="B743" s="206"/>
      <c r="C743" s="207"/>
      <c r="D743" s="197" t="s">
        <v>167</v>
      </c>
      <c r="E743" s="208" t="s">
        <v>1</v>
      </c>
      <c r="F743" s="209" t="s">
        <v>1066</v>
      </c>
      <c r="G743" s="207"/>
      <c r="H743" s="210">
        <v>8.75</v>
      </c>
      <c r="I743" s="211"/>
      <c r="J743" s="207"/>
      <c r="K743" s="207"/>
      <c r="L743" s="212"/>
      <c r="M743" s="213"/>
      <c r="N743" s="214"/>
      <c r="O743" s="214"/>
      <c r="P743" s="214"/>
      <c r="Q743" s="214"/>
      <c r="R743" s="214"/>
      <c r="S743" s="214"/>
      <c r="T743" s="215"/>
      <c r="AT743" s="216" t="s">
        <v>167</v>
      </c>
      <c r="AU743" s="216" t="s">
        <v>87</v>
      </c>
      <c r="AV743" s="14" t="s">
        <v>87</v>
      </c>
      <c r="AW743" s="14" t="s">
        <v>33</v>
      </c>
      <c r="AX743" s="14" t="s">
        <v>78</v>
      </c>
      <c r="AY743" s="216" t="s">
        <v>157</v>
      </c>
    </row>
    <row r="744" spans="1:65" s="15" customFormat="1" ht="10.199999999999999">
      <c r="B744" s="217"/>
      <c r="C744" s="218"/>
      <c r="D744" s="197" t="s">
        <v>167</v>
      </c>
      <c r="E744" s="219" t="s">
        <v>1</v>
      </c>
      <c r="F744" s="220" t="s">
        <v>171</v>
      </c>
      <c r="G744" s="218"/>
      <c r="H744" s="221">
        <v>23.369999999999997</v>
      </c>
      <c r="I744" s="222"/>
      <c r="J744" s="218"/>
      <c r="K744" s="218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167</v>
      </c>
      <c r="AU744" s="227" t="s">
        <v>87</v>
      </c>
      <c r="AV744" s="15" t="s">
        <v>165</v>
      </c>
      <c r="AW744" s="15" t="s">
        <v>33</v>
      </c>
      <c r="AX744" s="15" t="s">
        <v>85</v>
      </c>
      <c r="AY744" s="227" t="s">
        <v>157</v>
      </c>
    </row>
    <row r="745" spans="1:65" s="2" customFormat="1" ht="33" customHeight="1">
      <c r="A745" s="34"/>
      <c r="B745" s="35"/>
      <c r="C745" s="182" t="s">
        <v>1067</v>
      </c>
      <c r="D745" s="182" t="s">
        <v>160</v>
      </c>
      <c r="E745" s="183" t="s">
        <v>1068</v>
      </c>
      <c r="F745" s="184" t="s">
        <v>1069</v>
      </c>
      <c r="G745" s="185" t="s">
        <v>202</v>
      </c>
      <c r="H745" s="186">
        <v>8.2200000000000006</v>
      </c>
      <c r="I745" s="187"/>
      <c r="J745" s="188">
        <f>ROUND(I745*H745,2)</f>
        <v>0</v>
      </c>
      <c r="K745" s="184" t="s">
        <v>1</v>
      </c>
      <c r="L745" s="39"/>
      <c r="M745" s="189" t="s">
        <v>1</v>
      </c>
      <c r="N745" s="190" t="s">
        <v>43</v>
      </c>
      <c r="O745" s="71"/>
      <c r="P745" s="191">
        <f>O745*H745</f>
        <v>0</v>
      </c>
      <c r="Q745" s="191">
        <v>5.0000000000000001E-4</v>
      </c>
      <c r="R745" s="191">
        <f>Q745*H745</f>
        <v>4.1100000000000008E-3</v>
      </c>
      <c r="S745" s="191">
        <v>0</v>
      </c>
      <c r="T745" s="192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3" t="s">
        <v>254</v>
      </c>
      <c r="AT745" s="193" t="s">
        <v>160</v>
      </c>
      <c r="AU745" s="193" t="s">
        <v>87</v>
      </c>
      <c r="AY745" s="17" t="s">
        <v>157</v>
      </c>
      <c r="BE745" s="194">
        <f>IF(N745="základní",J745,0)</f>
        <v>0</v>
      </c>
      <c r="BF745" s="194">
        <f>IF(N745="snížená",J745,0)</f>
        <v>0</v>
      </c>
      <c r="BG745" s="194">
        <f>IF(N745="zákl. přenesená",J745,0)</f>
        <v>0</v>
      </c>
      <c r="BH745" s="194">
        <f>IF(N745="sníž. přenesená",J745,0)</f>
        <v>0</v>
      </c>
      <c r="BI745" s="194">
        <f>IF(N745="nulová",J745,0)</f>
        <v>0</v>
      </c>
      <c r="BJ745" s="17" t="s">
        <v>85</v>
      </c>
      <c r="BK745" s="194">
        <f>ROUND(I745*H745,2)</f>
        <v>0</v>
      </c>
      <c r="BL745" s="17" t="s">
        <v>254</v>
      </c>
      <c r="BM745" s="193" t="s">
        <v>1070</v>
      </c>
    </row>
    <row r="746" spans="1:65" s="14" customFormat="1" ht="10.199999999999999">
      <c r="B746" s="206"/>
      <c r="C746" s="207"/>
      <c r="D746" s="197" t="s">
        <v>167</v>
      </c>
      <c r="E746" s="208" t="s">
        <v>1</v>
      </c>
      <c r="F746" s="209" t="s">
        <v>1071</v>
      </c>
      <c r="G746" s="207"/>
      <c r="H746" s="210">
        <v>8.2200000000000006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167</v>
      </c>
      <c r="AU746" s="216" t="s">
        <v>87</v>
      </c>
      <c r="AV746" s="14" t="s">
        <v>87</v>
      </c>
      <c r="AW746" s="14" t="s">
        <v>33</v>
      </c>
      <c r="AX746" s="14" t="s">
        <v>85</v>
      </c>
      <c r="AY746" s="216" t="s">
        <v>157</v>
      </c>
    </row>
    <row r="747" spans="1:65" s="2" customFormat="1" ht="24.15" customHeight="1">
      <c r="A747" s="34"/>
      <c r="B747" s="35"/>
      <c r="C747" s="182" t="s">
        <v>1072</v>
      </c>
      <c r="D747" s="182" t="s">
        <v>160</v>
      </c>
      <c r="E747" s="183" t="s">
        <v>1073</v>
      </c>
      <c r="F747" s="184" t="s">
        <v>1074</v>
      </c>
      <c r="G747" s="185" t="s">
        <v>202</v>
      </c>
      <c r="H747" s="186">
        <v>11.49</v>
      </c>
      <c r="I747" s="187"/>
      <c r="J747" s="188">
        <f>ROUND(I747*H747,2)</f>
        <v>0</v>
      </c>
      <c r="K747" s="184" t="s">
        <v>164</v>
      </c>
      <c r="L747" s="39"/>
      <c r="M747" s="189" t="s">
        <v>1</v>
      </c>
      <c r="N747" s="190" t="s">
        <v>43</v>
      </c>
      <c r="O747" s="71"/>
      <c r="P747" s="191">
        <f>O747*H747</f>
        <v>0</v>
      </c>
      <c r="Q747" s="191">
        <v>8.3000000000000001E-4</v>
      </c>
      <c r="R747" s="191">
        <f>Q747*H747</f>
        <v>9.5367000000000004E-3</v>
      </c>
      <c r="S747" s="191">
        <v>0</v>
      </c>
      <c r="T747" s="19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93" t="s">
        <v>254</v>
      </c>
      <c r="AT747" s="193" t="s">
        <v>160</v>
      </c>
      <c r="AU747" s="193" t="s">
        <v>87</v>
      </c>
      <c r="AY747" s="17" t="s">
        <v>157</v>
      </c>
      <c r="BE747" s="194">
        <f>IF(N747="základní",J747,0)</f>
        <v>0</v>
      </c>
      <c r="BF747" s="194">
        <f>IF(N747="snížená",J747,0)</f>
        <v>0</v>
      </c>
      <c r="BG747" s="194">
        <f>IF(N747="zákl. přenesená",J747,0)</f>
        <v>0</v>
      </c>
      <c r="BH747" s="194">
        <f>IF(N747="sníž. přenesená",J747,0)</f>
        <v>0</v>
      </c>
      <c r="BI747" s="194">
        <f>IF(N747="nulová",J747,0)</f>
        <v>0</v>
      </c>
      <c r="BJ747" s="17" t="s">
        <v>85</v>
      </c>
      <c r="BK747" s="194">
        <f>ROUND(I747*H747,2)</f>
        <v>0</v>
      </c>
      <c r="BL747" s="17" t="s">
        <v>254</v>
      </c>
      <c r="BM747" s="193" t="s">
        <v>1075</v>
      </c>
    </row>
    <row r="748" spans="1:65" s="14" customFormat="1" ht="10.199999999999999">
      <c r="B748" s="206"/>
      <c r="C748" s="207"/>
      <c r="D748" s="197" t="s">
        <v>167</v>
      </c>
      <c r="E748" s="208" t="s">
        <v>1</v>
      </c>
      <c r="F748" s="209" t="s">
        <v>1076</v>
      </c>
      <c r="G748" s="207"/>
      <c r="H748" s="210">
        <v>11.49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167</v>
      </c>
      <c r="AU748" s="216" t="s">
        <v>87</v>
      </c>
      <c r="AV748" s="14" t="s">
        <v>87</v>
      </c>
      <c r="AW748" s="14" t="s">
        <v>33</v>
      </c>
      <c r="AX748" s="14" t="s">
        <v>78</v>
      </c>
      <c r="AY748" s="216" t="s">
        <v>157</v>
      </c>
    </row>
    <row r="749" spans="1:65" s="13" customFormat="1" ht="10.199999999999999">
      <c r="B749" s="195"/>
      <c r="C749" s="196"/>
      <c r="D749" s="197" t="s">
        <v>167</v>
      </c>
      <c r="E749" s="198" t="s">
        <v>1</v>
      </c>
      <c r="F749" s="199" t="s">
        <v>1077</v>
      </c>
      <c r="G749" s="196"/>
      <c r="H749" s="198" t="s">
        <v>1</v>
      </c>
      <c r="I749" s="200"/>
      <c r="J749" s="196"/>
      <c r="K749" s="196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167</v>
      </c>
      <c r="AU749" s="205" t="s">
        <v>87</v>
      </c>
      <c r="AV749" s="13" t="s">
        <v>85</v>
      </c>
      <c r="AW749" s="13" t="s">
        <v>33</v>
      </c>
      <c r="AX749" s="13" t="s">
        <v>78</v>
      </c>
      <c r="AY749" s="205" t="s">
        <v>157</v>
      </c>
    </row>
    <row r="750" spans="1:65" s="13" customFormat="1" ht="10.199999999999999">
      <c r="B750" s="195"/>
      <c r="C750" s="196"/>
      <c r="D750" s="197" t="s">
        <v>167</v>
      </c>
      <c r="E750" s="198" t="s">
        <v>1</v>
      </c>
      <c r="F750" s="199" t="s">
        <v>1078</v>
      </c>
      <c r="G750" s="196"/>
      <c r="H750" s="198" t="s">
        <v>1</v>
      </c>
      <c r="I750" s="200"/>
      <c r="J750" s="196"/>
      <c r="K750" s="196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167</v>
      </c>
      <c r="AU750" s="205" t="s">
        <v>87</v>
      </c>
      <c r="AV750" s="13" t="s">
        <v>85</v>
      </c>
      <c r="AW750" s="13" t="s">
        <v>33</v>
      </c>
      <c r="AX750" s="13" t="s">
        <v>78</v>
      </c>
      <c r="AY750" s="205" t="s">
        <v>157</v>
      </c>
    </row>
    <row r="751" spans="1:65" s="15" customFormat="1" ht="10.199999999999999">
      <c r="B751" s="217"/>
      <c r="C751" s="218"/>
      <c r="D751" s="197" t="s">
        <v>167</v>
      </c>
      <c r="E751" s="219" t="s">
        <v>1</v>
      </c>
      <c r="F751" s="220" t="s">
        <v>171</v>
      </c>
      <c r="G751" s="218"/>
      <c r="H751" s="221">
        <v>11.49</v>
      </c>
      <c r="I751" s="222"/>
      <c r="J751" s="218"/>
      <c r="K751" s="218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167</v>
      </c>
      <c r="AU751" s="227" t="s">
        <v>87</v>
      </c>
      <c r="AV751" s="15" t="s">
        <v>165</v>
      </c>
      <c r="AW751" s="15" t="s">
        <v>33</v>
      </c>
      <c r="AX751" s="15" t="s">
        <v>85</v>
      </c>
      <c r="AY751" s="227" t="s">
        <v>157</v>
      </c>
    </row>
    <row r="752" spans="1:65" s="2" customFormat="1" ht="24.15" customHeight="1">
      <c r="A752" s="34"/>
      <c r="B752" s="35"/>
      <c r="C752" s="182" t="s">
        <v>1079</v>
      </c>
      <c r="D752" s="182" t="s">
        <v>160</v>
      </c>
      <c r="E752" s="183" t="s">
        <v>1080</v>
      </c>
      <c r="F752" s="184" t="s">
        <v>1081</v>
      </c>
      <c r="G752" s="185" t="s">
        <v>202</v>
      </c>
      <c r="H752" s="186">
        <v>248.21</v>
      </c>
      <c r="I752" s="187"/>
      <c r="J752" s="188">
        <f>ROUND(I752*H752,2)</f>
        <v>0</v>
      </c>
      <c r="K752" s="184" t="s">
        <v>164</v>
      </c>
      <c r="L752" s="39"/>
      <c r="M752" s="189" t="s">
        <v>1</v>
      </c>
      <c r="N752" s="190" t="s">
        <v>43</v>
      </c>
      <c r="O752" s="71"/>
      <c r="P752" s="191">
        <f>O752*H752</f>
        <v>0</v>
      </c>
      <c r="Q752" s="191">
        <v>8.0000000000000004E-4</v>
      </c>
      <c r="R752" s="191">
        <f>Q752*H752</f>
        <v>0.19856800000000002</v>
      </c>
      <c r="S752" s="191">
        <v>0</v>
      </c>
      <c r="T752" s="19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3" t="s">
        <v>254</v>
      </c>
      <c r="AT752" s="193" t="s">
        <v>160</v>
      </c>
      <c r="AU752" s="193" t="s">
        <v>87</v>
      </c>
      <c r="AY752" s="17" t="s">
        <v>157</v>
      </c>
      <c r="BE752" s="194">
        <f>IF(N752="základní",J752,0)</f>
        <v>0</v>
      </c>
      <c r="BF752" s="194">
        <f>IF(N752="snížená",J752,0)</f>
        <v>0</v>
      </c>
      <c r="BG752" s="194">
        <f>IF(N752="zákl. přenesená",J752,0)</f>
        <v>0</v>
      </c>
      <c r="BH752" s="194">
        <f>IF(N752="sníž. přenesená",J752,0)</f>
        <v>0</v>
      </c>
      <c r="BI752" s="194">
        <f>IF(N752="nulová",J752,0)</f>
        <v>0</v>
      </c>
      <c r="BJ752" s="17" t="s">
        <v>85</v>
      </c>
      <c r="BK752" s="194">
        <f>ROUND(I752*H752,2)</f>
        <v>0</v>
      </c>
      <c r="BL752" s="17" t="s">
        <v>254</v>
      </c>
      <c r="BM752" s="193" t="s">
        <v>1082</v>
      </c>
    </row>
    <row r="753" spans="1:65" s="14" customFormat="1" ht="10.199999999999999">
      <c r="B753" s="206"/>
      <c r="C753" s="207"/>
      <c r="D753" s="197" t="s">
        <v>167</v>
      </c>
      <c r="E753" s="208" t="s">
        <v>1</v>
      </c>
      <c r="F753" s="209" t="s">
        <v>1083</v>
      </c>
      <c r="G753" s="207"/>
      <c r="H753" s="210">
        <v>17.14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167</v>
      </c>
      <c r="AU753" s="216" t="s">
        <v>87</v>
      </c>
      <c r="AV753" s="14" t="s">
        <v>87</v>
      </c>
      <c r="AW753" s="14" t="s">
        <v>33</v>
      </c>
      <c r="AX753" s="14" t="s">
        <v>78</v>
      </c>
      <c r="AY753" s="216" t="s">
        <v>157</v>
      </c>
    </row>
    <row r="754" spans="1:65" s="14" customFormat="1" ht="30.6">
      <c r="B754" s="206"/>
      <c r="C754" s="207"/>
      <c r="D754" s="197" t="s">
        <v>167</v>
      </c>
      <c r="E754" s="208" t="s">
        <v>1</v>
      </c>
      <c r="F754" s="209" t="s">
        <v>1084</v>
      </c>
      <c r="G754" s="207"/>
      <c r="H754" s="210">
        <v>46.08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167</v>
      </c>
      <c r="AU754" s="216" t="s">
        <v>87</v>
      </c>
      <c r="AV754" s="14" t="s">
        <v>87</v>
      </c>
      <c r="AW754" s="14" t="s">
        <v>33</v>
      </c>
      <c r="AX754" s="14" t="s">
        <v>78</v>
      </c>
      <c r="AY754" s="216" t="s">
        <v>157</v>
      </c>
    </row>
    <row r="755" spans="1:65" s="14" customFormat="1" ht="20.399999999999999">
      <c r="B755" s="206"/>
      <c r="C755" s="207"/>
      <c r="D755" s="197" t="s">
        <v>167</v>
      </c>
      <c r="E755" s="208" t="s">
        <v>1</v>
      </c>
      <c r="F755" s="209" t="s">
        <v>1085</v>
      </c>
      <c r="G755" s="207"/>
      <c r="H755" s="210">
        <v>18.649999999999999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167</v>
      </c>
      <c r="AU755" s="216" t="s">
        <v>87</v>
      </c>
      <c r="AV755" s="14" t="s">
        <v>87</v>
      </c>
      <c r="AW755" s="14" t="s">
        <v>33</v>
      </c>
      <c r="AX755" s="14" t="s">
        <v>78</v>
      </c>
      <c r="AY755" s="216" t="s">
        <v>157</v>
      </c>
    </row>
    <row r="756" spans="1:65" s="14" customFormat="1" ht="30.6">
      <c r="B756" s="206"/>
      <c r="C756" s="207"/>
      <c r="D756" s="197" t="s">
        <v>167</v>
      </c>
      <c r="E756" s="208" t="s">
        <v>1</v>
      </c>
      <c r="F756" s="209" t="s">
        <v>1086</v>
      </c>
      <c r="G756" s="207"/>
      <c r="H756" s="210">
        <v>83.7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167</v>
      </c>
      <c r="AU756" s="216" t="s">
        <v>87</v>
      </c>
      <c r="AV756" s="14" t="s">
        <v>87</v>
      </c>
      <c r="AW756" s="14" t="s">
        <v>33</v>
      </c>
      <c r="AX756" s="14" t="s">
        <v>78</v>
      </c>
      <c r="AY756" s="216" t="s">
        <v>157</v>
      </c>
    </row>
    <row r="757" spans="1:65" s="13" customFormat="1" ht="10.199999999999999">
      <c r="B757" s="195"/>
      <c r="C757" s="196"/>
      <c r="D757" s="197" t="s">
        <v>167</v>
      </c>
      <c r="E757" s="198" t="s">
        <v>1</v>
      </c>
      <c r="F757" s="199" t="s">
        <v>1078</v>
      </c>
      <c r="G757" s="196"/>
      <c r="H757" s="198" t="s">
        <v>1</v>
      </c>
      <c r="I757" s="200"/>
      <c r="J757" s="196"/>
      <c r="K757" s="196"/>
      <c r="L757" s="201"/>
      <c r="M757" s="202"/>
      <c r="N757" s="203"/>
      <c r="O757" s="203"/>
      <c r="P757" s="203"/>
      <c r="Q757" s="203"/>
      <c r="R757" s="203"/>
      <c r="S757" s="203"/>
      <c r="T757" s="204"/>
      <c r="AT757" s="205" t="s">
        <v>167</v>
      </c>
      <c r="AU757" s="205" t="s">
        <v>87</v>
      </c>
      <c r="AV757" s="13" t="s">
        <v>85</v>
      </c>
      <c r="AW757" s="13" t="s">
        <v>33</v>
      </c>
      <c r="AX757" s="13" t="s">
        <v>78</v>
      </c>
      <c r="AY757" s="205" t="s">
        <v>157</v>
      </c>
    </row>
    <row r="758" spans="1:65" s="14" customFormat="1" ht="20.399999999999999">
      <c r="B758" s="206"/>
      <c r="C758" s="207"/>
      <c r="D758" s="197" t="s">
        <v>167</v>
      </c>
      <c r="E758" s="208" t="s">
        <v>1</v>
      </c>
      <c r="F758" s="209" t="s">
        <v>1087</v>
      </c>
      <c r="G758" s="207"/>
      <c r="H758" s="210">
        <v>25.17</v>
      </c>
      <c r="I758" s="211"/>
      <c r="J758" s="207"/>
      <c r="K758" s="207"/>
      <c r="L758" s="212"/>
      <c r="M758" s="213"/>
      <c r="N758" s="214"/>
      <c r="O758" s="214"/>
      <c r="P758" s="214"/>
      <c r="Q758" s="214"/>
      <c r="R758" s="214"/>
      <c r="S758" s="214"/>
      <c r="T758" s="215"/>
      <c r="AT758" s="216" t="s">
        <v>167</v>
      </c>
      <c r="AU758" s="216" t="s">
        <v>87</v>
      </c>
      <c r="AV758" s="14" t="s">
        <v>87</v>
      </c>
      <c r="AW758" s="14" t="s">
        <v>33</v>
      </c>
      <c r="AX758" s="14" t="s">
        <v>78</v>
      </c>
      <c r="AY758" s="216" t="s">
        <v>157</v>
      </c>
    </row>
    <row r="759" spans="1:65" s="14" customFormat="1" ht="20.399999999999999">
      <c r="B759" s="206"/>
      <c r="C759" s="207"/>
      <c r="D759" s="197" t="s">
        <v>167</v>
      </c>
      <c r="E759" s="208" t="s">
        <v>1</v>
      </c>
      <c r="F759" s="209" t="s">
        <v>1088</v>
      </c>
      <c r="G759" s="207"/>
      <c r="H759" s="210">
        <v>57.47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167</v>
      </c>
      <c r="AU759" s="216" t="s">
        <v>87</v>
      </c>
      <c r="AV759" s="14" t="s">
        <v>87</v>
      </c>
      <c r="AW759" s="14" t="s">
        <v>33</v>
      </c>
      <c r="AX759" s="14" t="s">
        <v>78</v>
      </c>
      <c r="AY759" s="216" t="s">
        <v>157</v>
      </c>
    </row>
    <row r="760" spans="1:65" s="15" customFormat="1" ht="10.199999999999999">
      <c r="B760" s="217"/>
      <c r="C760" s="218"/>
      <c r="D760" s="197" t="s">
        <v>167</v>
      </c>
      <c r="E760" s="219" t="s">
        <v>1</v>
      </c>
      <c r="F760" s="220" t="s">
        <v>171</v>
      </c>
      <c r="G760" s="218"/>
      <c r="H760" s="221">
        <v>248.21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167</v>
      </c>
      <c r="AU760" s="227" t="s">
        <v>87</v>
      </c>
      <c r="AV760" s="15" t="s">
        <v>165</v>
      </c>
      <c r="AW760" s="15" t="s">
        <v>33</v>
      </c>
      <c r="AX760" s="15" t="s">
        <v>85</v>
      </c>
      <c r="AY760" s="227" t="s">
        <v>157</v>
      </c>
    </row>
    <row r="761" spans="1:65" s="2" customFormat="1" ht="24.15" customHeight="1">
      <c r="A761" s="34"/>
      <c r="B761" s="35"/>
      <c r="C761" s="182" t="s">
        <v>1089</v>
      </c>
      <c r="D761" s="182" t="s">
        <v>160</v>
      </c>
      <c r="E761" s="183" t="s">
        <v>1090</v>
      </c>
      <c r="F761" s="184" t="s">
        <v>1091</v>
      </c>
      <c r="G761" s="185" t="s">
        <v>202</v>
      </c>
      <c r="H761" s="186">
        <v>92.08</v>
      </c>
      <c r="I761" s="187"/>
      <c r="J761" s="188">
        <f>ROUND(I761*H761,2)</f>
        <v>0</v>
      </c>
      <c r="K761" s="184" t="s">
        <v>164</v>
      </c>
      <c r="L761" s="39"/>
      <c r="M761" s="189" t="s">
        <v>1</v>
      </c>
      <c r="N761" s="190" t="s">
        <v>43</v>
      </c>
      <c r="O761" s="71"/>
      <c r="P761" s="191">
        <f>O761*H761</f>
        <v>0</v>
      </c>
      <c r="Q761" s="191">
        <v>1.2600000000000001E-3</v>
      </c>
      <c r="R761" s="191">
        <f>Q761*H761</f>
        <v>0.11602080000000001</v>
      </c>
      <c r="S761" s="191">
        <v>0</v>
      </c>
      <c r="T761" s="192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3" t="s">
        <v>254</v>
      </c>
      <c r="AT761" s="193" t="s">
        <v>160</v>
      </c>
      <c r="AU761" s="193" t="s">
        <v>87</v>
      </c>
      <c r="AY761" s="17" t="s">
        <v>157</v>
      </c>
      <c r="BE761" s="194">
        <f>IF(N761="základní",J761,0)</f>
        <v>0</v>
      </c>
      <c r="BF761" s="194">
        <f>IF(N761="snížená",J761,0)</f>
        <v>0</v>
      </c>
      <c r="BG761" s="194">
        <f>IF(N761="zákl. přenesená",J761,0)</f>
        <v>0</v>
      </c>
      <c r="BH761" s="194">
        <f>IF(N761="sníž. přenesená",J761,0)</f>
        <v>0</v>
      </c>
      <c r="BI761" s="194">
        <f>IF(N761="nulová",J761,0)</f>
        <v>0</v>
      </c>
      <c r="BJ761" s="17" t="s">
        <v>85</v>
      </c>
      <c r="BK761" s="194">
        <f>ROUND(I761*H761,2)</f>
        <v>0</v>
      </c>
      <c r="BL761" s="17" t="s">
        <v>254</v>
      </c>
      <c r="BM761" s="193" t="s">
        <v>1092</v>
      </c>
    </row>
    <row r="762" spans="1:65" s="14" customFormat="1" ht="10.199999999999999">
      <c r="B762" s="206"/>
      <c r="C762" s="207"/>
      <c r="D762" s="197" t="s">
        <v>167</v>
      </c>
      <c r="E762" s="208" t="s">
        <v>1</v>
      </c>
      <c r="F762" s="209" t="s">
        <v>1093</v>
      </c>
      <c r="G762" s="207"/>
      <c r="H762" s="210">
        <v>23.69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167</v>
      </c>
      <c r="AU762" s="216" t="s">
        <v>87</v>
      </c>
      <c r="AV762" s="14" t="s">
        <v>87</v>
      </c>
      <c r="AW762" s="14" t="s">
        <v>33</v>
      </c>
      <c r="AX762" s="14" t="s">
        <v>78</v>
      </c>
      <c r="AY762" s="216" t="s">
        <v>157</v>
      </c>
    </row>
    <row r="763" spans="1:65" s="14" customFormat="1" ht="30.6">
      <c r="B763" s="206"/>
      <c r="C763" s="207"/>
      <c r="D763" s="197" t="s">
        <v>167</v>
      </c>
      <c r="E763" s="208" t="s">
        <v>1</v>
      </c>
      <c r="F763" s="209" t="s">
        <v>1094</v>
      </c>
      <c r="G763" s="207"/>
      <c r="H763" s="210">
        <v>37.18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167</v>
      </c>
      <c r="AU763" s="216" t="s">
        <v>87</v>
      </c>
      <c r="AV763" s="14" t="s">
        <v>87</v>
      </c>
      <c r="AW763" s="14" t="s">
        <v>33</v>
      </c>
      <c r="AX763" s="14" t="s">
        <v>78</v>
      </c>
      <c r="AY763" s="216" t="s">
        <v>157</v>
      </c>
    </row>
    <row r="764" spans="1:65" s="14" customFormat="1" ht="20.399999999999999">
      <c r="B764" s="206"/>
      <c r="C764" s="207"/>
      <c r="D764" s="197" t="s">
        <v>167</v>
      </c>
      <c r="E764" s="208" t="s">
        <v>1</v>
      </c>
      <c r="F764" s="209" t="s">
        <v>1095</v>
      </c>
      <c r="G764" s="207"/>
      <c r="H764" s="210">
        <v>31.21</v>
      </c>
      <c r="I764" s="211"/>
      <c r="J764" s="207"/>
      <c r="K764" s="207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167</v>
      </c>
      <c r="AU764" s="216" t="s">
        <v>87</v>
      </c>
      <c r="AV764" s="14" t="s">
        <v>87</v>
      </c>
      <c r="AW764" s="14" t="s">
        <v>33</v>
      </c>
      <c r="AX764" s="14" t="s">
        <v>78</v>
      </c>
      <c r="AY764" s="216" t="s">
        <v>157</v>
      </c>
    </row>
    <row r="765" spans="1:65" s="15" customFormat="1" ht="10.199999999999999">
      <c r="B765" s="217"/>
      <c r="C765" s="218"/>
      <c r="D765" s="197" t="s">
        <v>167</v>
      </c>
      <c r="E765" s="219" t="s">
        <v>1</v>
      </c>
      <c r="F765" s="220" t="s">
        <v>171</v>
      </c>
      <c r="G765" s="218"/>
      <c r="H765" s="221">
        <v>92.080000000000013</v>
      </c>
      <c r="I765" s="222"/>
      <c r="J765" s="218"/>
      <c r="K765" s="218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167</v>
      </c>
      <c r="AU765" s="227" t="s">
        <v>87</v>
      </c>
      <c r="AV765" s="15" t="s">
        <v>165</v>
      </c>
      <c r="AW765" s="15" t="s">
        <v>33</v>
      </c>
      <c r="AX765" s="15" t="s">
        <v>85</v>
      </c>
      <c r="AY765" s="227" t="s">
        <v>157</v>
      </c>
    </row>
    <row r="766" spans="1:65" s="2" customFormat="1" ht="24.15" customHeight="1">
      <c r="A766" s="34"/>
      <c r="B766" s="35"/>
      <c r="C766" s="182" t="s">
        <v>1096</v>
      </c>
      <c r="D766" s="182" t="s">
        <v>160</v>
      </c>
      <c r="E766" s="183" t="s">
        <v>1097</v>
      </c>
      <c r="F766" s="184" t="s">
        <v>1098</v>
      </c>
      <c r="G766" s="185" t="s">
        <v>202</v>
      </c>
      <c r="H766" s="186">
        <v>38.21</v>
      </c>
      <c r="I766" s="187"/>
      <c r="J766" s="188">
        <f>ROUND(I766*H766,2)</f>
        <v>0</v>
      </c>
      <c r="K766" s="184" t="s">
        <v>164</v>
      </c>
      <c r="L766" s="39"/>
      <c r="M766" s="189" t="s">
        <v>1</v>
      </c>
      <c r="N766" s="190" t="s">
        <v>43</v>
      </c>
      <c r="O766" s="71"/>
      <c r="P766" s="191">
        <f>O766*H766</f>
        <v>0</v>
      </c>
      <c r="Q766" s="191">
        <v>1.3799999999999999E-3</v>
      </c>
      <c r="R766" s="191">
        <f>Q766*H766</f>
        <v>5.27298E-2</v>
      </c>
      <c r="S766" s="191">
        <v>0</v>
      </c>
      <c r="T766" s="19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193" t="s">
        <v>254</v>
      </c>
      <c r="AT766" s="193" t="s">
        <v>160</v>
      </c>
      <c r="AU766" s="193" t="s">
        <v>87</v>
      </c>
      <c r="AY766" s="17" t="s">
        <v>157</v>
      </c>
      <c r="BE766" s="194">
        <f>IF(N766="základní",J766,0)</f>
        <v>0</v>
      </c>
      <c r="BF766" s="194">
        <f>IF(N766="snížená",J766,0)</f>
        <v>0</v>
      </c>
      <c r="BG766" s="194">
        <f>IF(N766="zákl. přenesená",J766,0)</f>
        <v>0</v>
      </c>
      <c r="BH766" s="194">
        <f>IF(N766="sníž. přenesená",J766,0)</f>
        <v>0</v>
      </c>
      <c r="BI766" s="194">
        <f>IF(N766="nulová",J766,0)</f>
        <v>0</v>
      </c>
      <c r="BJ766" s="17" t="s">
        <v>85</v>
      </c>
      <c r="BK766" s="194">
        <f>ROUND(I766*H766,2)</f>
        <v>0</v>
      </c>
      <c r="BL766" s="17" t="s">
        <v>254</v>
      </c>
      <c r="BM766" s="193" t="s">
        <v>1099</v>
      </c>
    </row>
    <row r="767" spans="1:65" s="14" customFormat="1" ht="10.199999999999999">
      <c r="B767" s="206"/>
      <c r="C767" s="207"/>
      <c r="D767" s="197" t="s">
        <v>167</v>
      </c>
      <c r="E767" s="208" t="s">
        <v>1</v>
      </c>
      <c r="F767" s="209" t="s">
        <v>1100</v>
      </c>
      <c r="G767" s="207"/>
      <c r="H767" s="210">
        <v>2.64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167</v>
      </c>
      <c r="AU767" s="216" t="s">
        <v>87</v>
      </c>
      <c r="AV767" s="14" t="s">
        <v>87</v>
      </c>
      <c r="AW767" s="14" t="s">
        <v>33</v>
      </c>
      <c r="AX767" s="14" t="s">
        <v>78</v>
      </c>
      <c r="AY767" s="216" t="s">
        <v>157</v>
      </c>
    </row>
    <row r="768" spans="1:65" s="14" customFormat="1" ht="10.199999999999999">
      <c r="B768" s="206"/>
      <c r="C768" s="207"/>
      <c r="D768" s="197" t="s">
        <v>167</v>
      </c>
      <c r="E768" s="208" t="s">
        <v>1</v>
      </c>
      <c r="F768" s="209" t="s">
        <v>1101</v>
      </c>
      <c r="G768" s="207"/>
      <c r="H768" s="210">
        <v>18.260000000000002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167</v>
      </c>
      <c r="AU768" s="216" t="s">
        <v>87</v>
      </c>
      <c r="AV768" s="14" t="s">
        <v>87</v>
      </c>
      <c r="AW768" s="14" t="s">
        <v>33</v>
      </c>
      <c r="AX768" s="14" t="s">
        <v>78</v>
      </c>
      <c r="AY768" s="216" t="s">
        <v>157</v>
      </c>
    </row>
    <row r="769" spans="1:65" s="14" customFormat="1" ht="10.199999999999999">
      <c r="B769" s="206"/>
      <c r="C769" s="207"/>
      <c r="D769" s="197" t="s">
        <v>167</v>
      </c>
      <c r="E769" s="208" t="s">
        <v>1</v>
      </c>
      <c r="F769" s="209" t="s">
        <v>1102</v>
      </c>
      <c r="G769" s="207"/>
      <c r="H769" s="210">
        <v>17.309999999999999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167</v>
      </c>
      <c r="AU769" s="216" t="s">
        <v>87</v>
      </c>
      <c r="AV769" s="14" t="s">
        <v>87</v>
      </c>
      <c r="AW769" s="14" t="s">
        <v>33</v>
      </c>
      <c r="AX769" s="14" t="s">
        <v>78</v>
      </c>
      <c r="AY769" s="216" t="s">
        <v>157</v>
      </c>
    </row>
    <row r="770" spans="1:65" s="15" customFormat="1" ht="10.199999999999999">
      <c r="B770" s="217"/>
      <c r="C770" s="218"/>
      <c r="D770" s="197" t="s">
        <v>167</v>
      </c>
      <c r="E770" s="219" t="s">
        <v>1</v>
      </c>
      <c r="F770" s="220" t="s">
        <v>171</v>
      </c>
      <c r="G770" s="218"/>
      <c r="H770" s="221">
        <v>38.21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167</v>
      </c>
      <c r="AU770" s="227" t="s">
        <v>87</v>
      </c>
      <c r="AV770" s="15" t="s">
        <v>165</v>
      </c>
      <c r="AW770" s="15" t="s">
        <v>33</v>
      </c>
      <c r="AX770" s="15" t="s">
        <v>85</v>
      </c>
      <c r="AY770" s="227" t="s">
        <v>157</v>
      </c>
    </row>
    <row r="771" spans="1:65" s="2" customFormat="1" ht="24.15" customHeight="1">
      <c r="A771" s="34"/>
      <c r="B771" s="35"/>
      <c r="C771" s="182" t="s">
        <v>1103</v>
      </c>
      <c r="D771" s="182" t="s">
        <v>160</v>
      </c>
      <c r="E771" s="183" t="s">
        <v>1104</v>
      </c>
      <c r="F771" s="184" t="s">
        <v>1105</v>
      </c>
      <c r="G771" s="185" t="s">
        <v>202</v>
      </c>
      <c r="H771" s="186">
        <v>46.07</v>
      </c>
      <c r="I771" s="187"/>
      <c r="J771" s="188">
        <f>ROUND(I771*H771,2)</f>
        <v>0</v>
      </c>
      <c r="K771" s="184" t="s">
        <v>164</v>
      </c>
      <c r="L771" s="39"/>
      <c r="M771" s="189" t="s">
        <v>1</v>
      </c>
      <c r="N771" s="190" t="s">
        <v>43</v>
      </c>
      <c r="O771" s="71"/>
      <c r="P771" s="191">
        <f>O771*H771</f>
        <v>0</v>
      </c>
      <c r="Q771" s="191">
        <v>2.6199999999999999E-3</v>
      </c>
      <c r="R771" s="191">
        <f>Q771*H771</f>
        <v>0.1207034</v>
      </c>
      <c r="S771" s="191">
        <v>0</v>
      </c>
      <c r="T771" s="19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93" t="s">
        <v>254</v>
      </c>
      <c r="AT771" s="193" t="s">
        <v>160</v>
      </c>
      <c r="AU771" s="193" t="s">
        <v>87</v>
      </c>
      <c r="AY771" s="17" t="s">
        <v>157</v>
      </c>
      <c r="BE771" s="194">
        <f>IF(N771="základní",J771,0)</f>
        <v>0</v>
      </c>
      <c r="BF771" s="194">
        <f>IF(N771="snížená",J771,0)</f>
        <v>0</v>
      </c>
      <c r="BG771" s="194">
        <f>IF(N771="zákl. přenesená",J771,0)</f>
        <v>0</v>
      </c>
      <c r="BH771" s="194">
        <f>IF(N771="sníž. přenesená",J771,0)</f>
        <v>0</v>
      </c>
      <c r="BI771" s="194">
        <f>IF(N771="nulová",J771,0)</f>
        <v>0</v>
      </c>
      <c r="BJ771" s="17" t="s">
        <v>85</v>
      </c>
      <c r="BK771" s="194">
        <f>ROUND(I771*H771,2)</f>
        <v>0</v>
      </c>
      <c r="BL771" s="17" t="s">
        <v>254</v>
      </c>
      <c r="BM771" s="193" t="s">
        <v>1106</v>
      </c>
    </row>
    <row r="772" spans="1:65" s="14" customFormat="1" ht="10.199999999999999">
      <c r="B772" s="206"/>
      <c r="C772" s="207"/>
      <c r="D772" s="197" t="s">
        <v>167</v>
      </c>
      <c r="E772" s="208" t="s">
        <v>1</v>
      </c>
      <c r="F772" s="209" t="s">
        <v>1107</v>
      </c>
      <c r="G772" s="207"/>
      <c r="H772" s="210">
        <v>7.23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167</v>
      </c>
      <c r="AU772" s="216" t="s">
        <v>87</v>
      </c>
      <c r="AV772" s="14" t="s">
        <v>87</v>
      </c>
      <c r="AW772" s="14" t="s">
        <v>33</v>
      </c>
      <c r="AX772" s="14" t="s">
        <v>78</v>
      </c>
      <c r="AY772" s="216" t="s">
        <v>157</v>
      </c>
    </row>
    <row r="773" spans="1:65" s="14" customFormat="1" ht="10.199999999999999">
      <c r="B773" s="206"/>
      <c r="C773" s="207"/>
      <c r="D773" s="197" t="s">
        <v>167</v>
      </c>
      <c r="E773" s="208" t="s">
        <v>1</v>
      </c>
      <c r="F773" s="209" t="s">
        <v>1108</v>
      </c>
      <c r="G773" s="207"/>
      <c r="H773" s="210">
        <v>19.5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167</v>
      </c>
      <c r="AU773" s="216" t="s">
        <v>87</v>
      </c>
      <c r="AV773" s="14" t="s">
        <v>87</v>
      </c>
      <c r="AW773" s="14" t="s">
        <v>33</v>
      </c>
      <c r="AX773" s="14" t="s">
        <v>78</v>
      </c>
      <c r="AY773" s="216" t="s">
        <v>157</v>
      </c>
    </row>
    <row r="774" spans="1:65" s="14" customFormat="1" ht="10.199999999999999">
      <c r="B774" s="206"/>
      <c r="C774" s="207"/>
      <c r="D774" s="197" t="s">
        <v>167</v>
      </c>
      <c r="E774" s="208" t="s">
        <v>1</v>
      </c>
      <c r="F774" s="209" t="s">
        <v>1109</v>
      </c>
      <c r="G774" s="207"/>
      <c r="H774" s="210">
        <v>19.34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167</v>
      </c>
      <c r="AU774" s="216" t="s">
        <v>87</v>
      </c>
      <c r="AV774" s="14" t="s">
        <v>87</v>
      </c>
      <c r="AW774" s="14" t="s">
        <v>33</v>
      </c>
      <c r="AX774" s="14" t="s">
        <v>78</v>
      </c>
      <c r="AY774" s="216" t="s">
        <v>157</v>
      </c>
    </row>
    <row r="775" spans="1:65" s="15" customFormat="1" ht="10.199999999999999">
      <c r="B775" s="217"/>
      <c r="C775" s="218"/>
      <c r="D775" s="197" t="s">
        <v>167</v>
      </c>
      <c r="E775" s="219" t="s">
        <v>1</v>
      </c>
      <c r="F775" s="220" t="s">
        <v>171</v>
      </c>
      <c r="G775" s="218"/>
      <c r="H775" s="221">
        <v>46.07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167</v>
      </c>
      <c r="AU775" s="227" t="s">
        <v>87</v>
      </c>
      <c r="AV775" s="15" t="s">
        <v>165</v>
      </c>
      <c r="AW775" s="15" t="s">
        <v>33</v>
      </c>
      <c r="AX775" s="15" t="s">
        <v>85</v>
      </c>
      <c r="AY775" s="227" t="s">
        <v>157</v>
      </c>
    </row>
    <row r="776" spans="1:65" s="2" customFormat="1" ht="24.15" customHeight="1">
      <c r="A776" s="34"/>
      <c r="B776" s="35"/>
      <c r="C776" s="182" t="s">
        <v>1110</v>
      </c>
      <c r="D776" s="182" t="s">
        <v>160</v>
      </c>
      <c r="E776" s="183" t="s">
        <v>1111</v>
      </c>
      <c r="F776" s="184" t="s">
        <v>1112</v>
      </c>
      <c r="G776" s="185" t="s">
        <v>202</v>
      </c>
      <c r="H776" s="186">
        <v>10.88</v>
      </c>
      <c r="I776" s="187"/>
      <c r="J776" s="188">
        <f>ROUND(I776*H776,2)</f>
        <v>0</v>
      </c>
      <c r="K776" s="184" t="s">
        <v>164</v>
      </c>
      <c r="L776" s="39"/>
      <c r="M776" s="189" t="s">
        <v>1</v>
      </c>
      <c r="N776" s="190" t="s">
        <v>43</v>
      </c>
      <c r="O776" s="71"/>
      <c r="P776" s="191">
        <f>O776*H776</f>
        <v>0</v>
      </c>
      <c r="Q776" s="191">
        <v>3.7299999999999998E-3</v>
      </c>
      <c r="R776" s="191">
        <f>Q776*H776</f>
        <v>4.0582399999999998E-2</v>
      </c>
      <c r="S776" s="191">
        <v>0</v>
      </c>
      <c r="T776" s="192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3" t="s">
        <v>254</v>
      </c>
      <c r="AT776" s="193" t="s">
        <v>160</v>
      </c>
      <c r="AU776" s="193" t="s">
        <v>87</v>
      </c>
      <c r="AY776" s="17" t="s">
        <v>157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7" t="s">
        <v>85</v>
      </c>
      <c r="BK776" s="194">
        <f>ROUND(I776*H776,2)</f>
        <v>0</v>
      </c>
      <c r="BL776" s="17" t="s">
        <v>254</v>
      </c>
      <c r="BM776" s="193" t="s">
        <v>1113</v>
      </c>
    </row>
    <row r="777" spans="1:65" s="14" customFormat="1" ht="10.199999999999999">
      <c r="B777" s="206"/>
      <c r="C777" s="207"/>
      <c r="D777" s="197" t="s">
        <v>167</v>
      </c>
      <c r="E777" s="208" t="s">
        <v>1</v>
      </c>
      <c r="F777" s="209" t="s">
        <v>1114</v>
      </c>
      <c r="G777" s="207"/>
      <c r="H777" s="210">
        <v>5.3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167</v>
      </c>
      <c r="AU777" s="216" t="s">
        <v>87</v>
      </c>
      <c r="AV777" s="14" t="s">
        <v>87</v>
      </c>
      <c r="AW777" s="14" t="s">
        <v>33</v>
      </c>
      <c r="AX777" s="14" t="s">
        <v>78</v>
      </c>
      <c r="AY777" s="216" t="s">
        <v>157</v>
      </c>
    </row>
    <row r="778" spans="1:65" s="14" customFormat="1" ht="10.199999999999999">
      <c r="B778" s="206"/>
      <c r="C778" s="207"/>
      <c r="D778" s="197" t="s">
        <v>167</v>
      </c>
      <c r="E778" s="208" t="s">
        <v>1</v>
      </c>
      <c r="F778" s="209" t="s">
        <v>1115</v>
      </c>
      <c r="G778" s="207"/>
      <c r="H778" s="210">
        <v>5.58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167</v>
      </c>
      <c r="AU778" s="216" t="s">
        <v>87</v>
      </c>
      <c r="AV778" s="14" t="s">
        <v>87</v>
      </c>
      <c r="AW778" s="14" t="s">
        <v>33</v>
      </c>
      <c r="AX778" s="14" t="s">
        <v>78</v>
      </c>
      <c r="AY778" s="216" t="s">
        <v>157</v>
      </c>
    </row>
    <row r="779" spans="1:65" s="15" customFormat="1" ht="10.199999999999999">
      <c r="B779" s="217"/>
      <c r="C779" s="218"/>
      <c r="D779" s="197" t="s">
        <v>167</v>
      </c>
      <c r="E779" s="219" t="s">
        <v>1</v>
      </c>
      <c r="F779" s="220" t="s">
        <v>171</v>
      </c>
      <c r="G779" s="218"/>
      <c r="H779" s="221">
        <v>10.879999999999999</v>
      </c>
      <c r="I779" s="222"/>
      <c r="J779" s="218"/>
      <c r="K779" s="218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167</v>
      </c>
      <c r="AU779" s="227" t="s">
        <v>87</v>
      </c>
      <c r="AV779" s="15" t="s">
        <v>165</v>
      </c>
      <c r="AW779" s="15" t="s">
        <v>33</v>
      </c>
      <c r="AX779" s="15" t="s">
        <v>85</v>
      </c>
      <c r="AY779" s="227" t="s">
        <v>157</v>
      </c>
    </row>
    <row r="780" spans="1:65" s="2" customFormat="1" ht="24.15" customHeight="1">
      <c r="A780" s="34"/>
      <c r="B780" s="35"/>
      <c r="C780" s="182" t="s">
        <v>1116</v>
      </c>
      <c r="D780" s="182" t="s">
        <v>160</v>
      </c>
      <c r="E780" s="183" t="s">
        <v>1117</v>
      </c>
      <c r="F780" s="184" t="s">
        <v>1118</v>
      </c>
      <c r="G780" s="185" t="s">
        <v>202</v>
      </c>
      <c r="H780" s="186">
        <v>4.03</v>
      </c>
      <c r="I780" s="187"/>
      <c r="J780" s="188">
        <f>ROUND(I780*H780,2)</f>
        <v>0</v>
      </c>
      <c r="K780" s="184" t="s">
        <v>1</v>
      </c>
      <c r="L780" s="39"/>
      <c r="M780" s="189" t="s">
        <v>1</v>
      </c>
      <c r="N780" s="190" t="s">
        <v>43</v>
      </c>
      <c r="O780" s="71"/>
      <c r="P780" s="191">
        <f>O780*H780</f>
        <v>0</v>
      </c>
      <c r="Q780" s="191">
        <v>3.7299999999999998E-3</v>
      </c>
      <c r="R780" s="191">
        <f>Q780*H780</f>
        <v>1.5031900000000001E-2</v>
      </c>
      <c r="S780" s="191">
        <v>0</v>
      </c>
      <c r="T780" s="192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93" t="s">
        <v>254</v>
      </c>
      <c r="AT780" s="193" t="s">
        <v>160</v>
      </c>
      <c r="AU780" s="193" t="s">
        <v>87</v>
      </c>
      <c r="AY780" s="17" t="s">
        <v>157</v>
      </c>
      <c r="BE780" s="194">
        <f>IF(N780="základní",J780,0)</f>
        <v>0</v>
      </c>
      <c r="BF780" s="194">
        <f>IF(N780="snížená",J780,0)</f>
        <v>0</v>
      </c>
      <c r="BG780" s="194">
        <f>IF(N780="zákl. přenesená",J780,0)</f>
        <v>0</v>
      </c>
      <c r="BH780" s="194">
        <f>IF(N780="sníž. přenesená",J780,0)</f>
        <v>0</v>
      </c>
      <c r="BI780" s="194">
        <f>IF(N780="nulová",J780,0)</f>
        <v>0</v>
      </c>
      <c r="BJ780" s="17" t="s">
        <v>85</v>
      </c>
      <c r="BK780" s="194">
        <f>ROUND(I780*H780,2)</f>
        <v>0</v>
      </c>
      <c r="BL780" s="17" t="s">
        <v>254</v>
      </c>
      <c r="BM780" s="193" t="s">
        <v>1119</v>
      </c>
    </row>
    <row r="781" spans="1:65" s="14" customFormat="1" ht="10.199999999999999">
      <c r="B781" s="206"/>
      <c r="C781" s="207"/>
      <c r="D781" s="197" t="s">
        <v>167</v>
      </c>
      <c r="E781" s="208" t="s">
        <v>1</v>
      </c>
      <c r="F781" s="209" t="s">
        <v>1120</v>
      </c>
      <c r="G781" s="207"/>
      <c r="H781" s="210">
        <v>4.03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167</v>
      </c>
      <c r="AU781" s="216" t="s">
        <v>87</v>
      </c>
      <c r="AV781" s="14" t="s">
        <v>87</v>
      </c>
      <c r="AW781" s="14" t="s">
        <v>33</v>
      </c>
      <c r="AX781" s="14" t="s">
        <v>78</v>
      </c>
      <c r="AY781" s="216" t="s">
        <v>157</v>
      </c>
    </row>
    <row r="782" spans="1:65" s="15" customFormat="1" ht="10.199999999999999">
      <c r="B782" s="217"/>
      <c r="C782" s="218"/>
      <c r="D782" s="197" t="s">
        <v>167</v>
      </c>
      <c r="E782" s="219" t="s">
        <v>1</v>
      </c>
      <c r="F782" s="220" t="s">
        <v>171</v>
      </c>
      <c r="G782" s="218"/>
      <c r="H782" s="221">
        <v>4.03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167</v>
      </c>
      <c r="AU782" s="227" t="s">
        <v>87</v>
      </c>
      <c r="AV782" s="15" t="s">
        <v>165</v>
      </c>
      <c r="AW782" s="15" t="s">
        <v>33</v>
      </c>
      <c r="AX782" s="15" t="s">
        <v>85</v>
      </c>
      <c r="AY782" s="227" t="s">
        <v>157</v>
      </c>
    </row>
    <row r="783" spans="1:65" s="2" customFormat="1" ht="24.15" customHeight="1">
      <c r="A783" s="34"/>
      <c r="B783" s="35"/>
      <c r="C783" s="182" t="s">
        <v>1121</v>
      </c>
      <c r="D783" s="182" t="s">
        <v>160</v>
      </c>
      <c r="E783" s="183" t="s">
        <v>1122</v>
      </c>
      <c r="F783" s="184" t="s">
        <v>1123</v>
      </c>
      <c r="G783" s="185" t="s">
        <v>1124</v>
      </c>
      <c r="H783" s="186">
        <v>10</v>
      </c>
      <c r="I783" s="187"/>
      <c r="J783" s="188">
        <f>ROUND(I783*H783,2)</f>
        <v>0</v>
      </c>
      <c r="K783" s="184" t="s">
        <v>164</v>
      </c>
      <c r="L783" s="39"/>
      <c r="M783" s="189" t="s">
        <v>1</v>
      </c>
      <c r="N783" s="190" t="s">
        <v>43</v>
      </c>
      <c r="O783" s="71"/>
      <c r="P783" s="191">
        <f>O783*H783</f>
        <v>0</v>
      </c>
      <c r="Q783" s="191">
        <v>0</v>
      </c>
      <c r="R783" s="191">
        <f>Q783*H783</f>
        <v>0</v>
      </c>
      <c r="S783" s="191">
        <v>0</v>
      </c>
      <c r="T783" s="19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193" t="s">
        <v>254</v>
      </c>
      <c r="AT783" s="193" t="s">
        <v>160</v>
      </c>
      <c r="AU783" s="193" t="s">
        <v>87</v>
      </c>
      <c r="AY783" s="17" t="s">
        <v>157</v>
      </c>
      <c r="BE783" s="194">
        <f>IF(N783="základní",J783,0)</f>
        <v>0</v>
      </c>
      <c r="BF783" s="194">
        <f>IF(N783="snížená",J783,0)</f>
        <v>0</v>
      </c>
      <c r="BG783" s="194">
        <f>IF(N783="zákl. přenesená",J783,0)</f>
        <v>0</v>
      </c>
      <c r="BH783" s="194">
        <f>IF(N783="sníž. přenesená",J783,0)</f>
        <v>0</v>
      </c>
      <c r="BI783" s="194">
        <f>IF(N783="nulová",J783,0)</f>
        <v>0</v>
      </c>
      <c r="BJ783" s="17" t="s">
        <v>85</v>
      </c>
      <c r="BK783" s="194">
        <f>ROUND(I783*H783,2)</f>
        <v>0</v>
      </c>
      <c r="BL783" s="17" t="s">
        <v>254</v>
      </c>
      <c r="BM783" s="193" t="s">
        <v>1125</v>
      </c>
    </row>
    <row r="784" spans="1:65" s="2" customFormat="1" ht="24.15" customHeight="1">
      <c r="A784" s="34"/>
      <c r="B784" s="35"/>
      <c r="C784" s="182" t="s">
        <v>1126</v>
      </c>
      <c r="D784" s="182" t="s">
        <v>160</v>
      </c>
      <c r="E784" s="183" t="s">
        <v>1127</v>
      </c>
      <c r="F784" s="184" t="s">
        <v>1128</v>
      </c>
      <c r="G784" s="185" t="s">
        <v>202</v>
      </c>
      <c r="H784" s="186">
        <v>15.5</v>
      </c>
      <c r="I784" s="187"/>
      <c r="J784" s="188">
        <f>ROUND(I784*H784,2)</f>
        <v>0</v>
      </c>
      <c r="K784" s="184" t="s">
        <v>164</v>
      </c>
      <c r="L784" s="39"/>
      <c r="M784" s="189" t="s">
        <v>1</v>
      </c>
      <c r="N784" s="190" t="s">
        <v>43</v>
      </c>
      <c r="O784" s="71"/>
      <c r="P784" s="191">
        <f>O784*H784</f>
        <v>0</v>
      </c>
      <c r="Q784" s="191">
        <v>2.9E-4</v>
      </c>
      <c r="R784" s="191">
        <f>Q784*H784</f>
        <v>4.4949999999999999E-3</v>
      </c>
      <c r="S784" s="191">
        <v>0</v>
      </c>
      <c r="T784" s="192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93" t="s">
        <v>254</v>
      </c>
      <c r="AT784" s="193" t="s">
        <v>160</v>
      </c>
      <c r="AU784" s="193" t="s">
        <v>87</v>
      </c>
      <c r="AY784" s="17" t="s">
        <v>157</v>
      </c>
      <c r="BE784" s="194">
        <f>IF(N784="základní",J784,0)</f>
        <v>0</v>
      </c>
      <c r="BF784" s="194">
        <f>IF(N784="snížená",J784,0)</f>
        <v>0</v>
      </c>
      <c r="BG784" s="194">
        <f>IF(N784="zákl. přenesená",J784,0)</f>
        <v>0</v>
      </c>
      <c r="BH784" s="194">
        <f>IF(N784="sníž. přenesená",J784,0)</f>
        <v>0</v>
      </c>
      <c r="BI784" s="194">
        <f>IF(N784="nulová",J784,0)</f>
        <v>0</v>
      </c>
      <c r="BJ784" s="17" t="s">
        <v>85</v>
      </c>
      <c r="BK784" s="194">
        <f>ROUND(I784*H784,2)</f>
        <v>0</v>
      </c>
      <c r="BL784" s="17" t="s">
        <v>254</v>
      </c>
      <c r="BM784" s="193" t="s">
        <v>1129</v>
      </c>
    </row>
    <row r="785" spans="1:65" s="2" customFormat="1" ht="37.799999999999997" customHeight="1">
      <c r="A785" s="34"/>
      <c r="B785" s="35"/>
      <c r="C785" s="182" t="s">
        <v>1130</v>
      </c>
      <c r="D785" s="182" t="s">
        <v>160</v>
      </c>
      <c r="E785" s="183" t="s">
        <v>1131</v>
      </c>
      <c r="F785" s="184" t="s">
        <v>1132</v>
      </c>
      <c r="G785" s="185" t="s">
        <v>202</v>
      </c>
      <c r="H785" s="186">
        <v>298.45</v>
      </c>
      <c r="I785" s="187"/>
      <c r="J785" s="188">
        <f>ROUND(I785*H785,2)</f>
        <v>0</v>
      </c>
      <c r="K785" s="184" t="s">
        <v>164</v>
      </c>
      <c r="L785" s="39"/>
      <c r="M785" s="189" t="s">
        <v>1</v>
      </c>
      <c r="N785" s="190" t="s">
        <v>43</v>
      </c>
      <c r="O785" s="71"/>
      <c r="P785" s="191">
        <f>O785*H785</f>
        <v>0</v>
      </c>
      <c r="Q785" s="191">
        <v>1.1E-4</v>
      </c>
      <c r="R785" s="191">
        <f>Q785*H785</f>
        <v>3.2829499999999998E-2</v>
      </c>
      <c r="S785" s="191">
        <v>0</v>
      </c>
      <c r="T785" s="19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93" t="s">
        <v>254</v>
      </c>
      <c r="AT785" s="193" t="s">
        <v>160</v>
      </c>
      <c r="AU785" s="193" t="s">
        <v>87</v>
      </c>
      <c r="AY785" s="17" t="s">
        <v>157</v>
      </c>
      <c r="BE785" s="194">
        <f>IF(N785="základní",J785,0)</f>
        <v>0</v>
      </c>
      <c r="BF785" s="194">
        <f>IF(N785="snížená",J785,0)</f>
        <v>0</v>
      </c>
      <c r="BG785" s="194">
        <f>IF(N785="zákl. přenesená",J785,0)</f>
        <v>0</v>
      </c>
      <c r="BH785" s="194">
        <f>IF(N785="sníž. přenesená",J785,0)</f>
        <v>0</v>
      </c>
      <c r="BI785" s="194">
        <f>IF(N785="nulová",J785,0)</f>
        <v>0</v>
      </c>
      <c r="BJ785" s="17" t="s">
        <v>85</v>
      </c>
      <c r="BK785" s="194">
        <f>ROUND(I785*H785,2)</f>
        <v>0</v>
      </c>
      <c r="BL785" s="17" t="s">
        <v>254</v>
      </c>
      <c r="BM785" s="193" t="s">
        <v>1133</v>
      </c>
    </row>
    <row r="786" spans="1:65" s="14" customFormat="1" ht="10.199999999999999">
      <c r="B786" s="206"/>
      <c r="C786" s="207"/>
      <c r="D786" s="197" t="s">
        <v>167</v>
      </c>
      <c r="E786" s="208" t="s">
        <v>1</v>
      </c>
      <c r="F786" s="209" t="s">
        <v>1134</v>
      </c>
      <c r="G786" s="207"/>
      <c r="H786" s="210">
        <v>298.45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167</v>
      </c>
      <c r="AU786" s="216" t="s">
        <v>87</v>
      </c>
      <c r="AV786" s="14" t="s">
        <v>87</v>
      </c>
      <c r="AW786" s="14" t="s">
        <v>33</v>
      </c>
      <c r="AX786" s="14" t="s">
        <v>85</v>
      </c>
      <c r="AY786" s="216" t="s">
        <v>157</v>
      </c>
    </row>
    <row r="787" spans="1:65" s="2" customFormat="1" ht="37.799999999999997" customHeight="1">
      <c r="A787" s="34"/>
      <c r="B787" s="35"/>
      <c r="C787" s="182" t="s">
        <v>1135</v>
      </c>
      <c r="D787" s="182" t="s">
        <v>160</v>
      </c>
      <c r="E787" s="183" t="s">
        <v>1136</v>
      </c>
      <c r="F787" s="184" t="s">
        <v>1137</v>
      </c>
      <c r="G787" s="185" t="s">
        <v>202</v>
      </c>
      <c r="H787" s="186">
        <v>208.55</v>
      </c>
      <c r="I787" s="187"/>
      <c r="J787" s="188">
        <f>ROUND(I787*H787,2)</f>
        <v>0</v>
      </c>
      <c r="K787" s="184" t="s">
        <v>164</v>
      </c>
      <c r="L787" s="39"/>
      <c r="M787" s="189" t="s">
        <v>1</v>
      </c>
      <c r="N787" s="190" t="s">
        <v>43</v>
      </c>
      <c r="O787" s="71"/>
      <c r="P787" s="191">
        <f>O787*H787</f>
        <v>0</v>
      </c>
      <c r="Q787" s="191">
        <v>1.6000000000000001E-4</v>
      </c>
      <c r="R787" s="191">
        <f>Q787*H787</f>
        <v>3.3368000000000002E-2</v>
      </c>
      <c r="S787" s="191">
        <v>0</v>
      </c>
      <c r="T787" s="19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93" t="s">
        <v>254</v>
      </c>
      <c r="AT787" s="193" t="s">
        <v>160</v>
      </c>
      <c r="AU787" s="193" t="s">
        <v>87</v>
      </c>
      <c r="AY787" s="17" t="s">
        <v>157</v>
      </c>
      <c r="BE787" s="194">
        <f>IF(N787="základní",J787,0)</f>
        <v>0</v>
      </c>
      <c r="BF787" s="194">
        <f>IF(N787="snížená",J787,0)</f>
        <v>0</v>
      </c>
      <c r="BG787" s="194">
        <f>IF(N787="zákl. přenesená",J787,0)</f>
        <v>0</v>
      </c>
      <c r="BH787" s="194">
        <f>IF(N787="sníž. přenesená",J787,0)</f>
        <v>0</v>
      </c>
      <c r="BI787" s="194">
        <f>IF(N787="nulová",J787,0)</f>
        <v>0</v>
      </c>
      <c r="BJ787" s="17" t="s">
        <v>85</v>
      </c>
      <c r="BK787" s="194">
        <f>ROUND(I787*H787,2)</f>
        <v>0</v>
      </c>
      <c r="BL787" s="17" t="s">
        <v>254</v>
      </c>
      <c r="BM787" s="193" t="s">
        <v>1138</v>
      </c>
    </row>
    <row r="788" spans="1:65" s="14" customFormat="1" ht="10.199999999999999">
      <c r="B788" s="206"/>
      <c r="C788" s="207"/>
      <c r="D788" s="197" t="s">
        <v>167</v>
      </c>
      <c r="E788" s="208" t="s">
        <v>1</v>
      </c>
      <c r="F788" s="209" t="s">
        <v>1139</v>
      </c>
      <c r="G788" s="207"/>
      <c r="H788" s="210">
        <v>208.55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167</v>
      </c>
      <c r="AU788" s="216" t="s">
        <v>87</v>
      </c>
      <c r="AV788" s="14" t="s">
        <v>87</v>
      </c>
      <c r="AW788" s="14" t="s">
        <v>33</v>
      </c>
      <c r="AX788" s="14" t="s">
        <v>85</v>
      </c>
      <c r="AY788" s="216" t="s">
        <v>157</v>
      </c>
    </row>
    <row r="789" spans="1:65" s="2" customFormat="1" ht="37.799999999999997" customHeight="1">
      <c r="A789" s="34"/>
      <c r="B789" s="35"/>
      <c r="C789" s="182" t="s">
        <v>1140</v>
      </c>
      <c r="D789" s="182" t="s">
        <v>160</v>
      </c>
      <c r="E789" s="183" t="s">
        <v>1141</v>
      </c>
      <c r="F789" s="184" t="s">
        <v>1142</v>
      </c>
      <c r="G789" s="185" t="s">
        <v>202</v>
      </c>
      <c r="H789" s="186">
        <v>14.91</v>
      </c>
      <c r="I789" s="187"/>
      <c r="J789" s="188">
        <f>ROUND(I789*H789,2)</f>
        <v>0</v>
      </c>
      <c r="K789" s="184" t="s">
        <v>164</v>
      </c>
      <c r="L789" s="39"/>
      <c r="M789" s="189" t="s">
        <v>1</v>
      </c>
      <c r="N789" s="190" t="s">
        <v>43</v>
      </c>
      <c r="O789" s="71"/>
      <c r="P789" s="191">
        <f>O789*H789</f>
        <v>0</v>
      </c>
      <c r="Q789" s="191">
        <v>2.1000000000000001E-4</v>
      </c>
      <c r="R789" s="191">
        <f>Q789*H789</f>
        <v>3.1311000000000004E-3</v>
      </c>
      <c r="S789" s="191">
        <v>0</v>
      </c>
      <c r="T789" s="19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93" t="s">
        <v>254</v>
      </c>
      <c r="AT789" s="193" t="s">
        <v>160</v>
      </c>
      <c r="AU789" s="193" t="s">
        <v>87</v>
      </c>
      <c r="AY789" s="17" t="s">
        <v>157</v>
      </c>
      <c r="BE789" s="194">
        <f>IF(N789="základní",J789,0)</f>
        <v>0</v>
      </c>
      <c r="BF789" s="194">
        <f>IF(N789="snížená",J789,0)</f>
        <v>0</v>
      </c>
      <c r="BG789" s="194">
        <f>IF(N789="zákl. přenesená",J789,0)</f>
        <v>0</v>
      </c>
      <c r="BH789" s="194">
        <f>IF(N789="sníž. přenesená",J789,0)</f>
        <v>0</v>
      </c>
      <c r="BI789" s="194">
        <f>IF(N789="nulová",J789,0)</f>
        <v>0</v>
      </c>
      <c r="BJ789" s="17" t="s">
        <v>85</v>
      </c>
      <c r="BK789" s="194">
        <f>ROUND(I789*H789,2)</f>
        <v>0</v>
      </c>
      <c r="BL789" s="17" t="s">
        <v>254</v>
      </c>
      <c r="BM789" s="193" t="s">
        <v>1143</v>
      </c>
    </row>
    <row r="790" spans="1:65" s="14" customFormat="1" ht="10.199999999999999">
      <c r="B790" s="206"/>
      <c r="C790" s="207"/>
      <c r="D790" s="197" t="s">
        <v>167</v>
      </c>
      <c r="E790" s="208" t="s">
        <v>1</v>
      </c>
      <c r="F790" s="209" t="s">
        <v>1144</v>
      </c>
      <c r="G790" s="207"/>
      <c r="H790" s="210">
        <v>14.91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167</v>
      </c>
      <c r="AU790" s="216" t="s">
        <v>87</v>
      </c>
      <c r="AV790" s="14" t="s">
        <v>87</v>
      </c>
      <c r="AW790" s="14" t="s">
        <v>33</v>
      </c>
      <c r="AX790" s="14" t="s">
        <v>85</v>
      </c>
      <c r="AY790" s="216" t="s">
        <v>157</v>
      </c>
    </row>
    <row r="791" spans="1:65" s="2" customFormat="1" ht="16.5" customHeight="1">
      <c r="A791" s="34"/>
      <c r="B791" s="35"/>
      <c r="C791" s="182" t="s">
        <v>1145</v>
      </c>
      <c r="D791" s="182" t="s">
        <v>160</v>
      </c>
      <c r="E791" s="183" t="s">
        <v>1146</v>
      </c>
      <c r="F791" s="184" t="s">
        <v>1147</v>
      </c>
      <c r="G791" s="185" t="s">
        <v>202</v>
      </c>
      <c r="H791" s="186">
        <v>60</v>
      </c>
      <c r="I791" s="187"/>
      <c r="J791" s="188">
        <f>ROUND(I791*H791,2)</f>
        <v>0</v>
      </c>
      <c r="K791" s="184" t="s">
        <v>164</v>
      </c>
      <c r="L791" s="39"/>
      <c r="M791" s="189" t="s">
        <v>1</v>
      </c>
      <c r="N791" s="190" t="s">
        <v>43</v>
      </c>
      <c r="O791" s="71"/>
      <c r="P791" s="191">
        <f>O791*H791</f>
        <v>0</v>
      </c>
      <c r="Q791" s="191">
        <v>1.9000000000000001E-4</v>
      </c>
      <c r="R791" s="191">
        <f>Q791*H791</f>
        <v>1.14E-2</v>
      </c>
      <c r="S791" s="191">
        <v>0</v>
      </c>
      <c r="T791" s="19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93" t="s">
        <v>254</v>
      </c>
      <c r="AT791" s="193" t="s">
        <v>160</v>
      </c>
      <c r="AU791" s="193" t="s">
        <v>87</v>
      </c>
      <c r="AY791" s="17" t="s">
        <v>157</v>
      </c>
      <c r="BE791" s="194">
        <f>IF(N791="základní",J791,0)</f>
        <v>0</v>
      </c>
      <c r="BF791" s="194">
        <f>IF(N791="snížená",J791,0)</f>
        <v>0</v>
      </c>
      <c r="BG791" s="194">
        <f>IF(N791="zákl. přenesená",J791,0)</f>
        <v>0</v>
      </c>
      <c r="BH791" s="194">
        <f>IF(N791="sníž. přenesená",J791,0)</f>
        <v>0</v>
      </c>
      <c r="BI791" s="194">
        <f>IF(N791="nulová",J791,0)</f>
        <v>0</v>
      </c>
      <c r="BJ791" s="17" t="s">
        <v>85</v>
      </c>
      <c r="BK791" s="194">
        <f>ROUND(I791*H791,2)</f>
        <v>0</v>
      </c>
      <c r="BL791" s="17" t="s">
        <v>254</v>
      </c>
      <c r="BM791" s="193" t="s">
        <v>1148</v>
      </c>
    </row>
    <row r="792" spans="1:65" s="14" customFormat="1" ht="10.199999999999999">
      <c r="B792" s="206"/>
      <c r="C792" s="207"/>
      <c r="D792" s="197" t="s">
        <v>167</v>
      </c>
      <c r="E792" s="208" t="s">
        <v>1</v>
      </c>
      <c r="F792" s="209" t="s">
        <v>526</v>
      </c>
      <c r="G792" s="207"/>
      <c r="H792" s="210">
        <v>60</v>
      </c>
      <c r="I792" s="211"/>
      <c r="J792" s="207"/>
      <c r="K792" s="207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167</v>
      </c>
      <c r="AU792" s="216" t="s">
        <v>87</v>
      </c>
      <c r="AV792" s="14" t="s">
        <v>87</v>
      </c>
      <c r="AW792" s="14" t="s">
        <v>33</v>
      </c>
      <c r="AX792" s="14" t="s">
        <v>85</v>
      </c>
      <c r="AY792" s="216" t="s">
        <v>157</v>
      </c>
    </row>
    <row r="793" spans="1:65" s="2" customFormat="1" ht="16.5" customHeight="1">
      <c r="A793" s="34"/>
      <c r="B793" s="35"/>
      <c r="C793" s="182" t="s">
        <v>1149</v>
      </c>
      <c r="D793" s="182" t="s">
        <v>160</v>
      </c>
      <c r="E793" s="183" t="s">
        <v>1150</v>
      </c>
      <c r="F793" s="184" t="s">
        <v>1151</v>
      </c>
      <c r="G793" s="185" t="s">
        <v>202</v>
      </c>
      <c r="H793" s="186">
        <v>70</v>
      </c>
      <c r="I793" s="187"/>
      <c r="J793" s="188">
        <f>ROUND(I793*H793,2)</f>
        <v>0</v>
      </c>
      <c r="K793" s="184" t="s">
        <v>164</v>
      </c>
      <c r="L793" s="39"/>
      <c r="M793" s="189" t="s">
        <v>1</v>
      </c>
      <c r="N793" s="190" t="s">
        <v>43</v>
      </c>
      <c r="O793" s="71"/>
      <c r="P793" s="191">
        <f>O793*H793</f>
        <v>0</v>
      </c>
      <c r="Q793" s="191">
        <v>2.5000000000000001E-4</v>
      </c>
      <c r="R793" s="191">
        <f>Q793*H793</f>
        <v>1.7500000000000002E-2</v>
      </c>
      <c r="S793" s="191">
        <v>0</v>
      </c>
      <c r="T793" s="19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93" t="s">
        <v>254</v>
      </c>
      <c r="AT793" s="193" t="s">
        <v>160</v>
      </c>
      <c r="AU793" s="193" t="s">
        <v>87</v>
      </c>
      <c r="AY793" s="17" t="s">
        <v>157</v>
      </c>
      <c r="BE793" s="194">
        <f>IF(N793="základní",J793,0)</f>
        <v>0</v>
      </c>
      <c r="BF793" s="194">
        <f>IF(N793="snížená",J793,0)</f>
        <v>0</v>
      </c>
      <c r="BG793" s="194">
        <f>IF(N793="zákl. přenesená",J793,0)</f>
        <v>0</v>
      </c>
      <c r="BH793" s="194">
        <f>IF(N793="sníž. přenesená",J793,0)</f>
        <v>0</v>
      </c>
      <c r="BI793" s="194">
        <f>IF(N793="nulová",J793,0)</f>
        <v>0</v>
      </c>
      <c r="BJ793" s="17" t="s">
        <v>85</v>
      </c>
      <c r="BK793" s="194">
        <f>ROUND(I793*H793,2)</f>
        <v>0</v>
      </c>
      <c r="BL793" s="17" t="s">
        <v>254</v>
      </c>
      <c r="BM793" s="193" t="s">
        <v>1152</v>
      </c>
    </row>
    <row r="794" spans="1:65" s="14" customFormat="1" ht="10.199999999999999">
      <c r="B794" s="206"/>
      <c r="C794" s="207"/>
      <c r="D794" s="197" t="s">
        <v>167</v>
      </c>
      <c r="E794" s="208" t="s">
        <v>1</v>
      </c>
      <c r="F794" s="209" t="s">
        <v>583</v>
      </c>
      <c r="G794" s="207"/>
      <c r="H794" s="210">
        <v>70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167</v>
      </c>
      <c r="AU794" s="216" t="s">
        <v>87</v>
      </c>
      <c r="AV794" s="14" t="s">
        <v>87</v>
      </c>
      <c r="AW794" s="14" t="s">
        <v>33</v>
      </c>
      <c r="AX794" s="14" t="s">
        <v>85</v>
      </c>
      <c r="AY794" s="216" t="s">
        <v>157</v>
      </c>
    </row>
    <row r="795" spans="1:65" s="2" customFormat="1" ht="16.5" customHeight="1">
      <c r="A795" s="34"/>
      <c r="B795" s="35"/>
      <c r="C795" s="182" t="s">
        <v>1153</v>
      </c>
      <c r="D795" s="182" t="s">
        <v>160</v>
      </c>
      <c r="E795" s="183" t="s">
        <v>1154</v>
      </c>
      <c r="F795" s="184" t="s">
        <v>1155</v>
      </c>
      <c r="G795" s="185" t="s">
        <v>202</v>
      </c>
      <c r="H795" s="186">
        <v>25</v>
      </c>
      <c r="I795" s="187"/>
      <c r="J795" s="188">
        <f>ROUND(I795*H795,2)</f>
        <v>0</v>
      </c>
      <c r="K795" s="184" t="s">
        <v>164</v>
      </c>
      <c r="L795" s="39"/>
      <c r="M795" s="189" t="s">
        <v>1</v>
      </c>
      <c r="N795" s="190" t="s">
        <v>43</v>
      </c>
      <c r="O795" s="71"/>
      <c r="P795" s="191">
        <f>O795*H795</f>
        <v>0</v>
      </c>
      <c r="Q795" s="191">
        <v>2.5999999999999998E-4</v>
      </c>
      <c r="R795" s="191">
        <f>Q795*H795</f>
        <v>6.4999999999999997E-3</v>
      </c>
      <c r="S795" s="191">
        <v>0</v>
      </c>
      <c r="T795" s="19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93" t="s">
        <v>254</v>
      </c>
      <c r="AT795" s="193" t="s">
        <v>160</v>
      </c>
      <c r="AU795" s="193" t="s">
        <v>87</v>
      </c>
      <c r="AY795" s="17" t="s">
        <v>157</v>
      </c>
      <c r="BE795" s="194">
        <f>IF(N795="základní",J795,0)</f>
        <v>0</v>
      </c>
      <c r="BF795" s="194">
        <f>IF(N795="snížená",J795,0)</f>
        <v>0</v>
      </c>
      <c r="BG795" s="194">
        <f>IF(N795="zákl. přenesená",J795,0)</f>
        <v>0</v>
      </c>
      <c r="BH795" s="194">
        <f>IF(N795="sníž. přenesená",J795,0)</f>
        <v>0</v>
      </c>
      <c r="BI795" s="194">
        <f>IF(N795="nulová",J795,0)</f>
        <v>0</v>
      </c>
      <c r="BJ795" s="17" t="s">
        <v>85</v>
      </c>
      <c r="BK795" s="194">
        <f>ROUND(I795*H795,2)</f>
        <v>0</v>
      </c>
      <c r="BL795" s="17" t="s">
        <v>254</v>
      </c>
      <c r="BM795" s="193" t="s">
        <v>1156</v>
      </c>
    </row>
    <row r="796" spans="1:65" s="14" customFormat="1" ht="10.199999999999999">
      <c r="B796" s="206"/>
      <c r="C796" s="207"/>
      <c r="D796" s="197" t="s">
        <v>167</v>
      </c>
      <c r="E796" s="208" t="s">
        <v>1</v>
      </c>
      <c r="F796" s="209" t="s">
        <v>299</v>
      </c>
      <c r="G796" s="207"/>
      <c r="H796" s="210">
        <v>25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167</v>
      </c>
      <c r="AU796" s="216" t="s">
        <v>87</v>
      </c>
      <c r="AV796" s="14" t="s">
        <v>87</v>
      </c>
      <c r="AW796" s="14" t="s">
        <v>33</v>
      </c>
      <c r="AX796" s="14" t="s">
        <v>85</v>
      </c>
      <c r="AY796" s="216" t="s">
        <v>157</v>
      </c>
    </row>
    <row r="797" spans="1:65" s="2" customFormat="1" ht="16.5" customHeight="1">
      <c r="A797" s="34"/>
      <c r="B797" s="35"/>
      <c r="C797" s="182" t="s">
        <v>1157</v>
      </c>
      <c r="D797" s="182" t="s">
        <v>160</v>
      </c>
      <c r="E797" s="183" t="s">
        <v>1158</v>
      </c>
      <c r="F797" s="184" t="s">
        <v>1159</v>
      </c>
      <c r="G797" s="185" t="s">
        <v>202</v>
      </c>
      <c r="H797" s="186">
        <v>40</v>
      </c>
      <c r="I797" s="187"/>
      <c r="J797" s="188">
        <f>ROUND(I797*H797,2)</f>
        <v>0</v>
      </c>
      <c r="K797" s="184" t="s">
        <v>164</v>
      </c>
      <c r="L797" s="39"/>
      <c r="M797" s="189" t="s">
        <v>1</v>
      </c>
      <c r="N797" s="190" t="s">
        <v>43</v>
      </c>
      <c r="O797" s="71"/>
      <c r="P797" s="191">
        <f>O797*H797</f>
        <v>0</v>
      </c>
      <c r="Q797" s="191">
        <v>2.7E-4</v>
      </c>
      <c r="R797" s="191">
        <f>Q797*H797</f>
        <v>1.0800000000000001E-2</v>
      </c>
      <c r="S797" s="191">
        <v>0</v>
      </c>
      <c r="T797" s="19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93" t="s">
        <v>254</v>
      </c>
      <c r="AT797" s="193" t="s">
        <v>160</v>
      </c>
      <c r="AU797" s="193" t="s">
        <v>87</v>
      </c>
      <c r="AY797" s="17" t="s">
        <v>157</v>
      </c>
      <c r="BE797" s="194">
        <f>IF(N797="základní",J797,0)</f>
        <v>0</v>
      </c>
      <c r="BF797" s="194">
        <f>IF(N797="snížená",J797,0)</f>
        <v>0</v>
      </c>
      <c r="BG797" s="194">
        <f>IF(N797="zákl. přenesená",J797,0)</f>
        <v>0</v>
      </c>
      <c r="BH797" s="194">
        <f>IF(N797="sníž. přenesená",J797,0)</f>
        <v>0</v>
      </c>
      <c r="BI797" s="194">
        <f>IF(N797="nulová",J797,0)</f>
        <v>0</v>
      </c>
      <c r="BJ797" s="17" t="s">
        <v>85</v>
      </c>
      <c r="BK797" s="194">
        <f>ROUND(I797*H797,2)</f>
        <v>0</v>
      </c>
      <c r="BL797" s="17" t="s">
        <v>254</v>
      </c>
      <c r="BM797" s="193" t="s">
        <v>1160</v>
      </c>
    </row>
    <row r="798" spans="1:65" s="14" customFormat="1" ht="10.199999999999999">
      <c r="B798" s="206"/>
      <c r="C798" s="207"/>
      <c r="D798" s="197" t="s">
        <v>167</v>
      </c>
      <c r="E798" s="208" t="s">
        <v>1</v>
      </c>
      <c r="F798" s="209" t="s">
        <v>401</v>
      </c>
      <c r="G798" s="207"/>
      <c r="H798" s="210">
        <v>40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167</v>
      </c>
      <c r="AU798" s="216" t="s">
        <v>87</v>
      </c>
      <c r="AV798" s="14" t="s">
        <v>87</v>
      </c>
      <c r="AW798" s="14" t="s">
        <v>33</v>
      </c>
      <c r="AX798" s="14" t="s">
        <v>85</v>
      </c>
      <c r="AY798" s="216" t="s">
        <v>157</v>
      </c>
    </row>
    <row r="799" spans="1:65" s="2" customFormat="1" ht="16.5" customHeight="1">
      <c r="A799" s="34"/>
      <c r="B799" s="35"/>
      <c r="C799" s="182" t="s">
        <v>1161</v>
      </c>
      <c r="D799" s="182" t="s">
        <v>160</v>
      </c>
      <c r="E799" s="183" t="s">
        <v>1162</v>
      </c>
      <c r="F799" s="184" t="s">
        <v>1163</v>
      </c>
      <c r="G799" s="185" t="s">
        <v>202</v>
      </c>
      <c r="H799" s="186">
        <v>10</v>
      </c>
      <c r="I799" s="187"/>
      <c r="J799" s="188">
        <f>ROUND(I799*H799,2)</f>
        <v>0</v>
      </c>
      <c r="K799" s="184" t="s">
        <v>164</v>
      </c>
      <c r="L799" s="39"/>
      <c r="M799" s="189" t="s">
        <v>1</v>
      </c>
      <c r="N799" s="190" t="s">
        <v>43</v>
      </c>
      <c r="O799" s="71"/>
      <c r="P799" s="191">
        <f>O799*H799</f>
        <v>0</v>
      </c>
      <c r="Q799" s="191">
        <v>2.9999999999999997E-4</v>
      </c>
      <c r="R799" s="191">
        <f>Q799*H799</f>
        <v>2.9999999999999996E-3</v>
      </c>
      <c r="S799" s="191">
        <v>0</v>
      </c>
      <c r="T799" s="19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3" t="s">
        <v>254</v>
      </c>
      <c r="AT799" s="193" t="s">
        <v>160</v>
      </c>
      <c r="AU799" s="193" t="s">
        <v>87</v>
      </c>
      <c r="AY799" s="17" t="s">
        <v>157</v>
      </c>
      <c r="BE799" s="194">
        <f>IF(N799="základní",J799,0)</f>
        <v>0</v>
      </c>
      <c r="BF799" s="194">
        <f>IF(N799="snížená",J799,0)</f>
        <v>0</v>
      </c>
      <c r="BG799" s="194">
        <f>IF(N799="zákl. přenesená",J799,0)</f>
        <v>0</v>
      </c>
      <c r="BH799" s="194">
        <f>IF(N799="sníž. přenesená",J799,0)</f>
        <v>0</v>
      </c>
      <c r="BI799" s="194">
        <f>IF(N799="nulová",J799,0)</f>
        <v>0</v>
      </c>
      <c r="BJ799" s="17" t="s">
        <v>85</v>
      </c>
      <c r="BK799" s="194">
        <f>ROUND(I799*H799,2)</f>
        <v>0</v>
      </c>
      <c r="BL799" s="17" t="s">
        <v>254</v>
      </c>
      <c r="BM799" s="193" t="s">
        <v>1164</v>
      </c>
    </row>
    <row r="800" spans="1:65" s="14" customFormat="1" ht="10.199999999999999">
      <c r="B800" s="206"/>
      <c r="C800" s="207"/>
      <c r="D800" s="197" t="s">
        <v>167</v>
      </c>
      <c r="E800" s="208" t="s">
        <v>1</v>
      </c>
      <c r="F800" s="209" t="s">
        <v>226</v>
      </c>
      <c r="G800" s="207"/>
      <c r="H800" s="210">
        <v>10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167</v>
      </c>
      <c r="AU800" s="216" t="s">
        <v>87</v>
      </c>
      <c r="AV800" s="14" t="s">
        <v>87</v>
      </c>
      <c r="AW800" s="14" t="s">
        <v>33</v>
      </c>
      <c r="AX800" s="14" t="s">
        <v>85</v>
      </c>
      <c r="AY800" s="216" t="s">
        <v>157</v>
      </c>
    </row>
    <row r="801" spans="1:65" s="2" customFormat="1" ht="16.5" customHeight="1">
      <c r="A801" s="34"/>
      <c r="B801" s="35"/>
      <c r="C801" s="182" t="s">
        <v>1165</v>
      </c>
      <c r="D801" s="182" t="s">
        <v>160</v>
      </c>
      <c r="E801" s="183" t="s">
        <v>1166</v>
      </c>
      <c r="F801" s="184" t="s">
        <v>1167</v>
      </c>
      <c r="G801" s="185" t="s">
        <v>352</v>
      </c>
      <c r="H801" s="186">
        <v>116</v>
      </c>
      <c r="I801" s="187"/>
      <c r="J801" s="188">
        <f>ROUND(I801*H801,2)</f>
        <v>0</v>
      </c>
      <c r="K801" s="184" t="s">
        <v>164</v>
      </c>
      <c r="L801" s="39"/>
      <c r="M801" s="189" t="s">
        <v>1</v>
      </c>
      <c r="N801" s="190" t="s">
        <v>43</v>
      </c>
      <c r="O801" s="71"/>
      <c r="P801" s="191">
        <f>O801*H801</f>
        <v>0</v>
      </c>
      <c r="Q801" s="191">
        <v>0</v>
      </c>
      <c r="R801" s="191">
        <f>Q801*H801</f>
        <v>0</v>
      </c>
      <c r="S801" s="191">
        <v>0</v>
      </c>
      <c r="T801" s="19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93" t="s">
        <v>254</v>
      </c>
      <c r="AT801" s="193" t="s">
        <v>160</v>
      </c>
      <c r="AU801" s="193" t="s">
        <v>87</v>
      </c>
      <c r="AY801" s="17" t="s">
        <v>157</v>
      </c>
      <c r="BE801" s="194">
        <f>IF(N801="základní",J801,0)</f>
        <v>0</v>
      </c>
      <c r="BF801" s="194">
        <f>IF(N801="snížená",J801,0)</f>
        <v>0</v>
      </c>
      <c r="BG801" s="194">
        <f>IF(N801="zákl. přenesená",J801,0)</f>
        <v>0</v>
      </c>
      <c r="BH801" s="194">
        <f>IF(N801="sníž. přenesená",J801,0)</f>
        <v>0</v>
      </c>
      <c r="BI801" s="194">
        <f>IF(N801="nulová",J801,0)</f>
        <v>0</v>
      </c>
      <c r="BJ801" s="17" t="s">
        <v>85</v>
      </c>
      <c r="BK801" s="194">
        <f>ROUND(I801*H801,2)</f>
        <v>0</v>
      </c>
      <c r="BL801" s="17" t="s">
        <v>254</v>
      </c>
      <c r="BM801" s="193" t="s">
        <v>1168</v>
      </c>
    </row>
    <row r="802" spans="1:65" s="14" customFormat="1" ht="10.199999999999999">
      <c r="B802" s="206"/>
      <c r="C802" s="207"/>
      <c r="D802" s="197" t="s">
        <v>167</v>
      </c>
      <c r="E802" s="208" t="s">
        <v>1</v>
      </c>
      <c r="F802" s="209" t="s">
        <v>1169</v>
      </c>
      <c r="G802" s="207"/>
      <c r="H802" s="210">
        <v>116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167</v>
      </c>
      <c r="AU802" s="216" t="s">
        <v>87</v>
      </c>
      <c r="AV802" s="14" t="s">
        <v>87</v>
      </c>
      <c r="AW802" s="14" t="s">
        <v>33</v>
      </c>
      <c r="AX802" s="14" t="s">
        <v>85</v>
      </c>
      <c r="AY802" s="216" t="s">
        <v>157</v>
      </c>
    </row>
    <row r="803" spans="1:65" s="2" customFormat="1" ht="16.5" customHeight="1">
      <c r="A803" s="34"/>
      <c r="B803" s="35"/>
      <c r="C803" s="182" t="s">
        <v>1170</v>
      </c>
      <c r="D803" s="182" t="s">
        <v>160</v>
      </c>
      <c r="E803" s="183" t="s">
        <v>1171</v>
      </c>
      <c r="F803" s="184" t="s">
        <v>1172</v>
      </c>
      <c r="G803" s="185" t="s">
        <v>352</v>
      </c>
      <c r="H803" s="186">
        <v>17</v>
      </c>
      <c r="I803" s="187"/>
      <c r="J803" s="188">
        <f>ROUND(I803*H803,2)</f>
        <v>0</v>
      </c>
      <c r="K803" s="184" t="s">
        <v>164</v>
      </c>
      <c r="L803" s="39"/>
      <c r="M803" s="189" t="s">
        <v>1</v>
      </c>
      <c r="N803" s="190" t="s">
        <v>43</v>
      </c>
      <c r="O803" s="71"/>
      <c r="P803" s="191">
        <f>O803*H803</f>
        <v>0</v>
      </c>
      <c r="Q803" s="191">
        <v>3.5E-4</v>
      </c>
      <c r="R803" s="191">
        <f>Q803*H803</f>
        <v>5.9499999999999996E-3</v>
      </c>
      <c r="S803" s="191">
        <v>0</v>
      </c>
      <c r="T803" s="19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193" t="s">
        <v>254</v>
      </c>
      <c r="AT803" s="193" t="s">
        <v>160</v>
      </c>
      <c r="AU803" s="193" t="s">
        <v>87</v>
      </c>
      <c r="AY803" s="17" t="s">
        <v>157</v>
      </c>
      <c r="BE803" s="194">
        <f>IF(N803="základní",J803,0)</f>
        <v>0</v>
      </c>
      <c r="BF803" s="194">
        <f>IF(N803="snížená",J803,0)</f>
        <v>0</v>
      </c>
      <c r="BG803" s="194">
        <f>IF(N803="zákl. přenesená",J803,0)</f>
        <v>0</v>
      </c>
      <c r="BH803" s="194">
        <f>IF(N803="sníž. přenesená",J803,0)</f>
        <v>0</v>
      </c>
      <c r="BI803" s="194">
        <f>IF(N803="nulová",J803,0)</f>
        <v>0</v>
      </c>
      <c r="BJ803" s="17" t="s">
        <v>85</v>
      </c>
      <c r="BK803" s="194">
        <f>ROUND(I803*H803,2)</f>
        <v>0</v>
      </c>
      <c r="BL803" s="17" t="s">
        <v>254</v>
      </c>
      <c r="BM803" s="193" t="s">
        <v>1173</v>
      </c>
    </row>
    <row r="804" spans="1:65" s="14" customFormat="1" ht="10.199999999999999">
      <c r="B804" s="206"/>
      <c r="C804" s="207"/>
      <c r="D804" s="197" t="s">
        <v>167</v>
      </c>
      <c r="E804" s="208" t="s">
        <v>1</v>
      </c>
      <c r="F804" s="209" t="s">
        <v>257</v>
      </c>
      <c r="G804" s="207"/>
      <c r="H804" s="210">
        <v>17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167</v>
      </c>
      <c r="AU804" s="216" t="s">
        <v>87</v>
      </c>
      <c r="AV804" s="14" t="s">
        <v>87</v>
      </c>
      <c r="AW804" s="14" t="s">
        <v>33</v>
      </c>
      <c r="AX804" s="14" t="s">
        <v>85</v>
      </c>
      <c r="AY804" s="216" t="s">
        <v>157</v>
      </c>
    </row>
    <row r="805" spans="1:65" s="2" customFormat="1" ht="16.5" customHeight="1">
      <c r="A805" s="34"/>
      <c r="B805" s="35"/>
      <c r="C805" s="182" t="s">
        <v>1174</v>
      </c>
      <c r="D805" s="182" t="s">
        <v>160</v>
      </c>
      <c r="E805" s="183" t="s">
        <v>1175</v>
      </c>
      <c r="F805" s="184" t="s">
        <v>1176</v>
      </c>
      <c r="G805" s="185" t="s">
        <v>352</v>
      </c>
      <c r="H805" s="186">
        <v>13</v>
      </c>
      <c r="I805" s="187"/>
      <c r="J805" s="188">
        <f>ROUND(I805*H805,2)</f>
        <v>0</v>
      </c>
      <c r="K805" s="184" t="s">
        <v>164</v>
      </c>
      <c r="L805" s="39"/>
      <c r="M805" s="189" t="s">
        <v>1</v>
      </c>
      <c r="N805" s="190" t="s">
        <v>43</v>
      </c>
      <c r="O805" s="71"/>
      <c r="P805" s="191">
        <f>O805*H805</f>
        <v>0</v>
      </c>
      <c r="Q805" s="191">
        <v>5.6999999999999998E-4</v>
      </c>
      <c r="R805" s="191">
        <f>Q805*H805</f>
        <v>7.4099999999999999E-3</v>
      </c>
      <c r="S805" s="191">
        <v>0</v>
      </c>
      <c r="T805" s="19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93" t="s">
        <v>254</v>
      </c>
      <c r="AT805" s="193" t="s">
        <v>160</v>
      </c>
      <c r="AU805" s="193" t="s">
        <v>87</v>
      </c>
      <c r="AY805" s="17" t="s">
        <v>157</v>
      </c>
      <c r="BE805" s="194">
        <f>IF(N805="základní",J805,0)</f>
        <v>0</v>
      </c>
      <c r="BF805" s="194">
        <f>IF(N805="snížená",J805,0)</f>
        <v>0</v>
      </c>
      <c r="BG805" s="194">
        <f>IF(N805="zákl. přenesená",J805,0)</f>
        <v>0</v>
      </c>
      <c r="BH805" s="194">
        <f>IF(N805="sníž. přenesená",J805,0)</f>
        <v>0</v>
      </c>
      <c r="BI805" s="194">
        <f>IF(N805="nulová",J805,0)</f>
        <v>0</v>
      </c>
      <c r="BJ805" s="17" t="s">
        <v>85</v>
      </c>
      <c r="BK805" s="194">
        <f>ROUND(I805*H805,2)</f>
        <v>0</v>
      </c>
      <c r="BL805" s="17" t="s">
        <v>254</v>
      </c>
      <c r="BM805" s="193" t="s">
        <v>1177</v>
      </c>
    </row>
    <row r="806" spans="1:65" s="14" customFormat="1" ht="10.199999999999999">
      <c r="B806" s="206"/>
      <c r="C806" s="207"/>
      <c r="D806" s="197" t="s">
        <v>167</v>
      </c>
      <c r="E806" s="208" t="s">
        <v>1</v>
      </c>
      <c r="F806" s="209" t="s">
        <v>239</v>
      </c>
      <c r="G806" s="207"/>
      <c r="H806" s="210">
        <v>13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167</v>
      </c>
      <c r="AU806" s="216" t="s">
        <v>87</v>
      </c>
      <c r="AV806" s="14" t="s">
        <v>87</v>
      </c>
      <c r="AW806" s="14" t="s">
        <v>33</v>
      </c>
      <c r="AX806" s="14" t="s">
        <v>85</v>
      </c>
      <c r="AY806" s="216" t="s">
        <v>157</v>
      </c>
    </row>
    <row r="807" spans="1:65" s="2" customFormat="1" ht="16.5" customHeight="1">
      <c r="A807" s="34"/>
      <c r="B807" s="35"/>
      <c r="C807" s="182" t="s">
        <v>1178</v>
      </c>
      <c r="D807" s="182" t="s">
        <v>160</v>
      </c>
      <c r="E807" s="183" t="s">
        <v>1179</v>
      </c>
      <c r="F807" s="184" t="s">
        <v>1180</v>
      </c>
      <c r="G807" s="185" t="s">
        <v>352</v>
      </c>
      <c r="H807" s="186">
        <v>9</v>
      </c>
      <c r="I807" s="187"/>
      <c r="J807" s="188">
        <f>ROUND(I807*H807,2)</f>
        <v>0</v>
      </c>
      <c r="K807" s="184" t="s">
        <v>164</v>
      </c>
      <c r="L807" s="39"/>
      <c r="M807" s="189" t="s">
        <v>1</v>
      </c>
      <c r="N807" s="190" t="s">
        <v>43</v>
      </c>
      <c r="O807" s="71"/>
      <c r="P807" s="191">
        <f>O807*H807</f>
        <v>0</v>
      </c>
      <c r="Q807" s="191">
        <v>7.2000000000000005E-4</v>
      </c>
      <c r="R807" s="191">
        <f>Q807*H807</f>
        <v>6.4800000000000005E-3</v>
      </c>
      <c r="S807" s="191">
        <v>0</v>
      </c>
      <c r="T807" s="19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93" t="s">
        <v>254</v>
      </c>
      <c r="AT807" s="193" t="s">
        <v>160</v>
      </c>
      <c r="AU807" s="193" t="s">
        <v>87</v>
      </c>
      <c r="AY807" s="17" t="s">
        <v>157</v>
      </c>
      <c r="BE807" s="194">
        <f>IF(N807="základní",J807,0)</f>
        <v>0</v>
      </c>
      <c r="BF807" s="194">
        <f>IF(N807="snížená",J807,0)</f>
        <v>0</v>
      </c>
      <c r="BG807" s="194">
        <f>IF(N807="zákl. přenesená",J807,0)</f>
        <v>0</v>
      </c>
      <c r="BH807" s="194">
        <f>IF(N807="sníž. přenesená",J807,0)</f>
        <v>0</v>
      </c>
      <c r="BI807" s="194">
        <f>IF(N807="nulová",J807,0)</f>
        <v>0</v>
      </c>
      <c r="BJ807" s="17" t="s">
        <v>85</v>
      </c>
      <c r="BK807" s="194">
        <f>ROUND(I807*H807,2)</f>
        <v>0</v>
      </c>
      <c r="BL807" s="17" t="s">
        <v>254</v>
      </c>
      <c r="BM807" s="193" t="s">
        <v>1181</v>
      </c>
    </row>
    <row r="808" spans="1:65" s="14" customFormat="1" ht="10.199999999999999">
      <c r="B808" s="206"/>
      <c r="C808" s="207"/>
      <c r="D808" s="197" t="s">
        <v>167</v>
      </c>
      <c r="E808" s="208" t="s">
        <v>1</v>
      </c>
      <c r="F808" s="209" t="s">
        <v>222</v>
      </c>
      <c r="G808" s="207"/>
      <c r="H808" s="210">
        <v>9</v>
      </c>
      <c r="I808" s="211"/>
      <c r="J808" s="207"/>
      <c r="K808" s="207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167</v>
      </c>
      <c r="AU808" s="216" t="s">
        <v>87</v>
      </c>
      <c r="AV808" s="14" t="s">
        <v>87</v>
      </c>
      <c r="AW808" s="14" t="s">
        <v>33</v>
      </c>
      <c r="AX808" s="14" t="s">
        <v>85</v>
      </c>
      <c r="AY808" s="216" t="s">
        <v>157</v>
      </c>
    </row>
    <row r="809" spans="1:65" s="2" customFormat="1" ht="16.5" customHeight="1">
      <c r="A809" s="34"/>
      <c r="B809" s="35"/>
      <c r="C809" s="182" t="s">
        <v>1182</v>
      </c>
      <c r="D809" s="182" t="s">
        <v>160</v>
      </c>
      <c r="E809" s="183" t="s">
        <v>1183</v>
      </c>
      <c r="F809" s="184" t="s">
        <v>1184</v>
      </c>
      <c r="G809" s="185" t="s">
        <v>352</v>
      </c>
      <c r="H809" s="186">
        <v>14</v>
      </c>
      <c r="I809" s="187"/>
      <c r="J809" s="188">
        <f>ROUND(I809*H809,2)</f>
        <v>0</v>
      </c>
      <c r="K809" s="184" t="s">
        <v>164</v>
      </c>
      <c r="L809" s="39"/>
      <c r="M809" s="189" t="s">
        <v>1</v>
      </c>
      <c r="N809" s="190" t="s">
        <v>43</v>
      </c>
      <c r="O809" s="71"/>
      <c r="P809" s="191">
        <f>O809*H809</f>
        <v>0</v>
      </c>
      <c r="Q809" s="191">
        <v>1.32E-3</v>
      </c>
      <c r="R809" s="191">
        <f>Q809*H809</f>
        <v>1.848E-2</v>
      </c>
      <c r="S809" s="191">
        <v>0</v>
      </c>
      <c r="T809" s="19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193" t="s">
        <v>254</v>
      </c>
      <c r="AT809" s="193" t="s">
        <v>160</v>
      </c>
      <c r="AU809" s="193" t="s">
        <v>87</v>
      </c>
      <c r="AY809" s="17" t="s">
        <v>157</v>
      </c>
      <c r="BE809" s="194">
        <f>IF(N809="základní",J809,0)</f>
        <v>0</v>
      </c>
      <c r="BF809" s="194">
        <f>IF(N809="snížená",J809,0)</f>
        <v>0</v>
      </c>
      <c r="BG809" s="194">
        <f>IF(N809="zákl. přenesená",J809,0)</f>
        <v>0</v>
      </c>
      <c r="BH809" s="194">
        <f>IF(N809="sníž. přenesená",J809,0)</f>
        <v>0</v>
      </c>
      <c r="BI809" s="194">
        <f>IF(N809="nulová",J809,0)</f>
        <v>0</v>
      </c>
      <c r="BJ809" s="17" t="s">
        <v>85</v>
      </c>
      <c r="BK809" s="194">
        <f>ROUND(I809*H809,2)</f>
        <v>0</v>
      </c>
      <c r="BL809" s="17" t="s">
        <v>254</v>
      </c>
      <c r="BM809" s="193" t="s">
        <v>1185</v>
      </c>
    </row>
    <row r="810" spans="1:65" s="14" customFormat="1" ht="10.199999999999999">
      <c r="B810" s="206"/>
      <c r="C810" s="207"/>
      <c r="D810" s="197" t="s">
        <v>167</v>
      </c>
      <c r="E810" s="208" t="s">
        <v>1</v>
      </c>
      <c r="F810" s="209" t="s">
        <v>245</v>
      </c>
      <c r="G810" s="207"/>
      <c r="H810" s="210">
        <v>14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167</v>
      </c>
      <c r="AU810" s="216" t="s">
        <v>87</v>
      </c>
      <c r="AV810" s="14" t="s">
        <v>87</v>
      </c>
      <c r="AW810" s="14" t="s">
        <v>33</v>
      </c>
      <c r="AX810" s="14" t="s">
        <v>85</v>
      </c>
      <c r="AY810" s="216" t="s">
        <v>157</v>
      </c>
    </row>
    <row r="811" spans="1:65" s="2" customFormat="1" ht="16.5" customHeight="1">
      <c r="A811" s="34"/>
      <c r="B811" s="35"/>
      <c r="C811" s="182" t="s">
        <v>1186</v>
      </c>
      <c r="D811" s="182" t="s">
        <v>160</v>
      </c>
      <c r="E811" s="183" t="s">
        <v>1187</v>
      </c>
      <c r="F811" s="184" t="s">
        <v>1188</v>
      </c>
      <c r="G811" s="185" t="s">
        <v>352</v>
      </c>
      <c r="H811" s="186">
        <v>2</v>
      </c>
      <c r="I811" s="187"/>
      <c r="J811" s="188">
        <f>ROUND(I811*H811,2)</f>
        <v>0</v>
      </c>
      <c r="K811" s="184" t="s">
        <v>164</v>
      </c>
      <c r="L811" s="39"/>
      <c r="M811" s="189" t="s">
        <v>1</v>
      </c>
      <c r="N811" s="190" t="s">
        <v>43</v>
      </c>
      <c r="O811" s="71"/>
      <c r="P811" s="191">
        <f>O811*H811</f>
        <v>0</v>
      </c>
      <c r="Q811" s="191">
        <v>1.5200000000000001E-3</v>
      </c>
      <c r="R811" s="191">
        <f>Q811*H811</f>
        <v>3.0400000000000002E-3</v>
      </c>
      <c r="S811" s="191">
        <v>0</v>
      </c>
      <c r="T811" s="19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93" t="s">
        <v>254</v>
      </c>
      <c r="AT811" s="193" t="s">
        <v>160</v>
      </c>
      <c r="AU811" s="193" t="s">
        <v>87</v>
      </c>
      <c r="AY811" s="17" t="s">
        <v>157</v>
      </c>
      <c r="BE811" s="194">
        <f>IF(N811="základní",J811,0)</f>
        <v>0</v>
      </c>
      <c r="BF811" s="194">
        <f>IF(N811="snížená",J811,0)</f>
        <v>0</v>
      </c>
      <c r="BG811" s="194">
        <f>IF(N811="zákl. přenesená",J811,0)</f>
        <v>0</v>
      </c>
      <c r="BH811" s="194">
        <f>IF(N811="sníž. přenesená",J811,0)</f>
        <v>0</v>
      </c>
      <c r="BI811" s="194">
        <f>IF(N811="nulová",J811,0)</f>
        <v>0</v>
      </c>
      <c r="BJ811" s="17" t="s">
        <v>85</v>
      </c>
      <c r="BK811" s="194">
        <f>ROUND(I811*H811,2)</f>
        <v>0</v>
      </c>
      <c r="BL811" s="17" t="s">
        <v>254</v>
      </c>
      <c r="BM811" s="193" t="s">
        <v>1189</v>
      </c>
    </row>
    <row r="812" spans="1:65" s="14" customFormat="1" ht="10.199999999999999">
      <c r="B812" s="206"/>
      <c r="C812" s="207"/>
      <c r="D812" s="197" t="s">
        <v>167</v>
      </c>
      <c r="E812" s="208" t="s">
        <v>1</v>
      </c>
      <c r="F812" s="209" t="s">
        <v>87</v>
      </c>
      <c r="G812" s="207"/>
      <c r="H812" s="210">
        <v>2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167</v>
      </c>
      <c r="AU812" s="216" t="s">
        <v>87</v>
      </c>
      <c r="AV812" s="14" t="s">
        <v>87</v>
      </c>
      <c r="AW812" s="14" t="s">
        <v>33</v>
      </c>
      <c r="AX812" s="14" t="s">
        <v>85</v>
      </c>
      <c r="AY812" s="216" t="s">
        <v>157</v>
      </c>
    </row>
    <row r="813" spans="1:65" s="2" customFormat="1" ht="21.75" customHeight="1">
      <c r="A813" s="34"/>
      <c r="B813" s="35"/>
      <c r="C813" s="182" t="s">
        <v>1190</v>
      </c>
      <c r="D813" s="182" t="s">
        <v>160</v>
      </c>
      <c r="E813" s="183" t="s">
        <v>1191</v>
      </c>
      <c r="F813" s="184" t="s">
        <v>1192</v>
      </c>
      <c r="G813" s="185" t="s">
        <v>352</v>
      </c>
      <c r="H813" s="186">
        <v>17</v>
      </c>
      <c r="I813" s="187"/>
      <c r="J813" s="188">
        <f>ROUND(I813*H813,2)</f>
        <v>0</v>
      </c>
      <c r="K813" s="184" t="s">
        <v>164</v>
      </c>
      <c r="L813" s="39"/>
      <c r="M813" s="189" t="s">
        <v>1</v>
      </c>
      <c r="N813" s="190" t="s">
        <v>43</v>
      </c>
      <c r="O813" s="71"/>
      <c r="P813" s="191">
        <f>O813*H813</f>
        <v>0</v>
      </c>
      <c r="Q813" s="191">
        <v>3.5E-4</v>
      </c>
      <c r="R813" s="191">
        <f>Q813*H813</f>
        <v>5.9499999999999996E-3</v>
      </c>
      <c r="S813" s="191">
        <v>0</v>
      </c>
      <c r="T813" s="19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93" t="s">
        <v>254</v>
      </c>
      <c r="AT813" s="193" t="s">
        <v>160</v>
      </c>
      <c r="AU813" s="193" t="s">
        <v>87</v>
      </c>
      <c r="AY813" s="17" t="s">
        <v>157</v>
      </c>
      <c r="BE813" s="194">
        <f>IF(N813="základní",J813,0)</f>
        <v>0</v>
      </c>
      <c r="BF813" s="194">
        <f>IF(N813="snížená",J813,0)</f>
        <v>0</v>
      </c>
      <c r="BG813" s="194">
        <f>IF(N813="zákl. přenesená",J813,0)</f>
        <v>0</v>
      </c>
      <c r="BH813" s="194">
        <f>IF(N813="sníž. přenesená",J813,0)</f>
        <v>0</v>
      </c>
      <c r="BI813" s="194">
        <f>IF(N813="nulová",J813,0)</f>
        <v>0</v>
      </c>
      <c r="BJ813" s="17" t="s">
        <v>85</v>
      </c>
      <c r="BK813" s="194">
        <f>ROUND(I813*H813,2)</f>
        <v>0</v>
      </c>
      <c r="BL813" s="17" t="s">
        <v>254</v>
      </c>
      <c r="BM813" s="193" t="s">
        <v>1193</v>
      </c>
    </row>
    <row r="814" spans="1:65" s="14" customFormat="1" ht="10.199999999999999">
      <c r="B814" s="206"/>
      <c r="C814" s="207"/>
      <c r="D814" s="197" t="s">
        <v>167</v>
      </c>
      <c r="E814" s="208" t="s">
        <v>1</v>
      </c>
      <c r="F814" s="209" t="s">
        <v>257</v>
      </c>
      <c r="G814" s="207"/>
      <c r="H814" s="210">
        <v>17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167</v>
      </c>
      <c r="AU814" s="216" t="s">
        <v>87</v>
      </c>
      <c r="AV814" s="14" t="s">
        <v>87</v>
      </c>
      <c r="AW814" s="14" t="s">
        <v>33</v>
      </c>
      <c r="AX814" s="14" t="s">
        <v>85</v>
      </c>
      <c r="AY814" s="216" t="s">
        <v>157</v>
      </c>
    </row>
    <row r="815" spans="1:65" s="2" customFormat="1" ht="21.75" customHeight="1">
      <c r="A815" s="34"/>
      <c r="B815" s="35"/>
      <c r="C815" s="182" t="s">
        <v>1194</v>
      </c>
      <c r="D815" s="182" t="s">
        <v>160</v>
      </c>
      <c r="E815" s="183" t="s">
        <v>1195</v>
      </c>
      <c r="F815" s="184" t="s">
        <v>1196</v>
      </c>
      <c r="G815" s="185" t="s">
        <v>352</v>
      </c>
      <c r="H815" s="186">
        <v>12</v>
      </c>
      <c r="I815" s="187"/>
      <c r="J815" s="188">
        <f>ROUND(I815*H815,2)</f>
        <v>0</v>
      </c>
      <c r="K815" s="184" t="s">
        <v>164</v>
      </c>
      <c r="L815" s="39"/>
      <c r="M815" s="189" t="s">
        <v>1</v>
      </c>
      <c r="N815" s="190" t="s">
        <v>43</v>
      </c>
      <c r="O815" s="71"/>
      <c r="P815" s="191">
        <f>O815*H815</f>
        <v>0</v>
      </c>
      <c r="Q815" s="191">
        <v>5.6999999999999998E-4</v>
      </c>
      <c r="R815" s="191">
        <f>Q815*H815</f>
        <v>6.8399999999999997E-3</v>
      </c>
      <c r="S815" s="191">
        <v>0</v>
      </c>
      <c r="T815" s="19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93" t="s">
        <v>254</v>
      </c>
      <c r="AT815" s="193" t="s">
        <v>160</v>
      </c>
      <c r="AU815" s="193" t="s">
        <v>87</v>
      </c>
      <c r="AY815" s="17" t="s">
        <v>157</v>
      </c>
      <c r="BE815" s="194">
        <f>IF(N815="základní",J815,0)</f>
        <v>0</v>
      </c>
      <c r="BF815" s="194">
        <f>IF(N815="snížená",J815,0)</f>
        <v>0</v>
      </c>
      <c r="BG815" s="194">
        <f>IF(N815="zákl. přenesená",J815,0)</f>
        <v>0</v>
      </c>
      <c r="BH815" s="194">
        <f>IF(N815="sníž. přenesená",J815,0)</f>
        <v>0</v>
      </c>
      <c r="BI815" s="194">
        <f>IF(N815="nulová",J815,0)</f>
        <v>0</v>
      </c>
      <c r="BJ815" s="17" t="s">
        <v>85</v>
      </c>
      <c r="BK815" s="194">
        <f>ROUND(I815*H815,2)</f>
        <v>0</v>
      </c>
      <c r="BL815" s="17" t="s">
        <v>254</v>
      </c>
      <c r="BM815" s="193" t="s">
        <v>1197</v>
      </c>
    </row>
    <row r="816" spans="1:65" s="14" customFormat="1" ht="10.199999999999999">
      <c r="B816" s="206"/>
      <c r="C816" s="207"/>
      <c r="D816" s="197" t="s">
        <v>167</v>
      </c>
      <c r="E816" s="208" t="s">
        <v>1</v>
      </c>
      <c r="F816" s="209" t="s">
        <v>8</v>
      </c>
      <c r="G816" s="207"/>
      <c r="H816" s="210">
        <v>12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167</v>
      </c>
      <c r="AU816" s="216" t="s">
        <v>87</v>
      </c>
      <c r="AV816" s="14" t="s">
        <v>87</v>
      </c>
      <c r="AW816" s="14" t="s">
        <v>33</v>
      </c>
      <c r="AX816" s="14" t="s">
        <v>85</v>
      </c>
      <c r="AY816" s="216" t="s">
        <v>157</v>
      </c>
    </row>
    <row r="817" spans="1:65" s="2" customFormat="1" ht="16.5" customHeight="1">
      <c r="A817" s="34"/>
      <c r="B817" s="35"/>
      <c r="C817" s="182" t="s">
        <v>1198</v>
      </c>
      <c r="D817" s="182" t="s">
        <v>160</v>
      </c>
      <c r="E817" s="183" t="s">
        <v>1199</v>
      </c>
      <c r="F817" s="184" t="s">
        <v>1200</v>
      </c>
      <c r="G817" s="185" t="s">
        <v>352</v>
      </c>
      <c r="H817" s="186">
        <v>9</v>
      </c>
      <c r="I817" s="187"/>
      <c r="J817" s="188">
        <f>ROUND(I817*H817,2)</f>
        <v>0</v>
      </c>
      <c r="K817" s="184" t="s">
        <v>164</v>
      </c>
      <c r="L817" s="39"/>
      <c r="M817" s="189" t="s">
        <v>1</v>
      </c>
      <c r="N817" s="190" t="s">
        <v>43</v>
      </c>
      <c r="O817" s="71"/>
      <c r="P817" s="191">
        <f>O817*H817</f>
        <v>0</v>
      </c>
      <c r="Q817" s="191">
        <v>7.2000000000000005E-4</v>
      </c>
      <c r="R817" s="191">
        <f>Q817*H817</f>
        <v>6.4800000000000005E-3</v>
      </c>
      <c r="S817" s="191">
        <v>0</v>
      </c>
      <c r="T817" s="19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193" t="s">
        <v>254</v>
      </c>
      <c r="AT817" s="193" t="s">
        <v>160</v>
      </c>
      <c r="AU817" s="193" t="s">
        <v>87</v>
      </c>
      <c r="AY817" s="17" t="s">
        <v>157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17" t="s">
        <v>85</v>
      </c>
      <c r="BK817" s="194">
        <f>ROUND(I817*H817,2)</f>
        <v>0</v>
      </c>
      <c r="BL817" s="17" t="s">
        <v>254</v>
      </c>
      <c r="BM817" s="193" t="s">
        <v>1201</v>
      </c>
    </row>
    <row r="818" spans="1:65" s="14" customFormat="1" ht="10.199999999999999">
      <c r="B818" s="206"/>
      <c r="C818" s="207"/>
      <c r="D818" s="197" t="s">
        <v>167</v>
      </c>
      <c r="E818" s="208" t="s">
        <v>1</v>
      </c>
      <c r="F818" s="209" t="s">
        <v>222</v>
      </c>
      <c r="G818" s="207"/>
      <c r="H818" s="210">
        <v>9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167</v>
      </c>
      <c r="AU818" s="216" t="s">
        <v>87</v>
      </c>
      <c r="AV818" s="14" t="s">
        <v>87</v>
      </c>
      <c r="AW818" s="14" t="s">
        <v>33</v>
      </c>
      <c r="AX818" s="14" t="s">
        <v>85</v>
      </c>
      <c r="AY818" s="216" t="s">
        <v>157</v>
      </c>
    </row>
    <row r="819" spans="1:65" s="2" customFormat="1" ht="21.75" customHeight="1">
      <c r="A819" s="34"/>
      <c r="B819" s="35"/>
      <c r="C819" s="182" t="s">
        <v>1202</v>
      </c>
      <c r="D819" s="182" t="s">
        <v>160</v>
      </c>
      <c r="E819" s="183" t="s">
        <v>1203</v>
      </c>
      <c r="F819" s="184" t="s">
        <v>1204</v>
      </c>
      <c r="G819" s="185" t="s">
        <v>352</v>
      </c>
      <c r="H819" s="186">
        <v>13</v>
      </c>
      <c r="I819" s="187"/>
      <c r="J819" s="188">
        <f>ROUND(I819*H819,2)</f>
        <v>0</v>
      </c>
      <c r="K819" s="184" t="s">
        <v>164</v>
      </c>
      <c r="L819" s="39"/>
      <c r="M819" s="189" t="s">
        <v>1</v>
      </c>
      <c r="N819" s="190" t="s">
        <v>43</v>
      </c>
      <c r="O819" s="71"/>
      <c r="P819" s="191">
        <f>O819*H819</f>
        <v>0</v>
      </c>
      <c r="Q819" s="191">
        <v>1.32E-3</v>
      </c>
      <c r="R819" s="191">
        <f>Q819*H819</f>
        <v>1.7160000000000002E-2</v>
      </c>
      <c r="S819" s="191">
        <v>0</v>
      </c>
      <c r="T819" s="19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93" t="s">
        <v>254</v>
      </c>
      <c r="AT819" s="193" t="s">
        <v>160</v>
      </c>
      <c r="AU819" s="193" t="s">
        <v>87</v>
      </c>
      <c r="AY819" s="17" t="s">
        <v>157</v>
      </c>
      <c r="BE819" s="194">
        <f>IF(N819="základní",J819,0)</f>
        <v>0</v>
      </c>
      <c r="BF819" s="194">
        <f>IF(N819="snížená",J819,0)</f>
        <v>0</v>
      </c>
      <c r="BG819" s="194">
        <f>IF(N819="zákl. přenesená",J819,0)</f>
        <v>0</v>
      </c>
      <c r="BH819" s="194">
        <f>IF(N819="sníž. přenesená",J819,0)</f>
        <v>0</v>
      </c>
      <c r="BI819" s="194">
        <f>IF(N819="nulová",J819,0)</f>
        <v>0</v>
      </c>
      <c r="BJ819" s="17" t="s">
        <v>85</v>
      </c>
      <c r="BK819" s="194">
        <f>ROUND(I819*H819,2)</f>
        <v>0</v>
      </c>
      <c r="BL819" s="17" t="s">
        <v>254</v>
      </c>
      <c r="BM819" s="193" t="s">
        <v>1205</v>
      </c>
    </row>
    <row r="820" spans="1:65" s="14" customFormat="1" ht="10.199999999999999">
      <c r="B820" s="206"/>
      <c r="C820" s="207"/>
      <c r="D820" s="197" t="s">
        <v>167</v>
      </c>
      <c r="E820" s="208" t="s">
        <v>1</v>
      </c>
      <c r="F820" s="209" t="s">
        <v>239</v>
      </c>
      <c r="G820" s="207"/>
      <c r="H820" s="210">
        <v>13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167</v>
      </c>
      <c r="AU820" s="216" t="s">
        <v>87</v>
      </c>
      <c r="AV820" s="14" t="s">
        <v>87</v>
      </c>
      <c r="AW820" s="14" t="s">
        <v>33</v>
      </c>
      <c r="AX820" s="14" t="s">
        <v>85</v>
      </c>
      <c r="AY820" s="216" t="s">
        <v>157</v>
      </c>
    </row>
    <row r="821" spans="1:65" s="2" customFormat="1" ht="21.75" customHeight="1">
      <c r="A821" s="34"/>
      <c r="B821" s="35"/>
      <c r="C821" s="182" t="s">
        <v>1206</v>
      </c>
      <c r="D821" s="182" t="s">
        <v>160</v>
      </c>
      <c r="E821" s="183" t="s">
        <v>1207</v>
      </c>
      <c r="F821" s="184" t="s">
        <v>1208</v>
      </c>
      <c r="G821" s="185" t="s">
        <v>352</v>
      </c>
      <c r="H821" s="186">
        <v>2</v>
      </c>
      <c r="I821" s="187"/>
      <c r="J821" s="188">
        <f>ROUND(I821*H821,2)</f>
        <v>0</v>
      </c>
      <c r="K821" s="184" t="s">
        <v>164</v>
      </c>
      <c r="L821" s="39"/>
      <c r="M821" s="189" t="s">
        <v>1</v>
      </c>
      <c r="N821" s="190" t="s">
        <v>43</v>
      </c>
      <c r="O821" s="71"/>
      <c r="P821" s="191">
        <f>O821*H821</f>
        <v>0</v>
      </c>
      <c r="Q821" s="191">
        <v>1.5200000000000001E-3</v>
      </c>
      <c r="R821" s="191">
        <f>Q821*H821</f>
        <v>3.0400000000000002E-3</v>
      </c>
      <c r="S821" s="191">
        <v>0</v>
      </c>
      <c r="T821" s="19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93" t="s">
        <v>254</v>
      </c>
      <c r="AT821" s="193" t="s">
        <v>160</v>
      </c>
      <c r="AU821" s="193" t="s">
        <v>87</v>
      </c>
      <c r="AY821" s="17" t="s">
        <v>157</v>
      </c>
      <c r="BE821" s="194">
        <f>IF(N821="základní",J821,0)</f>
        <v>0</v>
      </c>
      <c r="BF821" s="194">
        <f>IF(N821="snížená",J821,0)</f>
        <v>0</v>
      </c>
      <c r="BG821" s="194">
        <f>IF(N821="zákl. přenesená",J821,0)</f>
        <v>0</v>
      </c>
      <c r="BH821" s="194">
        <f>IF(N821="sníž. přenesená",J821,0)</f>
        <v>0</v>
      </c>
      <c r="BI821" s="194">
        <f>IF(N821="nulová",J821,0)</f>
        <v>0</v>
      </c>
      <c r="BJ821" s="17" t="s">
        <v>85</v>
      </c>
      <c r="BK821" s="194">
        <f>ROUND(I821*H821,2)</f>
        <v>0</v>
      </c>
      <c r="BL821" s="17" t="s">
        <v>254</v>
      </c>
      <c r="BM821" s="193" t="s">
        <v>1209</v>
      </c>
    </row>
    <row r="822" spans="1:65" s="14" customFormat="1" ht="10.199999999999999">
      <c r="B822" s="206"/>
      <c r="C822" s="207"/>
      <c r="D822" s="197" t="s">
        <v>167</v>
      </c>
      <c r="E822" s="208" t="s">
        <v>1</v>
      </c>
      <c r="F822" s="209" t="s">
        <v>87</v>
      </c>
      <c r="G822" s="207"/>
      <c r="H822" s="210">
        <v>2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167</v>
      </c>
      <c r="AU822" s="216" t="s">
        <v>87</v>
      </c>
      <c r="AV822" s="14" t="s">
        <v>87</v>
      </c>
      <c r="AW822" s="14" t="s">
        <v>33</v>
      </c>
      <c r="AX822" s="14" t="s">
        <v>85</v>
      </c>
      <c r="AY822" s="216" t="s">
        <v>157</v>
      </c>
    </row>
    <row r="823" spans="1:65" s="2" customFormat="1" ht="16.5" customHeight="1">
      <c r="A823" s="34"/>
      <c r="B823" s="35"/>
      <c r="C823" s="182" t="s">
        <v>1210</v>
      </c>
      <c r="D823" s="182" t="s">
        <v>160</v>
      </c>
      <c r="E823" s="183" t="s">
        <v>1211</v>
      </c>
      <c r="F823" s="184" t="s">
        <v>1212</v>
      </c>
      <c r="G823" s="185" t="s">
        <v>352</v>
      </c>
      <c r="H823" s="186">
        <v>6</v>
      </c>
      <c r="I823" s="187"/>
      <c r="J823" s="188">
        <f>ROUND(I823*H823,2)</f>
        <v>0</v>
      </c>
      <c r="K823" s="184" t="s">
        <v>164</v>
      </c>
      <c r="L823" s="39"/>
      <c r="M823" s="189" t="s">
        <v>1</v>
      </c>
      <c r="N823" s="190" t="s">
        <v>43</v>
      </c>
      <c r="O823" s="71"/>
      <c r="P823" s="191">
        <f>O823*H823</f>
        <v>0</v>
      </c>
      <c r="Q823" s="191">
        <v>2.1000000000000001E-4</v>
      </c>
      <c r="R823" s="191">
        <f>Q823*H823</f>
        <v>1.2600000000000001E-3</v>
      </c>
      <c r="S823" s="191">
        <v>0</v>
      </c>
      <c r="T823" s="19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3" t="s">
        <v>254</v>
      </c>
      <c r="AT823" s="193" t="s">
        <v>160</v>
      </c>
      <c r="AU823" s="193" t="s">
        <v>87</v>
      </c>
      <c r="AY823" s="17" t="s">
        <v>157</v>
      </c>
      <c r="BE823" s="194">
        <f>IF(N823="základní",J823,0)</f>
        <v>0</v>
      </c>
      <c r="BF823" s="194">
        <f>IF(N823="snížená",J823,0)</f>
        <v>0</v>
      </c>
      <c r="BG823" s="194">
        <f>IF(N823="zákl. přenesená",J823,0)</f>
        <v>0</v>
      </c>
      <c r="BH823" s="194">
        <f>IF(N823="sníž. přenesená",J823,0)</f>
        <v>0</v>
      </c>
      <c r="BI823" s="194">
        <f>IF(N823="nulová",J823,0)</f>
        <v>0</v>
      </c>
      <c r="BJ823" s="17" t="s">
        <v>85</v>
      </c>
      <c r="BK823" s="194">
        <f>ROUND(I823*H823,2)</f>
        <v>0</v>
      </c>
      <c r="BL823" s="17" t="s">
        <v>254</v>
      </c>
      <c r="BM823" s="193" t="s">
        <v>1213</v>
      </c>
    </row>
    <row r="824" spans="1:65" s="14" customFormat="1" ht="10.199999999999999">
      <c r="B824" s="206"/>
      <c r="C824" s="207"/>
      <c r="D824" s="197" t="s">
        <v>167</v>
      </c>
      <c r="E824" s="208" t="s">
        <v>1</v>
      </c>
      <c r="F824" s="209" t="s">
        <v>208</v>
      </c>
      <c r="G824" s="207"/>
      <c r="H824" s="210">
        <v>6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167</v>
      </c>
      <c r="AU824" s="216" t="s">
        <v>87</v>
      </c>
      <c r="AV824" s="14" t="s">
        <v>87</v>
      </c>
      <c r="AW824" s="14" t="s">
        <v>33</v>
      </c>
      <c r="AX824" s="14" t="s">
        <v>85</v>
      </c>
      <c r="AY824" s="216" t="s">
        <v>157</v>
      </c>
    </row>
    <row r="825" spans="1:65" s="2" customFormat="1" ht="16.5" customHeight="1">
      <c r="A825" s="34"/>
      <c r="B825" s="35"/>
      <c r="C825" s="182" t="s">
        <v>1214</v>
      </c>
      <c r="D825" s="182" t="s">
        <v>160</v>
      </c>
      <c r="E825" s="183" t="s">
        <v>1215</v>
      </c>
      <c r="F825" s="184" t="s">
        <v>1216</v>
      </c>
      <c r="G825" s="185" t="s">
        <v>352</v>
      </c>
      <c r="H825" s="186">
        <v>2</v>
      </c>
      <c r="I825" s="187"/>
      <c r="J825" s="188">
        <f>ROUND(I825*H825,2)</f>
        <v>0</v>
      </c>
      <c r="K825" s="184" t="s">
        <v>164</v>
      </c>
      <c r="L825" s="39"/>
      <c r="M825" s="189" t="s">
        <v>1</v>
      </c>
      <c r="N825" s="190" t="s">
        <v>43</v>
      </c>
      <c r="O825" s="71"/>
      <c r="P825" s="191">
        <f>O825*H825</f>
        <v>0</v>
      </c>
      <c r="Q825" s="191">
        <v>3.5E-4</v>
      </c>
      <c r="R825" s="191">
        <f>Q825*H825</f>
        <v>6.9999999999999999E-4</v>
      </c>
      <c r="S825" s="191">
        <v>0</v>
      </c>
      <c r="T825" s="19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93" t="s">
        <v>254</v>
      </c>
      <c r="AT825" s="193" t="s">
        <v>160</v>
      </c>
      <c r="AU825" s="193" t="s">
        <v>87</v>
      </c>
      <c r="AY825" s="17" t="s">
        <v>157</v>
      </c>
      <c r="BE825" s="194">
        <f>IF(N825="základní",J825,0)</f>
        <v>0</v>
      </c>
      <c r="BF825" s="194">
        <f>IF(N825="snížená",J825,0)</f>
        <v>0</v>
      </c>
      <c r="BG825" s="194">
        <f>IF(N825="zákl. přenesená",J825,0)</f>
        <v>0</v>
      </c>
      <c r="BH825" s="194">
        <f>IF(N825="sníž. přenesená",J825,0)</f>
        <v>0</v>
      </c>
      <c r="BI825" s="194">
        <f>IF(N825="nulová",J825,0)</f>
        <v>0</v>
      </c>
      <c r="BJ825" s="17" t="s">
        <v>85</v>
      </c>
      <c r="BK825" s="194">
        <f>ROUND(I825*H825,2)</f>
        <v>0</v>
      </c>
      <c r="BL825" s="17" t="s">
        <v>254</v>
      </c>
      <c r="BM825" s="193" t="s">
        <v>1217</v>
      </c>
    </row>
    <row r="826" spans="1:65" s="14" customFormat="1" ht="10.199999999999999">
      <c r="B826" s="206"/>
      <c r="C826" s="207"/>
      <c r="D826" s="197" t="s">
        <v>167</v>
      </c>
      <c r="E826" s="208" t="s">
        <v>1</v>
      </c>
      <c r="F826" s="209" t="s">
        <v>87</v>
      </c>
      <c r="G826" s="207"/>
      <c r="H826" s="210">
        <v>2</v>
      </c>
      <c r="I826" s="211"/>
      <c r="J826" s="207"/>
      <c r="K826" s="207"/>
      <c r="L826" s="212"/>
      <c r="M826" s="213"/>
      <c r="N826" s="214"/>
      <c r="O826" s="214"/>
      <c r="P826" s="214"/>
      <c r="Q826" s="214"/>
      <c r="R826" s="214"/>
      <c r="S826" s="214"/>
      <c r="T826" s="215"/>
      <c r="AT826" s="216" t="s">
        <v>167</v>
      </c>
      <c r="AU826" s="216" t="s">
        <v>87</v>
      </c>
      <c r="AV826" s="14" t="s">
        <v>87</v>
      </c>
      <c r="AW826" s="14" t="s">
        <v>33</v>
      </c>
      <c r="AX826" s="14" t="s">
        <v>85</v>
      </c>
      <c r="AY826" s="216" t="s">
        <v>157</v>
      </c>
    </row>
    <row r="827" spans="1:65" s="2" customFormat="1" ht="16.5" customHeight="1">
      <c r="A827" s="34"/>
      <c r="B827" s="35"/>
      <c r="C827" s="182" t="s">
        <v>1218</v>
      </c>
      <c r="D827" s="182" t="s">
        <v>160</v>
      </c>
      <c r="E827" s="183" t="s">
        <v>1219</v>
      </c>
      <c r="F827" s="184" t="s">
        <v>1220</v>
      </c>
      <c r="G827" s="185" t="s">
        <v>352</v>
      </c>
      <c r="H827" s="186">
        <v>1</v>
      </c>
      <c r="I827" s="187"/>
      <c r="J827" s="188">
        <f>ROUND(I827*H827,2)</f>
        <v>0</v>
      </c>
      <c r="K827" s="184" t="s">
        <v>164</v>
      </c>
      <c r="L827" s="39"/>
      <c r="M827" s="189" t="s">
        <v>1</v>
      </c>
      <c r="N827" s="190" t="s">
        <v>43</v>
      </c>
      <c r="O827" s="71"/>
      <c r="P827" s="191">
        <f>O827*H827</f>
        <v>0</v>
      </c>
      <c r="Q827" s="191">
        <v>5.5999999999999995E-4</v>
      </c>
      <c r="R827" s="191">
        <f>Q827*H827</f>
        <v>5.5999999999999995E-4</v>
      </c>
      <c r="S827" s="191">
        <v>0</v>
      </c>
      <c r="T827" s="19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93" t="s">
        <v>254</v>
      </c>
      <c r="AT827" s="193" t="s">
        <v>160</v>
      </c>
      <c r="AU827" s="193" t="s">
        <v>87</v>
      </c>
      <c r="AY827" s="17" t="s">
        <v>157</v>
      </c>
      <c r="BE827" s="194">
        <f>IF(N827="základní",J827,0)</f>
        <v>0</v>
      </c>
      <c r="BF827" s="194">
        <f>IF(N827="snížená",J827,0)</f>
        <v>0</v>
      </c>
      <c r="BG827" s="194">
        <f>IF(N827="zákl. přenesená",J827,0)</f>
        <v>0</v>
      </c>
      <c r="BH827" s="194">
        <f>IF(N827="sníž. přenesená",J827,0)</f>
        <v>0</v>
      </c>
      <c r="BI827" s="194">
        <f>IF(N827="nulová",J827,0)</f>
        <v>0</v>
      </c>
      <c r="BJ827" s="17" t="s">
        <v>85</v>
      </c>
      <c r="BK827" s="194">
        <f>ROUND(I827*H827,2)</f>
        <v>0</v>
      </c>
      <c r="BL827" s="17" t="s">
        <v>254</v>
      </c>
      <c r="BM827" s="193" t="s">
        <v>1221</v>
      </c>
    </row>
    <row r="828" spans="1:65" s="14" customFormat="1" ht="10.199999999999999">
      <c r="B828" s="206"/>
      <c r="C828" s="207"/>
      <c r="D828" s="197" t="s">
        <v>167</v>
      </c>
      <c r="E828" s="208" t="s">
        <v>1</v>
      </c>
      <c r="F828" s="209" t="s">
        <v>85</v>
      </c>
      <c r="G828" s="207"/>
      <c r="H828" s="210">
        <v>1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167</v>
      </c>
      <c r="AU828" s="216" t="s">
        <v>87</v>
      </c>
      <c r="AV828" s="14" t="s">
        <v>87</v>
      </c>
      <c r="AW828" s="14" t="s">
        <v>33</v>
      </c>
      <c r="AX828" s="14" t="s">
        <v>85</v>
      </c>
      <c r="AY828" s="216" t="s">
        <v>157</v>
      </c>
    </row>
    <row r="829" spans="1:65" s="2" customFormat="1" ht="16.5" customHeight="1">
      <c r="A829" s="34"/>
      <c r="B829" s="35"/>
      <c r="C829" s="182" t="s">
        <v>1222</v>
      </c>
      <c r="D829" s="182" t="s">
        <v>160</v>
      </c>
      <c r="E829" s="183" t="s">
        <v>1223</v>
      </c>
      <c r="F829" s="184" t="s">
        <v>1224</v>
      </c>
      <c r="G829" s="185" t="s">
        <v>352</v>
      </c>
      <c r="H829" s="186">
        <v>2</v>
      </c>
      <c r="I829" s="187"/>
      <c r="J829" s="188">
        <f>ROUND(I829*H829,2)</f>
        <v>0</v>
      </c>
      <c r="K829" s="184" t="s">
        <v>164</v>
      </c>
      <c r="L829" s="39"/>
      <c r="M829" s="189" t="s">
        <v>1</v>
      </c>
      <c r="N829" s="190" t="s">
        <v>43</v>
      </c>
      <c r="O829" s="71"/>
      <c r="P829" s="191">
        <f>O829*H829</f>
        <v>0</v>
      </c>
      <c r="Q829" s="191">
        <v>1.0399999999999999E-3</v>
      </c>
      <c r="R829" s="191">
        <f>Q829*H829</f>
        <v>2.0799999999999998E-3</v>
      </c>
      <c r="S829" s="191">
        <v>0</v>
      </c>
      <c r="T829" s="19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93" t="s">
        <v>254</v>
      </c>
      <c r="AT829" s="193" t="s">
        <v>160</v>
      </c>
      <c r="AU829" s="193" t="s">
        <v>87</v>
      </c>
      <c r="AY829" s="17" t="s">
        <v>157</v>
      </c>
      <c r="BE829" s="194">
        <f>IF(N829="základní",J829,0)</f>
        <v>0</v>
      </c>
      <c r="BF829" s="194">
        <f>IF(N829="snížená",J829,0)</f>
        <v>0</v>
      </c>
      <c r="BG829" s="194">
        <f>IF(N829="zákl. přenesená",J829,0)</f>
        <v>0</v>
      </c>
      <c r="BH829" s="194">
        <f>IF(N829="sníž. přenesená",J829,0)</f>
        <v>0</v>
      </c>
      <c r="BI829" s="194">
        <f>IF(N829="nulová",J829,0)</f>
        <v>0</v>
      </c>
      <c r="BJ829" s="17" t="s">
        <v>85</v>
      </c>
      <c r="BK829" s="194">
        <f>ROUND(I829*H829,2)</f>
        <v>0</v>
      </c>
      <c r="BL829" s="17" t="s">
        <v>254</v>
      </c>
      <c r="BM829" s="193" t="s">
        <v>1225</v>
      </c>
    </row>
    <row r="830" spans="1:65" s="2" customFormat="1" ht="24.15" customHeight="1">
      <c r="A830" s="34"/>
      <c r="B830" s="35"/>
      <c r="C830" s="182" t="s">
        <v>1226</v>
      </c>
      <c r="D830" s="182" t="s">
        <v>160</v>
      </c>
      <c r="E830" s="183" t="s">
        <v>1227</v>
      </c>
      <c r="F830" s="184" t="s">
        <v>1228</v>
      </c>
      <c r="G830" s="185" t="s">
        <v>352</v>
      </c>
      <c r="H830" s="186">
        <v>6</v>
      </c>
      <c r="I830" s="187"/>
      <c r="J830" s="188">
        <f>ROUND(I830*H830,2)</f>
        <v>0</v>
      </c>
      <c r="K830" s="184" t="s">
        <v>164</v>
      </c>
      <c r="L830" s="39"/>
      <c r="M830" s="189" t="s">
        <v>1</v>
      </c>
      <c r="N830" s="190" t="s">
        <v>43</v>
      </c>
      <c r="O830" s="71"/>
      <c r="P830" s="191">
        <f>O830*H830</f>
        <v>0</v>
      </c>
      <c r="Q830" s="191">
        <v>3.5E-4</v>
      </c>
      <c r="R830" s="191">
        <f>Q830*H830</f>
        <v>2.0999999999999999E-3</v>
      </c>
      <c r="S830" s="191">
        <v>0</v>
      </c>
      <c r="T830" s="192">
        <f>S830*H830</f>
        <v>0</v>
      </c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R830" s="193" t="s">
        <v>254</v>
      </c>
      <c r="AT830" s="193" t="s">
        <v>160</v>
      </c>
      <c r="AU830" s="193" t="s">
        <v>87</v>
      </c>
      <c r="AY830" s="17" t="s">
        <v>157</v>
      </c>
      <c r="BE830" s="194">
        <f>IF(N830="základní",J830,0)</f>
        <v>0</v>
      </c>
      <c r="BF830" s="194">
        <f>IF(N830="snížená",J830,0)</f>
        <v>0</v>
      </c>
      <c r="BG830" s="194">
        <f>IF(N830="zákl. přenesená",J830,0)</f>
        <v>0</v>
      </c>
      <c r="BH830" s="194">
        <f>IF(N830="sníž. přenesená",J830,0)</f>
        <v>0</v>
      </c>
      <c r="BI830" s="194">
        <f>IF(N830="nulová",J830,0)</f>
        <v>0</v>
      </c>
      <c r="BJ830" s="17" t="s">
        <v>85</v>
      </c>
      <c r="BK830" s="194">
        <f>ROUND(I830*H830,2)</f>
        <v>0</v>
      </c>
      <c r="BL830" s="17" t="s">
        <v>254</v>
      </c>
      <c r="BM830" s="193" t="s">
        <v>1229</v>
      </c>
    </row>
    <row r="831" spans="1:65" s="13" customFormat="1" ht="10.199999999999999">
      <c r="B831" s="195"/>
      <c r="C831" s="196"/>
      <c r="D831" s="197" t="s">
        <v>167</v>
      </c>
      <c r="E831" s="198" t="s">
        <v>1</v>
      </c>
      <c r="F831" s="199" t="s">
        <v>1230</v>
      </c>
      <c r="G831" s="196"/>
      <c r="H831" s="198" t="s">
        <v>1</v>
      </c>
      <c r="I831" s="200"/>
      <c r="J831" s="196"/>
      <c r="K831" s="196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167</v>
      </c>
      <c r="AU831" s="205" t="s">
        <v>87</v>
      </c>
      <c r="AV831" s="13" t="s">
        <v>85</v>
      </c>
      <c r="AW831" s="13" t="s">
        <v>33</v>
      </c>
      <c r="AX831" s="13" t="s">
        <v>78</v>
      </c>
      <c r="AY831" s="205" t="s">
        <v>157</v>
      </c>
    </row>
    <row r="832" spans="1:65" s="14" customFormat="1" ht="10.199999999999999">
      <c r="B832" s="206"/>
      <c r="C832" s="207"/>
      <c r="D832" s="197" t="s">
        <v>167</v>
      </c>
      <c r="E832" s="208" t="s">
        <v>1</v>
      </c>
      <c r="F832" s="209" t="s">
        <v>208</v>
      </c>
      <c r="G832" s="207"/>
      <c r="H832" s="210">
        <v>6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167</v>
      </c>
      <c r="AU832" s="216" t="s">
        <v>87</v>
      </c>
      <c r="AV832" s="14" t="s">
        <v>87</v>
      </c>
      <c r="AW832" s="14" t="s">
        <v>33</v>
      </c>
      <c r="AX832" s="14" t="s">
        <v>85</v>
      </c>
      <c r="AY832" s="216" t="s">
        <v>157</v>
      </c>
    </row>
    <row r="833" spans="1:65" s="2" customFormat="1" ht="24.15" customHeight="1">
      <c r="A833" s="34"/>
      <c r="B833" s="35"/>
      <c r="C833" s="182" t="s">
        <v>1231</v>
      </c>
      <c r="D833" s="182" t="s">
        <v>160</v>
      </c>
      <c r="E833" s="183" t="s">
        <v>1232</v>
      </c>
      <c r="F833" s="184" t="s">
        <v>1233</v>
      </c>
      <c r="G833" s="185" t="s">
        <v>352</v>
      </c>
      <c r="H833" s="186">
        <v>2</v>
      </c>
      <c r="I833" s="187"/>
      <c r="J833" s="188">
        <f>ROUND(I833*H833,2)</f>
        <v>0</v>
      </c>
      <c r="K833" s="184" t="s">
        <v>164</v>
      </c>
      <c r="L833" s="39"/>
      <c r="M833" s="189" t="s">
        <v>1</v>
      </c>
      <c r="N833" s="190" t="s">
        <v>43</v>
      </c>
      <c r="O833" s="71"/>
      <c r="P833" s="191">
        <f>O833*H833</f>
        <v>0</v>
      </c>
      <c r="Q833" s="191">
        <v>2.3000000000000001E-4</v>
      </c>
      <c r="R833" s="191">
        <f>Q833*H833</f>
        <v>4.6000000000000001E-4</v>
      </c>
      <c r="S833" s="191">
        <v>0</v>
      </c>
      <c r="T833" s="19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193" t="s">
        <v>254</v>
      </c>
      <c r="AT833" s="193" t="s">
        <v>160</v>
      </c>
      <c r="AU833" s="193" t="s">
        <v>87</v>
      </c>
      <c r="AY833" s="17" t="s">
        <v>157</v>
      </c>
      <c r="BE833" s="194">
        <f>IF(N833="základní",J833,0)</f>
        <v>0</v>
      </c>
      <c r="BF833" s="194">
        <f>IF(N833="snížená",J833,0)</f>
        <v>0</v>
      </c>
      <c r="BG833" s="194">
        <f>IF(N833="zákl. přenesená",J833,0)</f>
        <v>0</v>
      </c>
      <c r="BH833" s="194">
        <f>IF(N833="sníž. přenesená",J833,0)</f>
        <v>0</v>
      </c>
      <c r="BI833" s="194">
        <f>IF(N833="nulová",J833,0)</f>
        <v>0</v>
      </c>
      <c r="BJ833" s="17" t="s">
        <v>85</v>
      </c>
      <c r="BK833" s="194">
        <f>ROUND(I833*H833,2)</f>
        <v>0</v>
      </c>
      <c r="BL833" s="17" t="s">
        <v>254</v>
      </c>
      <c r="BM833" s="193" t="s">
        <v>1234</v>
      </c>
    </row>
    <row r="834" spans="1:65" s="2" customFormat="1" ht="24.15" customHeight="1">
      <c r="A834" s="34"/>
      <c r="B834" s="35"/>
      <c r="C834" s="182" t="s">
        <v>1235</v>
      </c>
      <c r="D834" s="182" t="s">
        <v>160</v>
      </c>
      <c r="E834" s="183" t="s">
        <v>1236</v>
      </c>
      <c r="F834" s="184" t="s">
        <v>1237</v>
      </c>
      <c r="G834" s="185" t="s">
        <v>352</v>
      </c>
      <c r="H834" s="186">
        <v>2</v>
      </c>
      <c r="I834" s="187"/>
      <c r="J834" s="188">
        <f>ROUND(I834*H834,2)</f>
        <v>0</v>
      </c>
      <c r="K834" s="184" t="s">
        <v>164</v>
      </c>
      <c r="L834" s="39"/>
      <c r="M834" s="189" t="s">
        <v>1</v>
      </c>
      <c r="N834" s="190" t="s">
        <v>43</v>
      </c>
      <c r="O834" s="71"/>
      <c r="P834" s="191">
        <f>O834*H834</f>
        <v>0</v>
      </c>
      <c r="Q834" s="191">
        <v>4.2999999999999999E-4</v>
      </c>
      <c r="R834" s="191">
        <f>Q834*H834</f>
        <v>8.5999999999999998E-4</v>
      </c>
      <c r="S834" s="191">
        <v>0</v>
      </c>
      <c r="T834" s="192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93" t="s">
        <v>254</v>
      </c>
      <c r="AT834" s="193" t="s">
        <v>160</v>
      </c>
      <c r="AU834" s="193" t="s">
        <v>87</v>
      </c>
      <c r="AY834" s="17" t="s">
        <v>157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7" t="s">
        <v>85</v>
      </c>
      <c r="BK834" s="194">
        <f>ROUND(I834*H834,2)</f>
        <v>0</v>
      </c>
      <c r="BL834" s="17" t="s">
        <v>254</v>
      </c>
      <c r="BM834" s="193" t="s">
        <v>1238</v>
      </c>
    </row>
    <row r="835" spans="1:65" s="2" customFormat="1" ht="24.15" customHeight="1">
      <c r="A835" s="34"/>
      <c r="B835" s="35"/>
      <c r="C835" s="182" t="s">
        <v>1239</v>
      </c>
      <c r="D835" s="182" t="s">
        <v>160</v>
      </c>
      <c r="E835" s="183" t="s">
        <v>1240</v>
      </c>
      <c r="F835" s="184" t="s">
        <v>1241</v>
      </c>
      <c r="G835" s="185" t="s">
        <v>1124</v>
      </c>
      <c r="H835" s="186">
        <v>2</v>
      </c>
      <c r="I835" s="187"/>
      <c r="J835" s="188">
        <f>ROUND(I835*H835,2)</f>
        <v>0</v>
      </c>
      <c r="K835" s="184" t="s">
        <v>164</v>
      </c>
      <c r="L835" s="39"/>
      <c r="M835" s="189" t="s">
        <v>1</v>
      </c>
      <c r="N835" s="190" t="s">
        <v>43</v>
      </c>
      <c r="O835" s="71"/>
      <c r="P835" s="191">
        <f>O835*H835</f>
        <v>0</v>
      </c>
      <c r="Q835" s="191">
        <v>2.913E-2</v>
      </c>
      <c r="R835" s="191">
        <f>Q835*H835</f>
        <v>5.8259999999999999E-2</v>
      </c>
      <c r="S835" s="191">
        <v>0</v>
      </c>
      <c r="T835" s="19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193" t="s">
        <v>254</v>
      </c>
      <c r="AT835" s="193" t="s">
        <v>160</v>
      </c>
      <c r="AU835" s="193" t="s">
        <v>87</v>
      </c>
      <c r="AY835" s="17" t="s">
        <v>157</v>
      </c>
      <c r="BE835" s="194">
        <f>IF(N835="základní",J835,0)</f>
        <v>0</v>
      </c>
      <c r="BF835" s="194">
        <f>IF(N835="snížená",J835,0)</f>
        <v>0</v>
      </c>
      <c r="BG835" s="194">
        <f>IF(N835="zákl. přenesená",J835,0)</f>
        <v>0</v>
      </c>
      <c r="BH835" s="194">
        <f>IF(N835="sníž. přenesená",J835,0)</f>
        <v>0</v>
      </c>
      <c r="BI835" s="194">
        <f>IF(N835="nulová",J835,0)</f>
        <v>0</v>
      </c>
      <c r="BJ835" s="17" t="s">
        <v>85</v>
      </c>
      <c r="BK835" s="194">
        <f>ROUND(I835*H835,2)</f>
        <v>0</v>
      </c>
      <c r="BL835" s="17" t="s">
        <v>254</v>
      </c>
      <c r="BM835" s="193" t="s">
        <v>1242</v>
      </c>
    </row>
    <row r="836" spans="1:65" s="2" customFormat="1" ht="21.75" customHeight="1">
      <c r="A836" s="34"/>
      <c r="B836" s="35"/>
      <c r="C836" s="182" t="s">
        <v>1243</v>
      </c>
      <c r="D836" s="182" t="s">
        <v>160</v>
      </c>
      <c r="E836" s="183" t="s">
        <v>1244</v>
      </c>
      <c r="F836" s="184" t="s">
        <v>1245</v>
      </c>
      <c r="G836" s="185" t="s">
        <v>202</v>
      </c>
      <c r="H836" s="186">
        <v>536.75</v>
      </c>
      <c r="I836" s="187"/>
      <c r="J836" s="188">
        <f>ROUND(I836*H836,2)</f>
        <v>0</v>
      </c>
      <c r="K836" s="184" t="s">
        <v>164</v>
      </c>
      <c r="L836" s="39"/>
      <c r="M836" s="189" t="s">
        <v>1</v>
      </c>
      <c r="N836" s="190" t="s">
        <v>43</v>
      </c>
      <c r="O836" s="71"/>
      <c r="P836" s="191">
        <f>O836*H836</f>
        <v>0</v>
      </c>
      <c r="Q836" s="191">
        <v>1.0000000000000001E-5</v>
      </c>
      <c r="R836" s="191">
        <f>Q836*H836</f>
        <v>5.3675000000000007E-3</v>
      </c>
      <c r="S836" s="191">
        <v>0</v>
      </c>
      <c r="T836" s="192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93" t="s">
        <v>254</v>
      </c>
      <c r="AT836" s="193" t="s">
        <v>160</v>
      </c>
      <c r="AU836" s="193" t="s">
        <v>87</v>
      </c>
      <c r="AY836" s="17" t="s">
        <v>157</v>
      </c>
      <c r="BE836" s="194">
        <f>IF(N836="základní",J836,0)</f>
        <v>0</v>
      </c>
      <c r="BF836" s="194">
        <f>IF(N836="snížená",J836,0)</f>
        <v>0</v>
      </c>
      <c r="BG836" s="194">
        <f>IF(N836="zákl. přenesená",J836,0)</f>
        <v>0</v>
      </c>
      <c r="BH836" s="194">
        <f>IF(N836="sníž. přenesená",J836,0)</f>
        <v>0</v>
      </c>
      <c r="BI836" s="194">
        <f>IF(N836="nulová",J836,0)</f>
        <v>0</v>
      </c>
      <c r="BJ836" s="17" t="s">
        <v>85</v>
      </c>
      <c r="BK836" s="194">
        <f>ROUND(I836*H836,2)</f>
        <v>0</v>
      </c>
      <c r="BL836" s="17" t="s">
        <v>254</v>
      </c>
      <c r="BM836" s="193" t="s">
        <v>1246</v>
      </c>
    </row>
    <row r="837" spans="1:65" s="14" customFormat="1" ht="20.399999999999999">
      <c r="B837" s="206"/>
      <c r="C837" s="207"/>
      <c r="D837" s="197" t="s">
        <v>167</v>
      </c>
      <c r="E837" s="208" t="s">
        <v>1</v>
      </c>
      <c r="F837" s="209" t="s">
        <v>1247</v>
      </c>
      <c r="G837" s="207"/>
      <c r="H837" s="210">
        <v>536.75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167</v>
      </c>
      <c r="AU837" s="216" t="s">
        <v>87</v>
      </c>
      <c r="AV837" s="14" t="s">
        <v>87</v>
      </c>
      <c r="AW837" s="14" t="s">
        <v>33</v>
      </c>
      <c r="AX837" s="14" t="s">
        <v>85</v>
      </c>
      <c r="AY837" s="216" t="s">
        <v>157</v>
      </c>
    </row>
    <row r="838" spans="1:65" s="2" customFormat="1" ht="24.15" customHeight="1">
      <c r="A838" s="34"/>
      <c r="B838" s="35"/>
      <c r="C838" s="182" t="s">
        <v>1248</v>
      </c>
      <c r="D838" s="182" t="s">
        <v>160</v>
      </c>
      <c r="E838" s="183" t="s">
        <v>1249</v>
      </c>
      <c r="F838" s="184" t="s">
        <v>1250</v>
      </c>
      <c r="G838" s="185" t="s">
        <v>202</v>
      </c>
      <c r="H838" s="186">
        <v>536.75</v>
      </c>
      <c r="I838" s="187"/>
      <c r="J838" s="188">
        <f>ROUND(I838*H838,2)</f>
        <v>0</v>
      </c>
      <c r="K838" s="184" t="s">
        <v>164</v>
      </c>
      <c r="L838" s="39"/>
      <c r="M838" s="189" t="s">
        <v>1</v>
      </c>
      <c r="N838" s="190" t="s">
        <v>43</v>
      </c>
      <c r="O838" s="71"/>
      <c r="P838" s="191">
        <f>O838*H838</f>
        <v>0</v>
      </c>
      <c r="Q838" s="191">
        <v>2.0000000000000002E-5</v>
      </c>
      <c r="R838" s="191">
        <f>Q838*H838</f>
        <v>1.0735000000000001E-2</v>
      </c>
      <c r="S838" s="191">
        <v>0</v>
      </c>
      <c r="T838" s="192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93" t="s">
        <v>254</v>
      </c>
      <c r="AT838" s="193" t="s">
        <v>160</v>
      </c>
      <c r="AU838" s="193" t="s">
        <v>87</v>
      </c>
      <c r="AY838" s="17" t="s">
        <v>157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7" t="s">
        <v>85</v>
      </c>
      <c r="BK838" s="194">
        <f>ROUND(I838*H838,2)</f>
        <v>0</v>
      </c>
      <c r="BL838" s="17" t="s">
        <v>254</v>
      </c>
      <c r="BM838" s="193" t="s">
        <v>1251</v>
      </c>
    </row>
    <row r="839" spans="1:65" s="14" customFormat="1" ht="20.399999999999999">
      <c r="B839" s="206"/>
      <c r="C839" s="207"/>
      <c r="D839" s="197" t="s">
        <v>167</v>
      </c>
      <c r="E839" s="208" t="s">
        <v>1</v>
      </c>
      <c r="F839" s="209" t="s">
        <v>1247</v>
      </c>
      <c r="G839" s="207"/>
      <c r="H839" s="210">
        <v>536.75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167</v>
      </c>
      <c r="AU839" s="216" t="s">
        <v>87</v>
      </c>
      <c r="AV839" s="14" t="s">
        <v>87</v>
      </c>
      <c r="AW839" s="14" t="s">
        <v>33</v>
      </c>
      <c r="AX839" s="14" t="s">
        <v>85</v>
      </c>
      <c r="AY839" s="216" t="s">
        <v>157</v>
      </c>
    </row>
    <row r="840" spans="1:65" s="2" customFormat="1" ht="24.15" customHeight="1">
      <c r="A840" s="34"/>
      <c r="B840" s="35"/>
      <c r="C840" s="182" t="s">
        <v>1252</v>
      </c>
      <c r="D840" s="182" t="s">
        <v>160</v>
      </c>
      <c r="E840" s="183" t="s">
        <v>1253</v>
      </c>
      <c r="F840" s="184" t="s">
        <v>1254</v>
      </c>
      <c r="G840" s="185" t="s">
        <v>202</v>
      </c>
      <c r="H840" s="186">
        <v>536.75</v>
      </c>
      <c r="I840" s="187"/>
      <c r="J840" s="188">
        <f>ROUND(I840*H840,2)</f>
        <v>0</v>
      </c>
      <c r="K840" s="184" t="s">
        <v>164</v>
      </c>
      <c r="L840" s="39"/>
      <c r="M840" s="189" t="s">
        <v>1</v>
      </c>
      <c r="N840" s="190" t="s">
        <v>43</v>
      </c>
      <c r="O840" s="71"/>
      <c r="P840" s="191">
        <f>O840*H840</f>
        <v>0</v>
      </c>
      <c r="Q840" s="191">
        <v>6.0000000000000002E-5</v>
      </c>
      <c r="R840" s="191">
        <f>Q840*H840</f>
        <v>3.2204999999999998E-2</v>
      </c>
      <c r="S840" s="191">
        <v>0</v>
      </c>
      <c r="T840" s="192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93" t="s">
        <v>254</v>
      </c>
      <c r="AT840" s="193" t="s">
        <v>160</v>
      </c>
      <c r="AU840" s="193" t="s">
        <v>87</v>
      </c>
      <c r="AY840" s="17" t="s">
        <v>157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7" t="s">
        <v>85</v>
      </c>
      <c r="BK840" s="194">
        <f>ROUND(I840*H840,2)</f>
        <v>0</v>
      </c>
      <c r="BL840" s="17" t="s">
        <v>254</v>
      </c>
      <c r="BM840" s="193" t="s">
        <v>1255</v>
      </c>
    </row>
    <row r="841" spans="1:65" s="14" customFormat="1" ht="20.399999999999999">
      <c r="B841" s="206"/>
      <c r="C841" s="207"/>
      <c r="D841" s="197" t="s">
        <v>167</v>
      </c>
      <c r="E841" s="208" t="s">
        <v>1</v>
      </c>
      <c r="F841" s="209" t="s">
        <v>1247</v>
      </c>
      <c r="G841" s="207"/>
      <c r="H841" s="210">
        <v>536.75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167</v>
      </c>
      <c r="AU841" s="216" t="s">
        <v>87</v>
      </c>
      <c r="AV841" s="14" t="s">
        <v>87</v>
      </c>
      <c r="AW841" s="14" t="s">
        <v>33</v>
      </c>
      <c r="AX841" s="14" t="s">
        <v>85</v>
      </c>
      <c r="AY841" s="216" t="s">
        <v>157</v>
      </c>
    </row>
    <row r="842" spans="1:65" s="2" customFormat="1" ht="33" customHeight="1">
      <c r="A842" s="34"/>
      <c r="B842" s="35"/>
      <c r="C842" s="182" t="s">
        <v>1256</v>
      </c>
      <c r="D842" s="182" t="s">
        <v>160</v>
      </c>
      <c r="E842" s="183" t="s">
        <v>1257</v>
      </c>
      <c r="F842" s="184" t="s">
        <v>1258</v>
      </c>
      <c r="G842" s="185" t="s">
        <v>806</v>
      </c>
      <c r="H842" s="238"/>
      <c r="I842" s="187"/>
      <c r="J842" s="188">
        <f>ROUND(I842*H842,2)</f>
        <v>0</v>
      </c>
      <c r="K842" s="184" t="s">
        <v>164</v>
      </c>
      <c r="L842" s="39"/>
      <c r="M842" s="189" t="s">
        <v>1</v>
      </c>
      <c r="N842" s="190" t="s">
        <v>43</v>
      </c>
      <c r="O842" s="71"/>
      <c r="P842" s="191">
        <f>O842*H842</f>
        <v>0</v>
      </c>
      <c r="Q842" s="191">
        <v>0</v>
      </c>
      <c r="R842" s="191">
        <f>Q842*H842</f>
        <v>0</v>
      </c>
      <c r="S842" s="191">
        <v>0</v>
      </c>
      <c r="T842" s="192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93" t="s">
        <v>254</v>
      </c>
      <c r="AT842" s="193" t="s">
        <v>160</v>
      </c>
      <c r="AU842" s="193" t="s">
        <v>87</v>
      </c>
      <c r="AY842" s="17" t="s">
        <v>157</v>
      </c>
      <c r="BE842" s="194">
        <f>IF(N842="základní",J842,0)</f>
        <v>0</v>
      </c>
      <c r="BF842" s="194">
        <f>IF(N842="snížená",J842,0)</f>
        <v>0</v>
      </c>
      <c r="BG842" s="194">
        <f>IF(N842="zákl. přenesená",J842,0)</f>
        <v>0</v>
      </c>
      <c r="BH842" s="194">
        <f>IF(N842="sníž. přenesená",J842,0)</f>
        <v>0</v>
      </c>
      <c r="BI842" s="194">
        <f>IF(N842="nulová",J842,0)</f>
        <v>0</v>
      </c>
      <c r="BJ842" s="17" t="s">
        <v>85</v>
      </c>
      <c r="BK842" s="194">
        <f>ROUND(I842*H842,2)</f>
        <v>0</v>
      </c>
      <c r="BL842" s="17" t="s">
        <v>254</v>
      </c>
      <c r="BM842" s="193" t="s">
        <v>1259</v>
      </c>
    </row>
    <row r="843" spans="1:65" s="2" customFormat="1" ht="24.15" customHeight="1">
      <c r="A843" s="34"/>
      <c r="B843" s="35"/>
      <c r="C843" s="182" t="s">
        <v>1260</v>
      </c>
      <c r="D843" s="182" t="s">
        <v>160</v>
      </c>
      <c r="E843" s="183" t="s">
        <v>1261</v>
      </c>
      <c r="F843" s="184" t="s">
        <v>1262</v>
      </c>
      <c r="G843" s="185" t="s">
        <v>806</v>
      </c>
      <c r="H843" s="238"/>
      <c r="I843" s="187"/>
      <c r="J843" s="188">
        <f>ROUND(I843*H843,2)</f>
        <v>0</v>
      </c>
      <c r="K843" s="184" t="s">
        <v>164</v>
      </c>
      <c r="L843" s="39"/>
      <c r="M843" s="189" t="s">
        <v>1</v>
      </c>
      <c r="N843" s="190" t="s">
        <v>43</v>
      </c>
      <c r="O843" s="71"/>
      <c r="P843" s="191">
        <f>O843*H843</f>
        <v>0</v>
      </c>
      <c r="Q843" s="191">
        <v>0</v>
      </c>
      <c r="R843" s="191">
        <f>Q843*H843</f>
        <v>0</v>
      </c>
      <c r="S843" s="191">
        <v>0</v>
      </c>
      <c r="T843" s="19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193" t="s">
        <v>254</v>
      </c>
      <c r="AT843" s="193" t="s">
        <v>160</v>
      </c>
      <c r="AU843" s="193" t="s">
        <v>87</v>
      </c>
      <c r="AY843" s="17" t="s">
        <v>157</v>
      </c>
      <c r="BE843" s="194">
        <f>IF(N843="základní",J843,0)</f>
        <v>0</v>
      </c>
      <c r="BF843" s="194">
        <f>IF(N843="snížená",J843,0)</f>
        <v>0</v>
      </c>
      <c r="BG843" s="194">
        <f>IF(N843="zákl. přenesená",J843,0)</f>
        <v>0</v>
      </c>
      <c r="BH843" s="194">
        <f>IF(N843="sníž. přenesená",J843,0)</f>
        <v>0</v>
      </c>
      <c r="BI843" s="194">
        <f>IF(N843="nulová",J843,0)</f>
        <v>0</v>
      </c>
      <c r="BJ843" s="17" t="s">
        <v>85</v>
      </c>
      <c r="BK843" s="194">
        <f>ROUND(I843*H843,2)</f>
        <v>0</v>
      </c>
      <c r="BL843" s="17" t="s">
        <v>254</v>
      </c>
      <c r="BM843" s="193" t="s">
        <v>1263</v>
      </c>
    </row>
    <row r="844" spans="1:65" s="12" customFormat="1" ht="22.8" customHeight="1">
      <c r="B844" s="166"/>
      <c r="C844" s="167"/>
      <c r="D844" s="168" t="s">
        <v>77</v>
      </c>
      <c r="E844" s="180" t="s">
        <v>1264</v>
      </c>
      <c r="F844" s="180" t="s">
        <v>1265</v>
      </c>
      <c r="G844" s="167"/>
      <c r="H844" s="167"/>
      <c r="I844" s="170"/>
      <c r="J844" s="181">
        <f>BK844</f>
        <v>0</v>
      </c>
      <c r="K844" s="167"/>
      <c r="L844" s="172"/>
      <c r="M844" s="173"/>
      <c r="N844" s="174"/>
      <c r="O844" s="174"/>
      <c r="P844" s="175">
        <f>SUM(P845:P850)</f>
        <v>0</v>
      </c>
      <c r="Q844" s="174"/>
      <c r="R844" s="175">
        <f>SUM(R845:R850)</f>
        <v>1.12E-2</v>
      </c>
      <c r="S844" s="174"/>
      <c r="T844" s="176">
        <f>SUM(T845:T850)</f>
        <v>0</v>
      </c>
      <c r="AR844" s="177" t="s">
        <v>87</v>
      </c>
      <c r="AT844" s="178" t="s">
        <v>77</v>
      </c>
      <c r="AU844" s="178" t="s">
        <v>85</v>
      </c>
      <c r="AY844" s="177" t="s">
        <v>157</v>
      </c>
      <c r="BK844" s="179">
        <f>SUM(BK845:BK850)</f>
        <v>0</v>
      </c>
    </row>
    <row r="845" spans="1:65" s="2" customFormat="1" ht="24.15" customHeight="1">
      <c r="A845" s="34"/>
      <c r="B845" s="35"/>
      <c r="C845" s="182" t="s">
        <v>1266</v>
      </c>
      <c r="D845" s="182" t="s">
        <v>160</v>
      </c>
      <c r="E845" s="183" t="s">
        <v>1267</v>
      </c>
      <c r="F845" s="184" t="s">
        <v>1268</v>
      </c>
      <c r="G845" s="185" t="s">
        <v>1124</v>
      </c>
      <c r="H845" s="186">
        <v>2</v>
      </c>
      <c r="I845" s="187"/>
      <c r="J845" s="188">
        <f t="shared" ref="J845:J850" si="10">ROUND(I845*H845,2)</f>
        <v>0</v>
      </c>
      <c r="K845" s="184" t="s">
        <v>164</v>
      </c>
      <c r="L845" s="39"/>
      <c r="M845" s="189" t="s">
        <v>1</v>
      </c>
      <c r="N845" s="190" t="s">
        <v>43</v>
      </c>
      <c r="O845" s="71"/>
      <c r="P845" s="191">
        <f t="shared" ref="P845:P850" si="11">O845*H845</f>
        <v>0</v>
      </c>
      <c r="Q845" s="191">
        <v>2.5999999999999998E-4</v>
      </c>
      <c r="R845" s="191">
        <f t="shared" ref="R845:R850" si="12">Q845*H845</f>
        <v>5.1999999999999995E-4</v>
      </c>
      <c r="S845" s="191">
        <v>0</v>
      </c>
      <c r="T845" s="192">
        <f t="shared" ref="T845:T850" si="13"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193" t="s">
        <v>254</v>
      </c>
      <c r="AT845" s="193" t="s">
        <v>160</v>
      </c>
      <c r="AU845" s="193" t="s">
        <v>87</v>
      </c>
      <c r="AY845" s="17" t="s">
        <v>157</v>
      </c>
      <c r="BE845" s="194">
        <f t="shared" ref="BE845:BE850" si="14">IF(N845="základní",J845,0)</f>
        <v>0</v>
      </c>
      <c r="BF845" s="194">
        <f t="shared" ref="BF845:BF850" si="15">IF(N845="snížená",J845,0)</f>
        <v>0</v>
      </c>
      <c r="BG845" s="194">
        <f t="shared" ref="BG845:BG850" si="16">IF(N845="zákl. přenesená",J845,0)</f>
        <v>0</v>
      </c>
      <c r="BH845" s="194">
        <f t="shared" ref="BH845:BH850" si="17">IF(N845="sníž. přenesená",J845,0)</f>
        <v>0</v>
      </c>
      <c r="BI845" s="194">
        <f t="shared" ref="BI845:BI850" si="18">IF(N845="nulová",J845,0)</f>
        <v>0</v>
      </c>
      <c r="BJ845" s="17" t="s">
        <v>85</v>
      </c>
      <c r="BK845" s="194">
        <f t="shared" ref="BK845:BK850" si="19">ROUND(I845*H845,2)</f>
        <v>0</v>
      </c>
      <c r="BL845" s="17" t="s">
        <v>254</v>
      </c>
      <c r="BM845" s="193" t="s">
        <v>1269</v>
      </c>
    </row>
    <row r="846" spans="1:65" s="2" customFormat="1" ht="24.15" customHeight="1">
      <c r="A846" s="34"/>
      <c r="B846" s="35"/>
      <c r="C846" s="182" t="s">
        <v>1270</v>
      </c>
      <c r="D846" s="182" t="s">
        <v>160</v>
      </c>
      <c r="E846" s="183" t="s">
        <v>1271</v>
      </c>
      <c r="F846" s="184" t="s">
        <v>1272</v>
      </c>
      <c r="G846" s="185" t="s">
        <v>1124</v>
      </c>
      <c r="H846" s="186">
        <v>2</v>
      </c>
      <c r="I846" s="187"/>
      <c r="J846" s="188">
        <f t="shared" si="10"/>
        <v>0</v>
      </c>
      <c r="K846" s="184" t="s">
        <v>164</v>
      </c>
      <c r="L846" s="39"/>
      <c r="M846" s="189" t="s">
        <v>1</v>
      </c>
      <c r="N846" s="190" t="s">
        <v>43</v>
      </c>
      <c r="O846" s="71"/>
      <c r="P846" s="191">
        <f t="shared" si="11"/>
        <v>0</v>
      </c>
      <c r="Q846" s="191">
        <v>4.7800000000000004E-3</v>
      </c>
      <c r="R846" s="191">
        <f t="shared" si="12"/>
        <v>9.5600000000000008E-3</v>
      </c>
      <c r="S846" s="191">
        <v>0</v>
      </c>
      <c r="T846" s="192">
        <f t="shared" si="13"/>
        <v>0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193" t="s">
        <v>254</v>
      </c>
      <c r="AT846" s="193" t="s">
        <v>160</v>
      </c>
      <c r="AU846" s="193" t="s">
        <v>87</v>
      </c>
      <c r="AY846" s="17" t="s">
        <v>157</v>
      </c>
      <c r="BE846" s="194">
        <f t="shared" si="14"/>
        <v>0</v>
      </c>
      <c r="BF846" s="194">
        <f t="shared" si="15"/>
        <v>0</v>
      </c>
      <c r="BG846" s="194">
        <f t="shared" si="16"/>
        <v>0</v>
      </c>
      <c r="BH846" s="194">
        <f t="shared" si="17"/>
        <v>0</v>
      </c>
      <c r="BI846" s="194">
        <f t="shared" si="18"/>
        <v>0</v>
      </c>
      <c r="BJ846" s="17" t="s">
        <v>85</v>
      </c>
      <c r="BK846" s="194">
        <f t="shared" si="19"/>
        <v>0</v>
      </c>
      <c r="BL846" s="17" t="s">
        <v>254</v>
      </c>
      <c r="BM846" s="193" t="s">
        <v>1273</v>
      </c>
    </row>
    <row r="847" spans="1:65" s="2" customFormat="1" ht="24.15" customHeight="1">
      <c r="A847" s="34"/>
      <c r="B847" s="35"/>
      <c r="C847" s="182" t="s">
        <v>1274</v>
      </c>
      <c r="D847" s="182" t="s">
        <v>160</v>
      </c>
      <c r="E847" s="183" t="s">
        <v>1275</v>
      </c>
      <c r="F847" s="184" t="s">
        <v>1276</v>
      </c>
      <c r="G847" s="185" t="s">
        <v>352</v>
      </c>
      <c r="H847" s="186">
        <v>2</v>
      </c>
      <c r="I847" s="187"/>
      <c r="J847" s="188">
        <f t="shared" si="10"/>
        <v>0</v>
      </c>
      <c r="K847" s="184" t="s">
        <v>164</v>
      </c>
      <c r="L847" s="39"/>
      <c r="M847" s="189" t="s">
        <v>1</v>
      </c>
      <c r="N847" s="190" t="s">
        <v>43</v>
      </c>
      <c r="O847" s="71"/>
      <c r="P847" s="191">
        <f t="shared" si="11"/>
        <v>0</v>
      </c>
      <c r="Q847" s="191">
        <v>4.4999999999999999E-4</v>
      </c>
      <c r="R847" s="191">
        <f t="shared" si="12"/>
        <v>8.9999999999999998E-4</v>
      </c>
      <c r="S847" s="191">
        <v>0</v>
      </c>
      <c r="T847" s="192">
        <f t="shared" si="13"/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193" t="s">
        <v>254</v>
      </c>
      <c r="AT847" s="193" t="s">
        <v>160</v>
      </c>
      <c r="AU847" s="193" t="s">
        <v>87</v>
      </c>
      <c r="AY847" s="17" t="s">
        <v>157</v>
      </c>
      <c r="BE847" s="194">
        <f t="shared" si="14"/>
        <v>0</v>
      </c>
      <c r="BF847" s="194">
        <f t="shared" si="15"/>
        <v>0</v>
      </c>
      <c r="BG847" s="194">
        <f t="shared" si="16"/>
        <v>0</v>
      </c>
      <c r="BH847" s="194">
        <f t="shared" si="17"/>
        <v>0</v>
      </c>
      <c r="BI847" s="194">
        <f t="shared" si="18"/>
        <v>0</v>
      </c>
      <c r="BJ847" s="17" t="s">
        <v>85</v>
      </c>
      <c r="BK847" s="194">
        <f t="shared" si="19"/>
        <v>0</v>
      </c>
      <c r="BL847" s="17" t="s">
        <v>254</v>
      </c>
      <c r="BM847" s="193" t="s">
        <v>1277</v>
      </c>
    </row>
    <row r="848" spans="1:65" s="2" customFormat="1" ht="24.15" customHeight="1">
      <c r="A848" s="34"/>
      <c r="B848" s="35"/>
      <c r="C848" s="182" t="s">
        <v>1278</v>
      </c>
      <c r="D848" s="182" t="s">
        <v>160</v>
      </c>
      <c r="E848" s="183" t="s">
        <v>1279</v>
      </c>
      <c r="F848" s="184" t="s">
        <v>1280</v>
      </c>
      <c r="G848" s="185" t="s">
        <v>352</v>
      </c>
      <c r="H848" s="186">
        <v>2</v>
      </c>
      <c r="I848" s="187"/>
      <c r="J848" s="188">
        <f t="shared" si="10"/>
        <v>0</v>
      </c>
      <c r="K848" s="184" t="s">
        <v>164</v>
      </c>
      <c r="L848" s="39"/>
      <c r="M848" s="189" t="s">
        <v>1</v>
      </c>
      <c r="N848" s="190" t="s">
        <v>43</v>
      </c>
      <c r="O848" s="71"/>
      <c r="P848" s="191">
        <f t="shared" si="11"/>
        <v>0</v>
      </c>
      <c r="Q848" s="191">
        <v>1.1E-4</v>
      </c>
      <c r="R848" s="191">
        <f t="shared" si="12"/>
        <v>2.2000000000000001E-4</v>
      </c>
      <c r="S848" s="191">
        <v>0</v>
      </c>
      <c r="T848" s="192">
        <f t="shared" si="13"/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193" t="s">
        <v>254</v>
      </c>
      <c r="AT848" s="193" t="s">
        <v>160</v>
      </c>
      <c r="AU848" s="193" t="s">
        <v>87</v>
      </c>
      <c r="AY848" s="17" t="s">
        <v>157</v>
      </c>
      <c r="BE848" s="194">
        <f t="shared" si="14"/>
        <v>0</v>
      </c>
      <c r="BF848" s="194">
        <f t="shared" si="15"/>
        <v>0</v>
      </c>
      <c r="BG848" s="194">
        <f t="shared" si="16"/>
        <v>0</v>
      </c>
      <c r="BH848" s="194">
        <f t="shared" si="17"/>
        <v>0</v>
      </c>
      <c r="BI848" s="194">
        <f t="shared" si="18"/>
        <v>0</v>
      </c>
      <c r="BJ848" s="17" t="s">
        <v>85</v>
      </c>
      <c r="BK848" s="194">
        <f t="shared" si="19"/>
        <v>0</v>
      </c>
      <c r="BL848" s="17" t="s">
        <v>254</v>
      </c>
      <c r="BM848" s="193" t="s">
        <v>1281</v>
      </c>
    </row>
    <row r="849" spans="1:65" s="2" customFormat="1" ht="33" customHeight="1">
      <c r="A849" s="34"/>
      <c r="B849" s="35"/>
      <c r="C849" s="182" t="s">
        <v>1282</v>
      </c>
      <c r="D849" s="182" t="s">
        <v>160</v>
      </c>
      <c r="E849" s="183" t="s">
        <v>1283</v>
      </c>
      <c r="F849" s="184" t="s">
        <v>1284</v>
      </c>
      <c r="G849" s="185" t="s">
        <v>806</v>
      </c>
      <c r="H849" s="238"/>
      <c r="I849" s="187"/>
      <c r="J849" s="188">
        <f t="shared" si="10"/>
        <v>0</v>
      </c>
      <c r="K849" s="184" t="s">
        <v>164</v>
      </c>
      <c r="L849" s="39"/>
      <c r="M849" s="189" t="s">
        <v>1</v>
      </c>
      <c r="N849" s="190" t="s">
        <v>43</v>
      </c>
      <c r="O849" s="71"/>
      <c r="P849" s="191">
        <f t="shared" si="11"/>
        <v>0</v>
      </c>
      <c r="Q849" s="191">
        <v>0</v>
      </c>
      <c r="R849" s="191">
        <f t="shared" si="12"/>
        <v>0</v>
      </c>
      <c r="S849" s="191">
        <v>0</v>
      </c>
      <c r="T849" s="192">
        <f t="shared" si="13"/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193" t="s">
        <v>254</v>
      </c>
      <c r="AT849" s="193" t="s">
        <v>160</v>
      </c>
      <c r="AU849" s="193" t="s">
        <v>87</v>
      </c>
      <c r="AY849" s="17" t="s">
        <v>157</v>
      </c>
      <c r="BE849" s="194">
        <f t="shared" si="14"/>
        <v>0</v>
      </c>
      <c r="BF849" s="194">
        <f t="shared" si="15"/>
        <v>0</v>
      </c>
      <c r="BG849" s="194">
        <f t="shared" si="16"/>
        <v>0</v>
      </c>
      <c r="BH849" s="194">
        <f t="shared" si="17"/>
        <v>0</v>
      </c>
      <c r="BI849" s="194">
        <f t="shared" si="18"/>
        <v>0</v>
      </c>
      <c r="BJ849" s="17" t="s">
        <v>85</v>
      </c>
      <c r="BK849" s="194">
        <f t="shared" si="19"/>
        <v>0</v>
      </c>
      <c r="BL849" s="17" t="s">
        <v>254</v>
      </c>
      <c r="BM849" s="193" t="s">
        <v>1285</v>
      </c>
    </row>
    <row r="850" spans="1:65" s="2" customFormat="1" ht="24.15" customHeight="1">
      <c r="A850" s="34"/>
      <c r="B850" s="35"/>
      <c r="C850" s="182" t="s">
        <v>1286</v>
      </c>
      <c r="D850" s="182" t="s">
        <v>160</v>
      </c>
      <c r="E850" s="183" t="s">
        <v>1287</v>
      </c>
      <c r="F850" s="184" t="s">
        <v>1288</v>
      </c>
      <c r="G850" s="185" t="s">
        <v>806</v>
      </c>
      <c r="H850" s="238"/>
      <c r="I850" s="187"/>
      <c r="J850" s="188">
        <f t="shared" si="10"/>
        <v>0</v>
      </c>
      <c r="K850" s="184" t="s">
        <v>164</v>
      </c>
      <c r="L850" s="39"/>
      <c r="M850" s="189" t="s">
        <v>1</v>
      </c>
      <c r="N850" s="190" t="s">
        <v>43</v>
      </c>
      <c r="O850" s="71"/>
      <c r="P850" s="191">
        <f t="shared" si="11"/>
        <v>0</v>
      </c>
      <c r="Q850" s="191">
        <v>0</v>
      </c>
      <c r="R850" s="191">
        <f t="shared" si="12"/>
        <v>0</v>
      </c>
      <c r="S850" s="191">
        <v>0</v>
      </c>
      <c r="T850" s="192">
        <f t="shared" si="13"/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93" t="s">
        <v>254</v>
      </c>
      <c r="AT850" s="193" t="s">
        <v>160</v>
      </c>
      <c r="AU850" s="193" t="s">
        <v>87</v>
      </c>
      <c r="AY850" s="17" t="s">
        <v>157</v>
      </c>
      <c r="BE850" s="194">
        <f t="shared" si="14"/>
        <v>0</v>
      </c>
      <c r="BF850" s="194">
        <f t="shared" si="15"/>
        <v>0</v>
      </c>
      <c r="BG850" s="194">
        <f t="shared" si="16"/>
        <v>0</v>
      </c>
      <c r="BH850" s="194">
        <f t="shared" si="17"/>
        <v>0</v>
      </c>
      <c r="BI850" s="194">
        <f t="shared" si="18"/>
        <v>0</v>
      </c>
      <c r="BJ850" s="17" t="s">
        <v>85</v>
      </c>
      <c r="BK850" s="194">
        <f t="shared" si="19"/>
        <v>0</v>
      </c>
      <c r="BL850" s="17" t="s">
        <v>254</v>
      </c>
      <c r="BM850" s="193" t="s">
        <v>1289</v>
      </c>
    </row>
    <row r="851" spans="1:65" s="12" customFormat="1" ht="22.8" customHeight="1">
      <c r="B851" s="166"/>
      <c r="C851" s="167"/>
      <c r="D851" s="168" t="s">
        <v>77</v>
      </c>
      <c r="E851" s="180" t="s">
        <v>1290</v>
      </c>
      <c r="F851" s="180" t="s">
        <v>1291</v>
      </c>
      <c r="G851" s="167"/>
      <c r="H851" s="167"/>
      <c r="I851" s="170"/>
      <c r="J851" s="181">
        <f>BK851</f>
        <v>0</v>
      </c>
      <c r="K851" s="167"/>
      <c r="L851" s="172"/>
      <c r="M851" s="173"/>
      <c r="N851" s="174"/>
      <c r="O851" s="174"/>
      <c r="P851" s="175">
        <f>SUM(P852:P854)</f>
        <v>0</v>
      </c>
      <c r="Q851" s="174"/>
      <c r="R851" s="175">
        <f>SUM(R852:R854)</f>
        <v>2.3140000000000001E-2</v>
      </c>
      <c r="S851" s="174"/>
      <c r="T851" s="176">
        <f>SUM(T852:T854)</f>
        <v>0</v>
      </c>
      <c r="AR851" s="177" t="s">
        <v>87</v>
      </c>
      <c r="AT851" s="178" t="s">
        <v>77</v>
      </c>
      <c r="AU851" s="178" t="s">
        <v>85</v>
      </c>
      <c r="AY851" s="177" t="s">
        <v>157</v>
      </c>
      <c r="BK851" s="179">
        <f>SUM(BK852:BK854)</f>
        <v>0</v>
      </c>
    </row>
    <row r="852" spans="1:65" s="2" customFormat="1" ht="33" customHeight="1">
      <c r="A852" s="34"/>
      <c r="B852" s="35"/>
      <c r="C852" s="182" t="s">
        <v>1292</v>
      </c>
      <c r="D852" s="182" t="s">
        <v>160</v>
      </c>
      <c r="E852" s="183" t="s">
        <v>1293</v>
      </c>
      <c r="F852" s="184" t="s">
        <v>1294</v>
      </c>
      <c r="G852" s="185" t="s">
        <v>1124</v>
      </c>
      <c r="H852" s="186">
        <v>2</v>
      </c>
      <c r="I852" s="187"/>
      <c r="J852" s="188">
        <f>ROUND(I852*H852,2)</f>
        <v>0</v>
      </c>
      <c r="K852" s="184" t="s">
        <v>164</v>
      </c>
      <c r="L852" s="39"/>
      <c r="M852" s="189" t="s">
        <v>1</v>
      </c>
      <c r="N852" s="190" t="s">
        <v>43</v>
      </c>
      <c r="O852" s="71"/>
      <c r="P852" s="191">
        <f>O852*H852</f>
        <v>0</v>
      </c>
      <c r="Q852" s="191">
        <v>1.157E-2</v>
      </c>
      <c r="R852" s="191">
        <f>Q852*H852</f>
        <v>2.3140000000000001E-2</v>
      </c>
      <c r="S852" s="191">
        <v>0</v>
      </c>
      <c r="T852" s="19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93" t="s">
        <v>254</v>
      </c>
      <c r="AT852" s="193" t="s">
        <v>160</v>
      </c>
      <c r="AU852" s="193" t="s">
        <v>87</v>
      </c>
      <c r="AY852" s="17" t="s">
        <v>157</v>
      </c>
      <c r="BE852" s="194">
        <f>IF(N852="základní",J852,0)</f>
        <v>0</v>
      </c>
      <c r="BF852" s="194">
        <f>IF(N852="snížená",J852,0)</f>
        <v>0</v>
      </c>
      <c r="BG852" s="194">
        <f>IF(N852="zákl. přenesená",J852,0)</f>
        <v>0</v>
      </c>
      <c r="BH852" s="194">
        <f>IF(N852="sníž. přenesená",J852,0)</f>
        <v>0</v>
      </c>
      <c r="BI852" s="194">
        <f>IF(N852="nulová",J852,0)</f>
        <v>0</v>
      </c>
      <c r="BJ852" s="17" t="s">
        <v>85</v>
      </c>
      <c r="BK852" s="194">
        <f>ROUND(I852*H852,2)</f>
        <v>0</v>
      </c>
      <c r="BL852" s="17" t="s">
        <v>254</v>
      </c>
      <c r="BM852" s="193" t="s">
        <v>1295</v>
      </c>
    </row>
    <row r="853" spans="1:65" s="2" customFormat="1" ht="33" customHeight="1">
      <c r="A853" s="34"/>
      <c r="B853" s="35"/>
      <c r="C853" s="182" t="s">
        <v>1296</v>
      </c>
      <c r="D853" s="182" t="s">
        <v>160</v>
      </c>
      <c r="E853" s="183" t="s">
        <v>1297</v>
      </c>
      <c r="F853" s="184" t="s">
        <v>1298</v>
      </c>
      <c r="G853" s="185" t="s">
        <v>806</v>
      </c>
      <c r="H853" s="238"/>
      <c r="I853" s="187"/>
      <c r="J853" s="188">
        <f>ROUND(I853*H853,2)</f>
        <v>0</v>
      </c>
      <c r="K853" s="184" t="s">
        <v>164</v>
      </c>
      <c r="L853" s="39"/>
      <c r="M853" s="189" t="s">
        <v>1</v>
      </c>
      <c r="N853" s="190" t="s">
        <v>43</v>
      </c>
      <c r="O853" s="71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193" t="s">
        <v>254</v>
      </c>
      <c r="AT853" s="193" t="s">
        <v>160</v>
      </c>
      <c r="AU853" s="193" t="s">
        <v>87</v>
      </c>
      <c r="AY853" s="17" t="s">
        <v>157</v>
      </c>
      <c r="BE853" s="194">
        <f>IF(N853="základní",J853,0)</f>
        <v>0</v>
      </c>
      <c r="BF853" s="194">
        <f>IF(N853="snížená",J853,0)</f>
        <v>0</v>
      </c>
      <c r="BG853" s="194">
        <f>IF(N853="zákl. přenesená",J853,0)</f>
        <v>0</v>
      </c>
      <c r="BH853" s="194">
        <f>IF(N853="sníž. přenesená",J853,0)</f>
        <v>0</v>
      </c>
      <c r="BI853" s="194">
        <f>IF(N853="nulová",J853,0)</f>
        <v>0</v>
      </c>
      <c r="BJ853" s="17" t="s">
        <v>85</v>
      </c>
      <c r="BK853" s="194">
        <f>ROUND(I853*H853,2)</f>
        <v>0</v>
      </c>
      <c r="BL853" s="17" t="s">
        <v>254</v>
      </c>
      <c r="BM853" s="193" t="s">
        <v>1299</v>
      </c>
    </row>
    <row r="854" spans="1:65" s="2" customFormat="1" ht="24.15" customHeight="1">
      <c r="A854" s="34"/>
      <c r="B854" s="35"/>
      <c r="C854" s="182" t="s">
        <v>1300</v>
      </c>
      <c r="D854" s="182" t="s">
        <v>160</v>
      </c>
      <c r="E854" s="183" t="s">
        <v>1301</v>
      </c>
      <c r="F854" s="184" t="s">
        <v>1302</v>
      </c>
      <c r="G854" s="185" t="s">
        <v>806</v>
      </c>
      <c r="H854" s="238"/>
      <c r="I854" s="187"/>
      <c r="J854" s="188">
        <f>ROUND(I854*H854,2)</f>
        <v>0</v>
      </c>
      <c r="K854" s="184" t="s">
        <v>164</v>
      </c>
      <c r="L854" s="39"/>
      <c r="M854" s="189" t="s">
        <v>1</v>
      </c>
      <c r="N854" s="190" t="s">
        <v>43</v>
      </c>
      <c r="O854" s="71"/>
      <c r="P854" s="191">
        <f>O854*H854</f>
        <v>0</v>
      </c>
      <c r="Q854" s="191">
        <v>0</v>
      </c>
      <c r="R854" s="191">
        <f>Q854*H854</f>
        <v>0</v>
      </c>
      <c r="S854" s="191">
        <v>0</v>
      </c>
      <c r="T854" s="19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93" t="s">
        <v>254</v>
      </c>
      <c r="AT854" s="193" t="s">
        <v>160</v>
      </c>
      <c r="AU854" s="193" t="s">
        <v>87</v>
      </c>
      <c r="AY854" s="17" t="s">
        <v>157</v>
      </c>
      <c r="BE854" s="194">
        <f>IF(N854="základní",J854,0)</f>
        <v>0</v>
      </c>
      <c r="BF854" s="194">
        <f>IF(N854="snížená",J854,0)</f>
        <v>0</v>
      </c>
      <c r="BG854" s="194">
        <f>IF(N854="zákl. přenesená",J854,0)</f>
        <v>0</v>
      </c>
      <c r="BH854" s="194">
        <f>IF(N854="sníž. přenesená",J854,0)</f>
        <v>0</v>
      </c>
      <c r="BI854" s="194">
        <f>IF(N854="nulová",J854,0)</f>
        <v>0</v>
      </c>
      <c r="BJ854" s="17" t="s">
        <v>85</v>
      </c>
      <c r="BK854" s="194">
        <f>ROUND(I854*H854,2)</f>
        <v>0</v>
      </c>
      <c r="BL854" s="17" t="s">
        <v>254</v>
      </c>
      <c r="BM854" s="193" t="s">
        <v>1303</v>
      </c>
    </row>
    <row r="855" spans="1:65" s="12" customFormat="1" ht="22.8" customHeight="1">
      <c r="B855" s="166"/>
      <c r="C855" s="167"/>
      <c r="D855" s="168" t="s">
        <v>77</v>
      </c>
      <c r="E855" s="180" t="s">
        <v>1304</v>
      </c>
      <c r="F855" s="180" t="s">
        <v>1305</v>
      </c>
      <c r="G855" s="167"/>
      <c r="H855" s="167"/>
      <c r="I855" s="170"/>
      <c r="J855" s="181">
        <f>BK855</f>
        <v>0</v>
      </c>
      <c r="K855" s="167"/>
      <c r="L855" s="172"/>
      <c r="M855" s="173"/>
      <c r="N855" s="174"/>
      <c r="O855" s="174"/>
      <c r="P855" s="175">
        <f>SUM(P856:P957)</f>
        <v>0</v>
      </c>
      <c r="Q855" s="174"/>
      <c r="R855" s="175">
        <f>SUM(R856:R957)</f>
        <v>1.4066999999999992</v>
      </c>
      <c r="S855" s="174"/>
      <c r="T855" s="176">
        <f>SUM(T856:T957)</f>
        <v>2.0558400000000003</v>
      </c>
      <c r="AR855" s="177" t="s">
        <v>87</v>
      </c>
      <c r="AT855" s="178" t="s">
        <v>77</v>
      </c>
      <c r="AU855" s="178" t="s">
        <v>85</v>
      </c>
      <c r="AY855" s="177" t="s">
        <v>157</v>
      </c>
      <c r="BK855" s="179">
        <f>SUM(BK856:BK957)</f>
        <v>0</v>
      </c>
    </row>
    <row r="856" spans="1:65" s="2" customFormat="1" ht="16.5" customHeight="1">
      <c r="A856" s="34"/>
      <c r="B856" s="35"/>
      <c r="C856" s="182" t="s">
        <v>1306</v>
      </c>
      <c r="D856" s="182" t="s">
        <v>160</v>
      </c>
      <c r="E856" s="183" t="s">
        <v>1307</v>
      </c>
      <c r="F856" s="184" t="s">
        <v>1308</v>
      </c>
      <c r="G856" s="185" t="s">
        <v>1124</v>
      </c>
      <c r="H856" s="186">
        <v>10</v>
      </c>
      <c r="I856" s="187"/>
      <c r="J856" s="188">
        <f>ROUND(I856*H856,2)</f>
        <v>0</v>
      </c>
      <c r="K856" s="184" t="s">
        <v>164</v>
      </c>
      <c r="L856" s="39"/>
      <c r="M856" s="189" t="s">
        <v>1</v>
      </c>
      <c r="N856" s="190" t="s">
        <v>43</v>
      </c>
      <c r="O856" s="71"/>
      <c r="P856" s="191">
        <f>O856*H856</f>
        <v>0</v>
      </c>
      <c r="Q856" s="191">
        <v>0</v>
      </c>
      <c r="R856" s="191">
        <f>Q856*H856</f>
        <v>0</v>
      </c>
      <c r="S856" s="191">
        <v>1.933E-2</v>
      </c>
      <c r="T856" s="192">
        <f>S856*H856</f>
        <v>0.1933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193" t="s">
        <v>254</v>
      </c>
      <c r="AT856" s="193" t="s">
        <v>160</v>
      </c>
      <c r="AU856" s="193" t="s">
        <v>87</v>
      </c>
      <c r="AY856" s="17" t="s">
        <v>157</v>
      </c>
      <c r="BE856" s="194">
        <f>IF(N856="základní",J856,0)</f>
        <v>0</v>
      </c>
      <c r="BF856" s="194">
        <f>IF(N856="snížená",J856,0)</f>
        <v>0</v>
      </c>
      <c r="BG856" s="194">
        <f>IF(N856="zákl. přenesená",J856,0)</f>
        <v>0</v>
      </c>
      <c r="BH856" s="194">
        <f>IF(N856="sníž. přenesená",J856,0)</f>
        <v>0</v>
      </c>
      <c r="BI856" s="194">
        <f>IF(N856="nulová",J856,0)</f>
        <v>0</v>
      </c>
      <c r="BJ856" s="17" t="s">
        <v>85</v>
      </c>
      <c r="BK856" s="194">
        <f>ROUND(I856*H856,2)</f>
        <v>0</v>
      </c>
      <c r="BL856" s="17" t="s">
        <v>254</v>
      </c>
      <c r="BM856" s="193" t="s">
        <v>1309</v>
      </c>
    </row>
    <row r="857" spans="1:65" s="14" customFormat="1" ht="10.199999999999999">
      <c r="B857" s="206"/>
      <c r="C857" s="207"/>
      <c r="D857" s="197" t="s">
        <v>167</v>
      </c>
      <c r="E857" s="208" t="s">
        <v>1</v>
      </c>
      <c r="F857" s="209" t="s">
        <v>1310</v>
      </c>
      <c r="G857" s="207"/>
      <c r="H857" s="210">
        <v>5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167</v>
      </c>
      <c r="AU857" s="216" t="s">
        <v>87</v>
      </c>
      <c r="AV857" s="14" t="s">
        <v>87</v>
      </c>
      <c r="AW857" s="14" t="s">
        <v>33</v>
      </c>
      <c r="AX857" s="14" t="s">
        <v>78</v>
      </c>
      <c r="AY857" s="216" t="s">
        <v>157</v>
      </c>
    </row>
    <row r="858" spans="1:65" s="14" customFormat="1" ht="10.199999999999999">
      <c r="B858" s="206"/>
      <c r="C858" s="207"/>
      <c r="D858" s="197" t="s">
        <v>167</v>
      </c>
      <c r="E858" s="208" t="s">
        <v>1</v>
      </c>
      <c r="F858" s="209" t="s">
        <v>1311</v>
      </c>
      <c r="G858" s="207"/>
      <c r="H858" s="210">
        <v>5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167</v>
      </c>
      <c r="AU858" s="216" t="s">
        <v>87</v>
      </c>
      <c r="AV858" s="14" t="s">
        <v>87</v>
      </c>
      <c r="AW858" s="14" t="s">
        <v>33</v>
      </c>
      <c r="AX858" s="14" t="s">
        <v>78</v>
      </c>
      <c r="AY858" s="216" t="s">
        <v>157</v>
      </c>
    </row>
    <row r="859" spans="1:65" s="15" customFormat="1" ht="10.199999999999999">
      <c r="B859" s="217"/>
      <c r="C859" s="218"/>
      <c r="D859" s="197" t="s">
        <v>167</v>
      </c>
      <c r="E859" s="219" t="s">
        <v>1</v>
      </c>
      <c r="F859" s="220" t="s">
        <v>171</v>
      </c>
      <c r="G859" s="218"/>
      <c r="H859" s="221">
        <v>10</v>
      </c>
      <c r="I859" s="222"/>
      <c r="J859" s="218"/>
      <c r="K859" s="218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167</v>
      </c>
      <c r="AU859" s="227" t="s">
        <v>87</v>
      </c>
      <c r="AV859" s="15" t="s">
        <v>165</v>
      </c>
      <c r="AW859" s="15" t="s">
        <v>33</v>
      </c>
      <c r="AX859" s="15" t="s">
        <v>85</v>
      </c>
      <c r="AY859" s="227" t="s">
        <v>157</v>
      </c>
    </row>
    <row r="860" spans="1:65" s="2" customFormat="1" ht="24.15" customHeight="1">
      <c r="A860" s="34"/>
      <c r="B860" s="35"/>
      <c r="C860" s="182" t="s">
        <v>1312</v>
      </c>
      <c r="D860" s="182" t="s">
        <v>160</v>
      </c>
      <c r="E860" s="183" t="s">
        <v>1313</v>
      </c>
      <c r="F860" s="184" t="s">
        <v>1314</v>
      </c>
      <c r="G860" s="185" t="s">
        <v>1124</v>
      </c>
      <c r="H860" s="186">
        <v>10</v>
      </c>
      <c r="I860" s="187"/>
      <c r="J860" s="188">
        <f>ROUND(I860*H860,2)</f>
        <v>0</v>
      </c>
      <c r="K860" s="184" t="s">
        <v>164</v>
      </c>
      <c r="L860" s="39"/>
      <c r="M860" s="189" t="s">
        <v>1</v>
      </c>
      <c r="N860" s="190" t="s">
        <v>43</v>
      </c>
      <c r="O860" s="71"/>
      <c r="P860" s="191">
        <f>O860*H860</f>
        <v>0</v>
      </c>
      <c r="Q860" s="191">
        <v>1.7469999999999999E-2</v>
      </c>
      <c r="R860" s="191">
        <f>Q860*H860</f>
        <v>0.17469999999999999</v>
      </c>
      <c r="S860" s="191">
        <v>0</v>
      </c>
      <c r="T860" s="19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193" t="s">
        <v>254</v>
      </c>
      <c r="AT860" s="193" t="s">
        <v>160</v>
      </c>
      <c r="AU860" s="193" t="s">
        <v>87</v>
      </c>
      <c r="AY860" s="17" t="s">
        <v>157</v>
      </c>
      <c r="BE860" s="194">
        <f>IF(N860="základní",J860,0)</f>
        <v>0</v>
      </c>
      <c r="BF860" s="194">
        <f>IF(N860="snížená",J860,0)</f>
        <v>0</v>
      </c>
      <c r="BG860" s="194">
        <f>IF(N860="zákl. přenesená",J860,0)</f>
        <v>0</v>
      </c>
      <c r="BH860" s="194">
        <f>IF(N860="sníž. přenesená",J860,0)</f>
        <v>0</v>
      </c>
      <c r="BI860" s="194">
        <f>IF(N860="nulová",J860,0)</f>
        <v>0</v>
      </c>
      <c r="BJ860" s="17" t="s">
        <v>85</v>
      </c>
      <c r="BK860" s="194">
        <f>ROUND(I860*H860,2)</f>
        <v>0</v>
      </c>
      <c r="BL860" s="17" t="s">
        <v>254</v>
      </c>
      <c r="BM860" s="193" t="s">
        <v>1315</v>
      </c>
    </row>
    <row r="861" spans="1:65" s="13" customFormat="1" ht="10.199999999999999">
      <c r="B861" s="195"/>
      <c r="C861" s="196"/>
      <c r="D861" s="197" t="s">
        <v>167</v>
      </c>
      <c r="E861" s="198" t="s">
        <v>1</v>
      </c>
      <c r="F861" s="199" t="s">
        <v>189</v>
      </c>
      <c r="G861" s="196"/>
      <c r="H861" s="198" t="s">
        <v>1</v>
      </c>
      <c r="I861" s="200"/>
      <c r="J861" s="196"/>
      <c r="K861" s="196"/>
      <c r="L861" s="201"/>
      <c r="M861" s="202"/>
      <c r="N861" s="203"/>
      <c r="O861" s="203"/>
      <c r="P861" s="203"/>
      <c r="Q861" s="203"/>
      <c r="R861" s="203"/>
      <c r="S861" s="203"/>
      <c r="T861" s="204"/>
      <c r="AT861" s="205" t="s">
        <v>167</v>
      </c>
      <c r="AU861" s="205" t="s">
        <v>87</v>
      </c>
      <c r="AV861" s="13" t="s">
        <v>85</v>
      </c>
      <c r="AW861" s="13" t="s">
        <v>33</v>
      </c>
      <c r="AX861" s="13" t="s">
        <v>78</v>
      </c>
      <c r="AY861" s="205" t="s">
        <v>157</v>
      </c>
    </row>
    <row r="862" spans="1:65" s="14" customFormat="1" ht="10.199999999999999">
      <c r="B862" s="206"/>
      <c r="C862" s="207"/>
      <c r="D862" s="197" t="s">
        <v>167</v>
      </c>
      <c r="E862" s="208" t="s">
        <v>1</v>
      </c>
      <c r="F862" s="209" t="s">
        <v>199</v>
      </c>
      <c r="G862" s="207"/>
      <c r="H862" s="210">
        <v>5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167</v>
      </c>
      <c r="AU862" s="216" t="s">
        <v>87</v>
      </c>
      <c r="AV862" s="14" t="s">
        <v>87</v>
      </c>
      <c r="AW862" s="14" t="s">
        <v>33</v>
      </c>
      <c r="AX862" s="14" t="s">
        <v>78</v>
      </c>
      <c r="AY862" s="216" t="s">
        <v>157</v>
      </c>
    </row>
    <row r="863" spans="1:65" s="13" customFormat="1" ht="10.199999999999999">
      <c r="B863" s="195"/>
      <c r="C863" s="196"/>
      <c r="D863" s="197" t="s">
        <v>167</v>
      </c>
      <c r="E863" s="198" t="s">
        <v>1</v>
      </c>
      <c r="F863" s="199" t="s">
        <v>178</v>
      </c>
      <c r="G863" s="196"/>
      <c r="H863" s="198" t="s">
        <v>1</v>
      </c>
      <c r="I863" s="200"/>
      <c r="J863" s="196"/>
      <c r="K863" s="196"/>
      <c r="L863" s="201"/>
      <c r="M863" s="202"/>
      <c r="N863" s="203"/>
      <c r="O863" s="203"/>
      <c r="P863" s="203"/>
      <c r="Q863" s="203"/>
      <c r="R863" s="203"/>
      <c r="S863" s="203"/>
      <c r="T863" s="204"/>
      <c r="AT863" s="205" t="s">
        <v>167</v>
      </c>
      <c r="AU863" s="205" t="s">
        <v>87</v>
      </c>
      <c r="AV863" s="13" t="s">
        <v>85</v>
      </c>
      <c r="AW863" s="13" t="s">
        <v>33</v>
      </c>
      <c r="AX863" s="13" t="s">
        <v>78</v>
      </c>
      <c r="AY863" s="205" t="s">
        <v>157</v>
      </c>
    </row>
    <row r="864" spans="1:65" s="14" customFormat="1" ht="10.199999999999999">
      <c r="B864" s="206"/>
      <c r="C864" s="207"/>
      <c r="D864" s="197" t="s">
        <v>167</v>
      </c>
      <c r="E864" s="208" t="s">
        <v>1</v>
      </c>
      <c r="F864" s="209" t="s">
        <v>199</v>
      </c>
      <c r="G864" s="207"/>
      <c r="H864" s="210">
        <v>5</v>
      </c>
      <c r="I864" s="211"/>
      <c r="J864" s="207"/>
      <c r="K864" s="207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167</v>
      </c>
      <c r="AU864" s="216" t="s">
        <v>87</v>
      </c>
      <c r="AV864" s="14" t="s">
        <v>87</v>
      </c>
      <c r="AW864" s="14" t="s">
        <v>33</v>
      </c>
      <c r="AX864" s="14" t="s">
        <v>78</v>
      </c>
      <c r="AY864" s="216" t="s">
        <v>157</v>
      </c>
    </row>
    <row r="865" spans="1:65" s="15" customFormat="1" ht="10.199999999999999">
      <c r="B865" s="217"/>
      <c r="C865" s="218"/>
      <c r="D865" s="197" t="s">
        <v>167</v>
      </c>
      <c r="E865" s="219" t="s">
        <v>1</v>
      </c>
      <c r="F865" s="220" t="s">
        <v>171</v>
      </c>
      <c r="G865" s="218"/>
      <c r="H865" s="221">
        <v>10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167</v>
      </c>
      <c r="AU865" s="227" t="s">
        <v>87</v>
      </c>
      <c r="AV865" s="15" t="s">
        <v>165</v>
      </c>
      <c r="AW865" s="15" t="s">
        <v>33</v>
      </c>
      <c r="AX865" s="15" t="s">
        <v>85</v>
      </c>
      <c r="AY865" s="227" t="s">
        <v>157</v>
      </c>
    </row>
    <row r="866" spans="1:65" s="2" customFormat="1" ht="24.15" customHeight="1">
      <c r="A866" s="34"/>
      <c r="B866" s="35"/>
      <c r="C866" s="182" t="s">
        <v>1316</v>
      </c>
      <c r="D866" s="182" t="s">
        <v>160</v>
      </c>
      <c r="E866" s="183" t="s">
        <v>1317</v>
      </c>
      <c r="F866" s="184" t="s">
        <v>1318</v>
      </c>
      <c r="G866" s="185" t="s">
        <v>1124</v>
      </c>
      <c r="H866" s="186">
        <v>4</v>
      </c>
      <c r="I866" s="187"/>
      <c r="J866" s="188">
        <f>ROUND(I866*H866,2)</f>
        <v>0</v>
      </c>
      <c r="K866" s="184" t="s">
        <v>164</v>
      </c>
      <c r="L866" s="39"/>
      <c r="M866" s="189" t="s">
        <v>1</v>
      </c>
      <c r="N866" s="190" t="s">
        <v>43</v>
      </c>
      <c r="O866" s="71"/>
      <c r="P866" s="191">
        <f>O866*H866</f>
        <v>0</v>
      </c>
      <c r="Q866" s="191">
        <v>1.8079999999999999E-2</v>
      </c>
      <c r="R866" s="191">
        <f>Q866*H866</f>
        <v>7.2319999999999995E-2</v>
      </c>
      <c r="S866" s="191">
        <v>0</v>
      </c>
      <c r="T866" s="19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93" t="s">
        <v>254</v>
      </c>
      <c r="AT866" s="193" t="s">
        <v>160</v>
      </c>
      <c r="AU866" s="193" t="s">
        <v>87</v>
      </c>
      <c r="AY866" s="17" t="s">
        <v>157</v>
      </c>
      <c r="BE866" s="194">
        <f>IF(N866="základní",J866,0)</f>
        <v>0</v>
      </c>
      <c r="BF866" s="194">
        <f>IF(N866="snížená",J866,0)</f>
        <v>0</v>
      </c>
      <c r="BG866" s="194">
        <f>IF(N866="zákl. přenesená",J866,0)</f>
        <v>0</v>
      </c>
      <c r="BH866" s="194">
        <f>IF(N866="sníž. přenesená",J866,0)</f>
        <v>0</v>
      </c>
      <c r="BI866" s="194">
        <f>IF(N866="nulová",J866,0)</f>
        <v>0</v>
      </c>
      <c r="BJ866" s="17" t="s">
        <v>85</v>
      </c>
      <c r="BK866" s="194">
        <f>ROUND(I866*H866,2)</f>
        <v>0</v>
      </c>
      <c r="BL866" s="17" t="s">
        <v>254</v>
      </c>
      <c r="BM866" s="193" t="s">
        <v>1319</v>
      </c>
    </row>
    <row r="867" spans="1:65" s="13" customFormat="1" ht="10.199999999999999">
      <c r="B867" s="195"/>
      <c r="C867" s="196"/>
      <c r="D867" s="197" t="s">
        <v>167</v>
      </c>
      <c r="E867" s="198" t="s">
        <v>1</v>
      </c>
      <c r="F867" s="199" t="s">
        <v>189</v>
      </c>
      <c r="G867" s="196"/>
      <c r="H867" s="198" t="s">
        <v>1</v>
      </c>
      <c r="I867" s="200"/>
      <c r="J867" s="196"/>
      <c r="K867" s="196"/>
      <c r="L867" s="201"/>
      <c r="M867" s="202"/>
      <c r="N867" s="203"/>
      <c r="O867" s="203"/>
      <c r="P867" s="203"/>
      <c r="Q867" s="203"/>
      <c r="R867" s="203"/>
      <c r="S867" s="203"/>
      <c r="T867" s="204"/>
      <c r="AT867" s="205" t="s">
        <v>167</v>
      </c>
      <c r="AU867" s="205" t="s">
        <v>87</v>
      </c>
      <c r="AV867" s="13" t="s">
        <v>85</v>
      </c>
      <c r="AW867" s="13" t="s">
        <v>33</v>
      </c>
      <c r="AX867" s="13" t="s">
        <v>78</v>
      </c>
      <c r="AY867" s="205" t="s">
        <v>157</v>
      </c>
    </row>
    <row r="868" spans="1:65" s="14" customFormat="1" ht="10.199999999999999">
      <c r="B868" s="206"/>
      <c r="C868" s="207"/>
      <c r="D868" s="197" t="s">
        <v>167</v>
      </c>
      <c r="E868" s="208" t="s">
        <v>1</v>
      </c>
      <c r="F868" s="209" t="s">
        <v>87</v>
      </c>
      <c r="G868" s="207"/>
      <c r="H868" s="210">
        <v>2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167</v>
      </c>
      <c r="AU868" s="216" t="s">
        <v>87</v>
      </c>
      <c r="AV868" s="14" t="s">
        <v>87</v>
      </c>
      <c r="AW868" s="14" t="s">
        <v>33</v>
      </c>
      <c r="AX868" s="14" t="s">
        <v>78</v>
      </c>
      <c r="AY868" s="216" t="s">
        <v>157</v>
      </c>
    </row>
    <row r="869" spans="1:65" s="13" customFormat="1" ht="10.199999999999999">
      <c r="B869" s="195"/>
      <c r="C869" s="196"/>
      <c r="D869" s="197" t="s">
        <v>167</v>
      </c>
      <c r="E869" s="198" t="s">
        <v>1</v>
      </c>
      <c r="F869" s="199" t="s">
        <v>178</v>
      </c>
      <c r="G869" s="196"/>
      <c r="H869" s="198" t="s">
        <v>1</v>
      </c>
      <c r="I869" s="200"/>
      <c r="J869" s="196"/>
      <c r="K869" s="196"/>
      <c r="L869" s="201"/>
      <c r="M869" s="202"/>
      <c r="N869" s="203"/>
      <c r="O869" s="203"/>
      <c r="P869" s="203"/>
      <c r="Q869" s="203"/>
      <c r="R869" s="203"/>
      <c r="S869" s="203"/>
      <c r="T869" s="204"/>
      <c r="AT869" s="205" t="s">
        <v>167</v>
      </c>
      <c r="AU869" s="205" t="s">
        <v>87</v>
      </c>
      <c r="AV869" s="13" t="s">
        <v>85</v>
      </c>
      <c r="AW869" s="13" t="s">
        <v>33</v>
      </c>
      <c r="AX869" s="13" t="s">
        <v>78</v>
      </c>
      <c r="AY869" s="205" t="s">
        <v>157</v>
      </c>
    </row>
    <row r="870" spans="1:65" s="14" customFormat="1" ht="10.199999999999999">
      <c r="B870" s="206"/>
      <c r="C870" s="207"/>
      <c r="D870" s="197" t="s">
        <v>167</v>
      </c>
      <c r="E870" s="208" t="s">
        <v>1</v>
      </c>
      <c r="F870" s="209" t="s">
        <v>87</v>
      </c>
      <c r="G870" s="207"/>
      <c r="H870" s="210">
        <v>2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167</v>
      </c>
      <c r="AU870" s="216" t="s">
        <v>87</v>
      </c>
      <c r="AV870" s="14" t="s">
        <v>87</v>
      </c>
      <c r="AW870" s="14" t="s">
        <v>33</v>
      </c>
      <c r="AX870" s="14" t="s">
        <v>78</v>
      </c>
      <c r="AY870" s="216" t="s">
        <v>157</v>
      </c>
    </row>
    <row r="871" spans="1:65" s="15" customFormat="1" ht="10.199999999999999">
      <c r="B871" s="217"/>
      <c r="C871" s="218"/>
      <c r="D871" s="197" t="s">
        <v>167</v>
      </c>
      <c r="E871" s="219" t="s">
        <v>1</v>
      </c>
      <c r="F871" s="220" t="s">
        <v>171</v>
      </c>
      <c r="G871" s="218"/>
      <c r="H871" s="221">
        <v>4</v>
      </c>
      <c r="I871" s="222"/>
      <c r="J871" s="218"/>
      <c r="K871" s="218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167</v>
      </c>
      <c r="AU871" s="227" t="s">
        <v>87</v>
      </c>
      <c r="AV871" s="15" t="s">
        <v>165</v>
      </c>
      <c r="AW871" s="15" t="s">
        <v>33</v>
      </c>
      <c r="AX871" s="15" t="s">
        <v>85</v>
      </c>
      <c r="AY871" s="227" t="s">
        <v>157</v>
      </c>
    </row>
    <row r="872" spans="1:65" s="2" customFormat="1" ht="21.75" customHeight="1">
      <c r="A872" s="34"/>
      <c r="B872" s="35"/>
      <c r="C872" s="182" t="s">
        <v>1320</v>
      </c>
      <c r="D872" s="182" t="s">
        <v>160</v>
      </c>
      <c r="E872" s="183" t="s">
        <v>1321</v>
      </c>
      <c r="F872" s="184" t="s">
        <v>1322</v>
      </c>
      <c r="G872" s="185" t="s">
        <v>1124</v>
      </c>
      <c r="H872" s="186">
        <v>2</v>
      </c>
      <c r="I872" s="187"/>
      <c r="J872" s="188">
        <f>ROUND(I872*H872,2)</f>
        <v>0</v>
      </c>
      <c r="K872" s="184" t="s">
        <v>164</v>
      </c>
      <c r="L872" s="39"/>
      <c r="M872" s="189" t="s">
        <v>1</v>
      </c>
      <c r="N872" s="190" t="s">
        <v>43</v>
      </c>
      <c r="O872" s="71"/>
      <c r="P872" s="191">
        <f>O872*H872</f>
        <v>0</v>
      </c>
      <c r="Q872" s="191">
        <v>0</v>
      </c>
      <c r="R872" s="191">
        <f>Q872*H872</f>
        <v>0</v>
      </c>
      <c r="S872" s="191">
        <v>2.8400000000000002E-2</v>
      </c>
      <c r="T872" s="192">
        <f>S872*H872</f>
        <v>5.6800000000000003E-2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193" t="s">
        <v>254</v>
      </c>
      <c r="AT872" s="193" t="s">
        <v>160</v>
      </c>
      <c r="AU872" s="193" t="s">
        <v>87</v>
      </c>
      <c r="AY872" s="17" t="s">
        <v>157</v>
      </c>
      <c r="BE872" s="194">
        <f>IF(N872="základní",J872,0)</f>
        <v>0</v>
      </c>
      <c r="BF872" s="194">
        <f>IF(N872="snížená",J872,0)</f>
        <v>0</v>
      </c>
      <c r="BG872" s="194">
        <f>IF(N872="zákl. přenesená",J872,0)</f>
        <v>0</v>
      </c>
      <c r="BH872" s="194">
        <f>IF(N872="sníž. přenesená",J872,0)</f>
        <v>0</v>
      </c>
      <c r="BI872" s="194">
        <f>IF(N872="nulová",J872,0)</f>
        <v>0</v>
      </c>
      <c r="BJ872" s="17" t="s">
        <v>85</v>
      </c>
      <c r="BK872" s="194">
        <f>ROUND(I872*H872,2)</f>
        <v>0</v>
      </c>
      <c r="BL872" s="17" t="s">
        <v>254</v>
      </c>
      <c r="BM872" s="193" t="s">
        <v>1323</v>
      </c>
    </row>
    <row r="873" spans="1:65" s="14" customFormat="1" ht="10.199999999999999">
      <c r="B873" s="206"/>
      <c r="C873" s="207"/>
      <c r="D873" s="197" t="s">
        <v>167</v>
      </c>
      <c r="E873" s="208" t="s">
        <v>1</v>
      </c>
      <c r="F873" s="209" t="s">
        <v>1324</v>
      </c>
      <c r="G873" s="207"/>
      <c r="H873" s="210">
        <v>2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167</v>
      </c>
      <c r="AU873" s="216" t="s">
        <v>87</v>
      </c>
      <c r="AV873" s="14" t="s">
        <v>87</v>
      </c>
      <c r="AW873" s="14" t="s">
        <v>33</v>
      </c>
      <c r="AX873" s="14" t="s">
        <v>85</v>
      </c>
      <c r="AY873" s="216" t="s">
        <v>157</v>
      </c>
    </row>
    <row r="874" spans="1:65" s="2" customFormat="1" ht="16.5" customHeight="1">
      <c r="A874" s="34"/>
      <c r="B874" s="35"/>
      <c r="C874" s="182" t="s">
        <v>1325</v>
      </c>
      <c r="D874" s="182" t="s">
        <v>160</v>
      </c>
      <c r="E874" s="183" t="s">
        <v>1326</v>
      </c>
      <c r="F874" s="184" t="s">
        <v>1327</v>
      </c>
      <c r="G874" s="185" t="s">
        <v>1124</v>
      </c>
      <c r="H874" s="186">
        <v>24</v>
      </c>
      <c r="I874" s="187"/>
      <c r="J874" s="188">
        <f>ROUND(I874*H874,2)</f>
        <v>0</v>
      </c>
      <c r="K874" s="184" t="s">
        <v>164</v>
      </c>
      <c r="L874" s="39"/>
      <c r="M874" s="189" t="s">
        <v>1</v>
      </c>
      <c r="N874" s="190" t="s">
        <v>43</v>
      </c>
      <c r="O874" s="71"/>
      <c r="P874" s="191">
        <f>O874*H874</f>
        <v>0</v>
      </c>
      <c r="Q874" s="191">
        <v>0</v>
      </c>
      <c r="R874" s="191">
        <f>Q874*H874</f>
        <v>0</v>
      </c>
      <c r="S874" s="191">
        <v>1.9460000000000002E-2</v>
      </c>
      <c r="T874" s="192">
        <f>S874*H874</f>
        <v>0.46704000000000001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193" t="s">
        <v>254</v>
      </c>
      <c r="AT874" s="193" t="s">
        <v>160</v>
      </c>
      <c r="AU874" s="193" t="s">
        <v>87</v>
      </c>
      <c r="AY874" s="17" t="s">
        <v>157</v>
      </c>
      <c r="BE874" s="194">
        <f>IF(N874="základní",J874,0)</f>
        <v>0</v>
      </c>
      <c r="BF874" s="194">
        <f>IF(N874="snížená",J874,0)</f>
        <v>0</v>
      </c>
      <c r="BG874" s="194">
        <f>IF(N874="zákl. přenesená",J874,0)</f>
        <v>0</v>
      </c>
      <c r="BH874" s="194">
        <f>IF(N874="sníž. přenesená",J874,0)</f>
        <v>0</v>
      </c>
      <c r="BI874" s="194">
        <f>IF(N874="nulová",J874,0)</f>
        <v>0</v>
      </c>
      <c r="BJ874" s="17" t="s">
        <v>85</v>
      </c>
      <c r="BK874" s="194">
        <f>ROUND(I874*H874,2)</f>
        <v>0</v>
      </c>
      <c r="BL874" s="17" t="s">
        <v>254</v>
      </c>
      <c r="BM874" s="193" t="s">
        <v>1328</v>
      </c>
    </row>
    <row r="875" spans="1:65" s="14" customFormat="1" ht="10.199999999999999">
      <c r="B875" s="206"/>
      <c r="C875" s="207"/>
      <c r="D875" s="197" t="s">
        <v>167</v>
      </c>
      <c r="E875" s="208" t="s">
        <v>1</v>
      </c>
      <c r="F875" s="209" t="s">
        <v>1329</v>
      </c>
      <c r="G875" s="207"/>
      <c r="H875" s="210">
        <v>10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167</v>
      </c>
      <c r="AU875" s="216" t="s">
        <v>87</v>
      </c>
      <c r="AV875" s="14" t="s">
        <v>87</v>
      </c>
      <c r="AW875" s="14" t="s">
        <v>33</v>
      </c>
      <c r="AX875" s="14" t="s">
        <v>78</v>
      </c>
      <c r="AY875" s="216" t="s">
        <v>157</v>
      </c>
    </row>
    <row r="876" spans="1:65" s="14" customFormat="1" ht="10.199999999999999">
      <c r="B876" s="206"/>
      <c r="C876" s="207"/>
      <c r="D876" s="197" t="s">
        <v>167</v>
      </c>
      <c r="E876" s="208" t="s">
        <v>1</v>
      </c>
      <c r="F876" s="209" t="s">
        <v>1330</v>
      </c>
      <c r="G876" s="207"/>
      <c r="H876" s="210">
        <v>14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167</v>
      </c>
      <c r="AU876" s="216" t="s">
        <v>87</v>
      </c>
      <c r="AV876" s="14" t="s">
        <v>87</v>
      </c>
      <c r="AW876" s="14" t="s">
        <v>33</v>
      </c>
      <c r="AX876" s="14" t="s">
        <v>78</v>
      </c>
      <c r="AY876" s="216" t="s">
        <v>157</v>
      </c>
    </row>
    <row r="877" spans="1:65" s="15" customFormat="1" ht="10.199999999999999">
      <c r="B877" s="217"/>
      <c r="C877" s="218"/>
      <c r="D877" s="197" t="s">
        <v>167</v>
      </c>
      <c r="E877" s="219" t="s">
        <v>1</v>
      </c>
      <c r="F877" s="220" t="s">
        <v>171</v>
      </c>
      <c r="G877" s="218"/>
      <c r="H877" s="221">
        <v>24</v>
      </c>
      <c r="I877" s="222"/>
      <c r="J877" s="218"/>
      <c r="K877" s="218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167</v>
      </c>
      <c r="AU877" s="227" t="s">
        <v>87</v>
      </c>
      <c r="AV877" s="15" t="s">
        <v>165</v>
      </c>
      <c r="AW877" s="15" t="s">
        <v>33</v>
      </c>
      <c r="AX877" s="15" t="s">
        <v>85</v>
      </c>
      <c r="AY877" s="227" t="s">
        <v>157</v>
      </c>
    </row>
    <row r="878" spans="1:65" s="2" customFormat="1" ht="24.15" customHeight="1">
      <c r="A878" s="34"/>
      <c r="B878" s="35"/>
      <c r="C878" s="182" t="s">
        <v>1331</v>
      </c>
      <c r="D878" s="182" t="s">
        <v>160</v>
      </c>
      <c r="E878" s="183" t="s">
        <v>1332</v>
      </c>
      <c r="F878" s="184" t="s">
        <v>1333</v>
      </c>
      <c r="G878" s="185" t="s">
        <v>1124</v>
      </c>
      <c r="H878" s="186">
        <v>9</v>
      </c>
      <c r="I878" s="187"/>
      <c r="J878" s="188">
        <f>ROUND(I878*H878,2)</f>
        <v>0</v>
      </c>
      <c r="K878" s="184" t="s">
        <v>164</v>
      </c>
      <c r="L878" s="39"/>
      <c r="M878" s="189" t="s">
        <v>1</v>
      </c>
      <c r="N878" s="190" t="s">
        <v>43</v>
      </c>
      <c r="O878" s="71"/>
      <c r="P878" s="191">
        <f>O878*H878</f>
        <v>0</v>
      </c>
      <c r="Q878" s="191">
        <v>1.823E-2</v>
      </c>
      <c r="R878" s="191">
        <f>Q878*H878</f>
        <v>0.16406999999999999</v>
      </c>
      <c r="S878" s="191">
        <v>0</v>
      </c>
      <c r="T878" s="19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193" t="s">
        <v>254</v>
      </c>
      <c r="AT878" s="193" t="s">
        <v>160</v>
      </c>
      <c r="AU878" s="193" t="s">
        <v>87</v>
      </c>
      <c r="AY878" s="17" t="s">
        <v>157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17" t="s">
        <v>85</v>
      </c>
      <c r="BK878" s="194">
        <f>ROUND(I878*H878,2)</f>
        <v>0</v>
      </c>
      <c r="BL878" s="17" t="s">
        <v>254</v>
      </c>
      <c r="BM878" s="193" t="s">
        <v>1334</v>
      </c>
    </row>
    <row r="879" spans="1:65" s="13" customFormat="1" ht="10.199999999999999">
      <c r="B879" s="195"/>
      <c r="C879" s="196"/>
      <c r="D879" s="197" t="s">
        <v>167</v>
      </c>
      <c r="E879" s="198" t="s">
        <v>1</v>
      </c>
      <c r="F879" s="199" t="s">
        <v>189</v>
      </c>
      <c r="G879" s="196"/>
      <c r="H879" s="198" t="s">
        <v>1</v>
      </c>
      <c r="I879" s="200"/>
      <c r="J879" s="196"/>
      <c r="K879" s="196"/>
      <c r="L879" s="201"/>
      <c r="M879" s="202"/>
      <c r="N879" s="203"/>
      <c r="O879" s="203"/>
      <c r="P879" s="203"/>
      <c r="Q879" s="203"/>
      <c r="R879" s="203"/>
      <c r="S879" s="203"/>
      <c r="T879" s="204"/>
      <c r="AT879" s="205" t="s">
        <v>167</v>
      </c>
      <c r="AU879" s="205" t="s">
        <v>87</v>
      </c>
      <c r="AV879" s="13" t="s">
        <v>85</v>
      </c>
      <c r="AW879" s="13" t="s">
        <v>33</v>
      </c>
      <c r="AX879" s="13" t="s">
        <v>78</v>
      </c>
      <c r="AY879" s="205" t="s">
        <v>157</v>
      </c>
    </row>
    <row r="880" spans="1:65" s="14" customFormat="1" ht="10.199999999999999">
      <c r="B880" s="206"/>
      <c r="C880" s="207"/>
      <c r="D880" s="197" t="s">
        <v>167</v>
      </c>
      <c r="E880" s="208" t="s">
        <v>1</v>
      </c>
      <c r="F880" s="209" t="s">
        <v>222</v>
      </c>
      <c r="G880" s="207"/>
      <c r="H880" s="210">
        <v>9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167</v>
      </c>
      <c r="AU880" s="216" t="s">
        <v>87</v>
      </c>
      <c r="AV880" s="14" t="s">
        <v>87</v>
      </c>
      <c r="AW880" s="14" t="s">
        <v>33</v>
      </c>
      <c r="AX880" s="14" t="s">
        <v>78</v>
      </c>
      <c r="AY880" s="216" t="s">
        <v>157</v>
      </c>
    </row>
    <row r="881" spans="1:65" s="15" customFormat="1" ht="10.199999999999999">
      <c r="B881" s="217"/>
      <c r="C881" s="218"/>
      <c r="D881" s="197" t="s">
        <v>167</v>
      </c>
      <c r="E881" s="219" t="s">
        <v>1</v>
      </c>
      <c r="F881" s="220" t="s">
        <v>171</v>
      </c>
      <c r="G881" s="218"/>
      <c r="H881" s="221">
        <v>9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167</v>
      </c>
      <c r="AU881" s="227" t="s">
        <v>87</v>
      </c>
      <c r="AV881" s="15" t="s">
        <v>165</v>
      </c>
      <c r="AW881" s="15" t="s">
        <v>33</v>
      </c>
      <c r="AX881" s="15" t="s">
        <v>85</v>
      </c>
      <c r="AY881" s="227" t="s">
        <v>157</v>
      </c>
    </row>
    <row r="882" spans="1:65" s="2" customFormat="1" ht="24.15" customHeight="1">
      <c r="A882" s="34"/>
      <c r="B882" s="35"/>
      <c r="C882" s="182" t="s">
        <v>1335</v>
      </c>
      <c r="D882" s="182" t="s">
        <v>160</v>
      </c>
      <c r="E882" s="183" t="s">
        <v>1336</v>
      </c>
      <c r="F882" s="184" t="s">
        <v>1337</v>
      </c>
      <c r="G882" s="185" t="s">
        <v>1124</v>
      </c>
      <c r="H882" s="186">
        <v>10</v>
      </c>
      <c r="I882" s="187"/>
      <c r="J882" s="188">
        <f>ROUND(I882*H882,2)</f>
        <v>0</v>
      </c>
      <c r="K882" s="184" t="s">
        <v>164</v>
      </c>
      <c r="L882" s="39"/>
      <c r="M882" s="189" t="s">
        <v>1</v>
      </c>
      <c r="N882" s="190" t="s">
        <v>43</v>
      </c>
      <c r="O882" s="71"/>
      <c r="P882" s="191">
        <f>O882*H882</f>
        <v>0</v>
      </c>
      <c r="Q882" s="191">
        <v>2.1229999999999999E-2</v>
      </c>
      <c r="R882" s="191">
        <f>Q882*H882</f>
        <v>0.21229999999999999</v>
      </c>
      <c r="S882" s="191">
        <v>0</v>
      </c>
      <c r="T882" s="19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193" t="s">
        <v>254</v>
      </c>
      <c r="AT882" s="193" t="s">
        <v>160</v>
      </c>
      <c r="AU882" s="193" t="s">
        <v>87</v>
      </c>
      <c r="AY882" s="17" t="s">
        <v>157</v>
      </c>
      <c r="BE882" s="194">
        <f>IF(N882="základní",J882,0)</f>
        <v>0</v>
      </c>
      <c r="BF882" s="194">
        <f>IF(N882="snížená",J882,0)</f>
        <v>0</v>
      </c>
      <c r="BG882" s="194">
        <f>IF(N882="zákl. přenesená",J882,0)</f>
        <v>0</v>
      </c>
      <c r="BH882" s="194">
        <f>IF(N882="sníž. přenesená",J882,0)</f>
        <v>0</v>
      </c>
      <c r="BI882" s="194">
        <f>IF(N882="nulová",J882,0)</f>
        <v>0</v>
      </c>
      <c r="BJ882" s="17" t="s">
        <v>85</v>
      </c>
      <c r="BK882" s="194">
        <f>ROUND(I882*H882,2)</f>
        <v>0</v>
      </c>
      <c r="BL882" s="17" t="s">
        <v>254</v>
      </c>
      <c r="BM882" s="193" t="s">
        <v>1338</v>
      </c>
    </row>
    <row r="883" spans="1:65" s="13" customFormat="1" ht="10.199999999999999">
      <c r="B883" s="195"/>
      <c r="C883" s="196"/>
      <c r="D883" s="197" t="s">
        <v>167</v>
      </c>
      <c r="E883" s="198" t="s">
        <v>1</v>
      </c>
      <c r="F883" s="199" t="s">
        <v>189</v>
      </c>
      <c r="G883" s="196"/>
      <c r="H883" s="198" t="s">
        <v>1</v>
      </c>
      <c r="I883" s="200"/>
      <c r="J883" s="196"/>
      <c r="K883" s="196"/>
      <c r="L883" s="201"/>
      <c r="M883" s="202"/>
      <c r="N883" s="203"/>
      <c r="O883" s="203"/>
      <c r="P883" s="203"/>
      <c r="Q883" s="203"/>
      <c r="R883" s="203"/>
      <c r="S883" s="203"/>
      <c r="T883" s="204"/>
      <c r="AT883" s="205" t="s">
        <v>167</v>
      </c>
      <c r="AU883" s="205" t="s">
        <v>87</v>
      </c>
      <c r="AV883" s="13" t="s">
        <v>85</v>
      </c>
      <c r="AW883" s="13" t="s">
        <v>33</v>
      </c>
      <c r="AX883" s="13" t="s">
        <v>78</v>
      </c>
      <c r="AY883" s="205" t="s">
        <v>157</v>
      </c>
    </row>
    <row r="884" spans="1:65" s="14" customFormat="1" ht="10.199999999999999">
      <c r="B884" s="206"/>
      <c r="C884" s="207"/>
      <c r="D884" s="197" t="s">
        <v>167</v>
      </c>
      <c r="E884" s="208" t="s">
        <v>1</v>
      </c>
      <c r="F884" s="209" t="s">
        <v>87</v>
      </c>
      <c r="G884" s="207"/>
      <c r="H884" s="210">
        <v>2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167</v>
      </c>
      <c r="AU884" s="216" t="s">
        <v>87</v>
      </c>
      <c r="AV884" s="14" t="s">
        <v>87</v>
      </c>
      <c r="AW884" s="14" t="s">
        <v>33</v>
      </c>
      <c r="AX884" s="14" t="s">
        <v>78</v>
      </c>
      <c r="AY884" s="216" t="s">
        <v>157</v>
      </c>
    </row>
    <row r="885" spans="1:65" s="13" customFormat="1" ht="10.199999999999999">
      <c r="B885" s="195"/>
      <c r="C885" s="196"/>
      <c r="D885" s="197" t="s">
        <v>167</v>
      </c>
      <c r="E885" s="198" t="s">
        <v>1</v>
      </c>
      <c r="F885" s="199" t="s">
        <v>178</v>
      </c>
      <c r="G885" s="196"/>
      <c r="H885" s="198" t="s">
        <v>1</v>
      </c>
      <c r="I885" s="200"/>
      <c r="J885" s="196"/>
      <c r="K885" s="196"/>
      <c r="L885" s="201"/>
      <c r="M885" s="202"/>
      <c r="N885" s="203"/>
      <c r="O885" s="203"/>
      <c r="P885" s="203"/>
      <c r="Q885" s="203"/>
      <c r="R885" s="203"/>
      <c r="S885" s="203"/>
      <c r="T885" s="204"/>
      <c r="AT885" s="205" t="s">
        <v>167</v>
      </c>
      <c r="AU885" s="205" t="s">
        <v>87</v>
      </c>
      <c r="AV885" s="13" t="s">
        <v>85</v>
      </c>
      <c r="AW885" s="13" t="s">
        <v>33</v>
      </c>
      <c r="AX885" s="13" t="s">
        <v>78</v>
      </c>
      <c r="AY885" s="205" t="s">
        <v>157</v>
      </c>
    </row>
    <row r="886" spans="1:65" s="14" customFormat="1" ht="10.199999999999999">
      <c r="B886" s="206"/>
      <c r="C886" s="207"/>
      <c r="D886" s="197" t="s">
        <v>167</v>
      </c>
      <c r="E886" s="208" t="s">
        <v>1</v>
      </c>
      <c r="F886" s="209" t="s">
        <v>218</v>
      </c>
      <c r="G886" s="207"/>
      <c r="H886" s="210">
        <v>8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167</v>
      </c>
      <c r="AU886" s="216" t="s">
        <v>87</v>
      </c>
      <c r="AV886" s="14" t="s">
        <v>87</v>
      </c>
      <c r="AW886" s="14" t="s">
        <v>33</v>
      </c>
      <c r="AX886" s="14" t="s">
        <v>78</v>
      </c>
      <c r="AY886" s="216" t="s">
        <v>157</v>
      </c>
    </row>
    <row r="887" spans="1:65" s="15" customFormat="1" ht="10.199999999999999">
      <c r="B887" s="217"/>
      <c r="C887" s="218"/>
      <c r="D887" s="197" t="s">
        <v>167</v>
      </c>
      <c r="E887" s="219" t="s">
        <v>1</v>
      </c>
      <c r="F887" s="220" t="s">
        <v>171</v>
      </c>
      <c r="G887" s="218"/>
      <c r="H887" s="221">
        <v>10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167</v>
      </c>
      <c r="AU887" s="227" t="s">
        <v>87</v>
      </c>
      <c r="AV887" s="15" t="s">
        <v>165</v>
      </c>
      <c r="AW887" s="15" t="s">
        <v>33</v>
      </c>
      <c r="AX887" s="15" t="s">
        <v>85</v>
      </c>
      <c r="AY887" s="227" t="s">
        <v>157</v>
      </c>
    </row>
    <row r="888" spans="1:65" s="2" customFormat="1" ht="24.15" customHeight="1">
      <c r="A888" s="34"/>
      <c r="B888" s="35"/>
      <c r="C888" s="182" t="s">
        <v>1339</v>
      </c>
      <c r="D888" s="182" t="s">
        <v>160</v>
      </c>
      <c r="E888" s="183" t="s">
        <v>1340</v>
      </c>
      <c r="F888" s="184" t="s">
        <v>1341</v>
      </c>
      <c r="G888" s="185" t="s">
        <v>1124</v>
      </c>
      <c r="H888" s="186">
        <v>1</v>
      </c>
      <c r="I888" s="187"/>
      <c r="J888" s="188">
        <f>ROUND(I888*H888,2)</f>
        <v>0</v>
      </c>
      <c r="K888" s="184" t="s">
        <v>164</v>
      </c>
      <c r="L888" s="39"/>
      <c r="M888" s="189" t="s">
        <v>1</v>
      </c>
      <c r="N888" s="190" t="s">
        <v>43</v>
      </c>
      <c r="O888" s="71"/>
      <c r="P888" s="191">
        <f>O888*H888</f>
        <v>0</v>
      </c>
      <c r="Q888" s="191">
        <v>1.9709999999999998E-2</v>
      </c>
      <c r="R888" s="191">
        <f>Q888*H888</f>
        <v>1.9709999999999998E-2</v>
      </c>
      <c r="S888" s="191">
        <v>0</v>
      </c>
      <c r="T888" s="19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93" t="s">
        <v>254</v>
      </c>
      <c r="AT888" s="193" t="s">
        <v>160</v>
      </c>
      <c r="AU888" s="193" t="s">
        <v>87</v>
      </c>
      <c r="AY888" s="17" t="s">
        <v>157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7" t="s">
        <v>85</v>
      </c>
      <c r="BK888" s="194">
        <f>ROUND(I888*H888,2)</f>
        <v>0</v>
      </c>
      <c r="BL888" s="17" t="s">
        <v>254</v>
      </c>
      <c r="BM888" s="193" t="s">
        <v>1342</v>
      </c>
    </row>
    <row r="889" spans="1:65" s="2" customFormat="1" ht="24.15" customHeight="1">
      <c r="A889" s="34"/>
      <c r="B889" s="35"/>
      <c r="C889" s="182" t="s">
        <v>1343</v>
      </c>
      <c r="D889" s="182" t="s">
        <v>160</v>
      </c>
      <c r="E889" s="183" t="s">
        <v>1344</v>
      </c>
      <c r="F889" s="184" t="s">
        <v>1345</v>
      </c>
      <c r="G889" s="185" t="s">
        <v>1124</v>
      </c>
      <c r="H889" s="186">
        <v>2</v>
      </c>
      <c r="I889" s="187"/>
      <c r="J889" s="188">
        <f>ROUND(I889*H889,2)</f>
        <v>0</v>
      </c>
      <c r="K889" s="184" t="s">
        <v>1</v>
      </c>
      <c r="L889" s="39"/>
      <c r="M889" s="189" t="s">
        <v>1</v>
      </c>
      <c r="N889" s="190" t="s">
        <v>43</v>
      </c>
      <c r="O889" s="71"/>
      <c r="P889" s="191">
        <f>O889*H889</f>
        <v>0</v>
      </c>
      <c r="Q889" s="191">
        <v>2.8080000000000001E-2</v>
      </c>
      <c r="R889" s="191">
        <f>Q889*H889</f>
        <v>5.6160000000000002E-2</v>
      </c>
      <c r="S889" s="191">
        <v>0</v>
      </c>
      <c r="T889" s="19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193" t="s">
        <v>254</v>
      </c>
      <c r="AT889" s="193" t="s">
        <v>160</v>
      </c>
      <c r="AU889" s="193" t="s">
        <v>87</v>
      </c>
      <c r="AY889" s="17" t="s">
        <v>157</v>
      </c>
      <c r="BE889" s="194">
        <f>IF(N889="základní",J889,0)</f>
        <v>0</v>
      </c>
      <c r="BF889" s="194">
        <f>IF(N889="snížená",J889,0)</f>
        <v>0</v>
      </c>
      <c r="BG889" s="194">
        <f>IF(N889="zákl. přenesená",J889,0)</f>
        <v>0</v>
      </c>
      <c r="BH889" s="194">
        <f>IF(N889="sníž. přenesená",J889,0)</f>
        <v>0</v>
      </c>
      <c r="BI889" s="194">
        <f>IF(N889="nulová",J889,0)</f>
        <v>0</v>
      </c>
      <c r="BJ889" s="17" t="s">
        <v>85</v>
      </c>
      <c r="BK889" s="194">
        <f>ROUND(I889*H889,2)</f>
        <v>0</v>
      </c>
      <c r="BL889" s="17" t="s">
        <v>254</v>
      </c>
      <c r="BM889" s="193" t="s">
        <v>1346</v>
      </c>
    </row>
    <row r="890" spans="1:65" s="14" customFormat="1" ht="10.199999999999999">
      <c r="B890" s="206"/>
      <c r="C890" s="207"/>
      <c r="D890" s="197" t="s">
        <v>167</v>
      </c>
      <c r="E890" s="208" t="s">
        <v>1</v>
      </c>
      <c r="F890" s="209" t="s">
        <v>87</v>
      </c>
      <c r="G890" s="207"/>
      <c r="H890" s="210">
        <v>2</v>
      </c>
      <c r="I890" s="211"/>
      <c r="J890" s="207"/>
      <c r="K890" s="207"/>
      <c r="L890" s="212"/>
      <c r="M890" s="213"/>
      <c r="N890" s="214"/>
      <c r="O890" s="214"/>
      <c r="P890" s="214"/>
      <c r="Q890" s="214"/>
      <c r="R890" s="214"/>
      <c r="S890" s="214"/>
      <c r="T890" s="215"/>
      <c r="AT890" s="216" t="s">
        <v>167</v>
      </c>
      <c r="AU890" s="216" t="s">
        <v>87</v>
      </c>
      <c r="AV890" s="14" t="s">
        <v>87</v>
      </c>
      <c r="AW890" s="14" t="s">
        <v>33</v>
      </c>
      <c r="AX890" s="14" t="s">
        <v>85</v>
      </c>
      <c r="AY890" s="216" t="s">
        <v>157</v>
      </c>
    </row>
    <row r="891" spans="1:65" s="2" customFormat="1" ht="16.5" customHeight="1">
      <c r="A891" s="34"/>
      <c r="B891" s="35"/>
      <c r="C891" s="182" t="s">
        <v>1347</v>
      </c>
      <c r="D891" s="182" t="s">
        <v>160</v>
      </c>
      <c r="E891" s="183" t="s">
        <v>1348</v>
      </c>
      <c r="F891" s="184" t="s">
        <v>1349</v>
      </c>
      <c r="G891" s="185" t="s">
        <v>352</v>
      </c>
      <c r="H891" s="186">
        <v>1</v>
      </c>
      <c r="I891" s="187"/>
      <c r="J891" s="188">
        <f>ROUND(I891*H891,2)</f>
        <v>0</v>
      </c>
      <c r="K891" s="184" t="s">
        <v>164</v>
      </c>
      <c r="L891" s="39"/>
      <c r="M891" s="189" t="s">
        <v>1</v>
      </c>
      <c r="N891" s="190" t="s">
        <v>43</v>
      </c>
      <c r="O891" s="71"/>
      <c r="P891" s="191">
        <f>O891*H891</f>
        <v>0</v>
      </c>
      <c r="Q891" s="191">
        <v>0</v>
      </c>
      <c r="R891" s="191">
        <f>Q891*H891</f>
        <v>0</v>
      </c>
      <c r="S891" s="191">
        <v>0</v>
      </c>
      <c r="T891" s="19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193" t="s">
        <v>254</v>
      </c>
      <c r="AT891" s="193" t="s">
        <v>160</v>
      </c>
      <c r="AU891" s="193" t="s">
        <v>87</v>
      </c>
      <c r="AY891" s="17" t="s">
        <v>157</v>
      </c>
      <c r="BE891" s="194">
        <f>IF(N891="základní",J891,0)</f>
        <v>0</v>
      </c>
      <c r="BF891" s="194">
        <f>IF(N891="snížená",J891,0)</f>
        <v>0</v>
      </c>
      <c r="BG891" s="194">
        <f>IF(N891="zákl. přenesená",J891,0)</f>
        <v>0</v>
      </c>
      <c r="BH891" s="194">
        <f>IF(N891="sníž. přenesená",J891,0)</f>
        <v>0</v>
      </c>
      <c r="BI891" s="194">
        <f>IF(N891="nulová",J891,0)</f>
        <v>0</v>
      </c>
      <c r="BJ891" s="17" t="s">
        <v>85</v>
      </c>
      <c r="BK891" s="194">
        <f>ROUND(I891*H891,2)</f>
        <v>0</v>
      </c>
      <c r="BL891" s="17" t="s">
        <v>254</v>
      </c>
      <c r="BM891" s="193" t="s">
        <v>1350</v>
      </c>
    </row>
    <row r="892" spans="1:65" s="2" customFormat="1" ht="16.5" customHeight="1">
      <c r="A892" s="34"/>
      <c r="B892" s="35"/>
      <c r="C892" s="228" t="s">
        <v>1351</v>
      </c>
      <c r="D892" s="228" t="s">
        <v>240</v>
      </c>
      <c r="E892" s="229" t="s">
        <v>1352</v>
      </c>
      <c r="F892" s="230" t="s">
        <v>1353</v>
      </c>
      <c r="G892" s="231" t="s">
        <v>352</v>
      </c>
      <c r="H892" s="232">
        <v>1</v>
      </c>
      <c r="I892" s="233"/>
      <c r="J892" s="234">
        <f>ROUND(I892*H892,2)</f>
        <v>0</v>
      </c>
      <c r="K892" s="230" t="s">
        <v>164</v>
      </c>
      <c r="L892" s="235"/>
      <c r="M892" s="236" t="s">
        <v>1</v>
      </c>
      <c r="N892" s="237" t="s">
        <v>43</v>
      </c>
      <c r="O892" s="71"/>
      <c r="P892" s="191">
        <f>O892*H892</f>
        <v>0</v>
      </c>
      <c r="Q892" s="191">
        <v>1.1000000000000001E-3</v>
      </c>
      <c r="R892" s="191">
        <f>Q892*H892</f>
        <v>1.1000000000000001E-3</v>
      </c>
      <c r="S892" s="191">
        <v>0</v>
      </c>
      <c r="T892" s="19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193" t="s">
        <v>367</v>
      </c>
      <c r="AT892" s="193" t="s">
        <v>240</v>
      </c>
      <c r="AU892" s="193" t="s">
        <v>87</v>
      </c>
      <c r="AY892" s="17" t="s">
        <v>157</v>
      </c>
      <c r="BE892" s="194">
        <f>IF(N892="základní",J892,0)</f>
        <v>0</v>
      </c>
      <c r="BF892" s="194">
        <f>IF(N892="snížená",J892,0)</f>
        <v>0</v>
      </c>
      <c r="BG892" s="194">
        <f>IF(N892="zákl. přenesená",J892,0)</f>
        <v>0</v>
      </c>
      <c r="BH892" s="194">
        <f>IF(N892="sníž. přenesená",J892,0)</f>
        <v>0</v>
      </c>
      <c r="BI892" s="194">
        <f>IF(N892="nulová",J892,0)</f>
        <v>0</v>
      </c>
      <c r="BJ892" s="17" t="s">
        <v>85</v>
      </c>
      <c r="BK892" s="194">
        <f>ROUND(I892*H892,2)</f>
        <v>0</v>
      </c>
      <c r="BL892" s="17" t="s">
        <v>254</v>
      </c>
      <c r="BM892" s="193" t="s">
        <v>1354</v>
      </c>
    </row>
    <row r="893" spans="1:65" s="2" customFormat="1" ht="16.5" customHeight="1">
      <c r="A893" s="34"/>
      <c r="B893" s="35"/>
      <c r="C893" s="182" t="s">
        <v>1355</v>
      </c>
      <c r="D893" s="182" t="s">
        <v>160</v>
      </c>
      <c r="E893" s="183" t="s">
        <v>1356</v>
      </c>
      <c r="F893" s="184" t="s">
        <v>1357</v>
      </c>
      <c r="G893" s="185" t="s">
        <v>352</v>
      </c>
      <c r="H893" s="186">
        <v>1</v>
      </c>
      <c r="I893" s="187"/>
      <c r="J893" s="188">
        <f>ROUND(I893*H893,2)</f>
        <v>0</v>
      </c>
      <c r="K893" s="184" t="s">
        <v>164</v>
      </c>
      <c r="L893" s="39"/>
      <c r="M893" s="189" t="s">
        <v>1</v>
      </c>
      <c r="N893" s="190" t="s">
        <v>43</v>
      </c>
      <c r="O893" s="71"/>
      <c r="P893" s="191">
        <f>O893*H893</f>
        <v>0</v>
      </c>
      <c r="Q893" s="191">
        <v>0</v>
      </c>
      <c r="R893" s="191">
        <f>Q893*H893</f>
        <v>0</v>
      </c>
      <c r="S893" s="191">
        <v>0</v>
      </c>
      <c r="T893" s="192">
        <f>S893*H893</f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193" t="s">
        <v>254</v>
      </c>
      <c r="AT893" s="193" t="s">
        <v>160</v>
      </c>
      <c r="AU893" s="193" t="s">
        <v>87</v>
      </c>
      <c r="AY893" s="17" t="s">
        <v>157</v>
      </c>
      <c r="BE893" s="194">
        <f>IF(N893="základní",J893,0)</f>
        <v>0</v>
      </c>
      <c r="BF893" s="194">
        <f>IF(N893="snížená",J893,0)</f>
        <v>0</v>
      </c>
      <c r="BG893" s="194">
        <f>IF(N893="zákl. přenesená",J893,0)</f>
        <v>0</v>
      </c>
      <c r="BH893" s="194">
        <f>IF(N893="sníž. přenesená",J893,0)</f>
        <v>0</v>
      </c>
      <c r="BI893" s="194">
        <f>IF(N893="nulová",J893,0)</f>
        <v>0</v>
      </c>
      <c r="BJ893" s="17" t="s">
        <v>85</v>
      </c>
      <c r="BK893" s="194">
        <f>ROUND(I893*H893,2)</f>
        <v>0</v>
      </c>
      <c r="BL893" s="17" t="s">
        <v>254</v>
      </c>
      <c r="BM893" s="193" t="s">
        <v>1358</v>
      </c>
    </row>
    <row r="894" spans="1:65" s="2" customFormat="1" ht="21.75" customHeight="1">
      <c r="A894" s="34"/>
      <c r="B894" s="35"/>
      <c r="C894" s="228" t="s">
        <v>1359</v>
      </c>
      <c r="D894" s="228" t="s">
        <v>240</v>
      </c>
      <c r="E894" s="229" t="s">
        <v>1360</v>
      </c>
      <c r="F894" s="230" t="s">
        <v>1361</v>
      </c>
      <c r="G894" s="231" t="s">
        <v>352</v>
      </c>
      <c r="H894" s="232">
        <v>1</v>
      </c>
      <c r="I894" s="233"/>
      <c r="J894" s="234">
        <f>ROUND(I894*H894,2)</f>
        <v>0</v>
      </c>
      <c r="K894" s="230" t="s">
        <v>164</v>
      </c>
      <c r="L894" s="235"/>
      <c r="M894" s="236" t="s">
        <v>1</v>
      </c>
      <c r="N894" s="237" t="s">
        <v>43</v>
      </c>
      <c r="O894" s="71"/>
      <c r="P894" s="191">
        <f>O894*H894</f>
        <v>0</v>
      </c>
      <c r="Q894" s="191">
        <v>8.4999999999999995E-4</v>
      </c>
      <c r="R894" s="191">
        <f>Q894*H894</f>
        <v>8.4999999999999995E-4</v>
      </c>
      <c r="S894" s="191">
        <v>0</v>
      </c>
      <c r="T894" s="19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193" t="s">
        <v>367</v>
      </c>
      <c r="AT894" s="193" t="s">
        <v>240</v>
      </c>
      <c r="AU894" s="193" t="s">
        <v>87</v>
      </c>
      <c r="AY894" s="17" t="s">
        <v>157</v>
      </c>
      <c r="BE894" s="194">
        <f>IF(N894="základní",J894,0)</f>
        <v>0</v>
      </c>
      <c r="BF894" s="194">
        <f>IF(N894="snížená",J894,0)</f>
        <v>0</v>
      </c>
      <c r="BG894" s="194">
        <f>IF(N894="zákl. přenesená",J894,0)</f>
        <v>0</v>
      </c>
      <c r="BH894" s="194">
        <f>IF(N894="sníž. přenesená",J894,0)</f>
        <v>0</v>
      </c>
      <c r="BI894" s="194">
        <f>IF(N894="nulová",J894,0)</f>
        <v>0</v>
      </c>
      <c r="BJ894" s="17" t="s">
        <v>85</v>
      </c>
      <c r="BK894" s="194">
        <f>ROUND(I894*H894,2)</f>
        <v>0</v>
      </c>
      <c r="BL894" s="17" t="s">
        <v>254</v>
      </c>
      <c r="BM894" s="193" t="s">
        <v>1362</v>
      </c>
    </row>
    <row r="895" spans="1:65" s="2" customFormat="1" ht="24.15" customHeight="1">
      <c r="A895" s="34"/>
      <c r="B895" s="35"/>
      <c r="C895" s="182" t="s">
        <v>1363</v>
      </c>
      <c r="D895" s="182" t="s">
        <v>160</v>
      </c>
      <c r="E895" s="183" t="s">
        <v>1364</v>
      </c>
      <c r="F895" s="184" t="s">
        <v>1365</v>
      </c>
      <c r="G895" s="185" t="s">
        <v>1124</v>
      </c>
      <c r="H895" s="186">
        <v>6</v>
      </c>
      <c r="I895" s="187"/>
      <c r="J895" s="188">
        <f>ROUND(I895*H895,2)</f>
        <v>0</v>
      </c>
      <c r="K895" s="184" t="s">
        <v>164</v>
      </c>
      <c r="L895" s="39"/>
      <c r="M895" s="189" t="s">
        <v>1</v>
      </c>
      <c r="N895" s="190" t="s">
        <v>43</v>
      </c>
      <c r="O895" s="71"/>
      <c r="P895" s="191">
        <f>O895*H895</f>
        <v>0</v>
      </c>
      <c r="Q895" s="191">
        <v>0</v>
      </c>
      <c r="R895" s="191">
        <f>Q895*H895</f>
        <v>0</v>
      </c>
      <c r="S895" s="191">
        <v>4.0500000000000001E-2</v>
      </c>
      <c r="T895" s="192">
        <f>S895*H895</f>
        <v>0.24299999999999999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193" t="s">
        <v>254</v>
      </c>
      <c r="AT895" s="193" t="s">
        <v>160</v>
      </c>
      <c r="AU895" s="193" t="s">
        <v>87</v>
      </c>
      <c r="AY895" s="17" t="s">
        <v>157</v>
      </c>
      <c r="BE895" s="194">
        <f>IF(N895="základní",J895,0)</f>
        <v>0</v>
      </c>
      <c r="BF895" s="194">
        <f>IF(N895="snížená",J895,0)</f>
        <v>0</v>
      </c>
      <c r="BG895" s="194">
        <f>IF(N895="zákl. přenesená",J895,0)</f>
        <v>0</v>
      </c>
      <c r="BH895" s="194">
        <f>IF(N895="sníž. přenesená",J895,0)</f>
        <v>0</v>
      </c>
      <c r="BI895" s="194">
        <f>IF(N895="nulová",J895,0)</f>
        <v>0</v>
      </c>
      <c r="BJ895" s="17" t="s">
        <v>85</v>
      </c>
      <c r="BK895" s="194">
        <f>ROUND(I895*H895,2)</f>
        <v>0</v>
      </c>
      <c r="BL895" s="17" t="s">
        <v>254</v>
      </c>
      <c r="BM895" s="193" t="s">
        <v>1366</v>
      </c>
    </row>
    <row r="896" spans="1:65" s="14" customFormat="1" ht="10.199999999999999">
      <c r="B896" s="206"/>
      <c r="C896" s="207"/>
      <c r="D896" s="197" t="s">
        <v>167</v>
      </c>
      <c r="E896" s="208" t="s">
        <v>1</v>
      </c>
      <c r="F896" s="209" t="s">
        <v>208</v>
      </c>
      <c r="G896" s="207"/>
      <c r="H896" s="210">
        <v>6</v>
      </c>
      <c r="I896" s="211"/>
      <c r="J896" s="207"/>
      <c r="K896" s="207"/>
      <c r="L896" s="212"/>
      <c r="M896" s="213"/>
      <c r="N896" s="214"/>
      <c r="O896" s="214"/>
      <c r="P896" s="214"/>
      <c r="Q896" s="214"/>
      <c r="R896" s="214"/>
      <c r="S896" s="214"/>
      <c r="T896" s="215"/>
      <c r="AT896" s="216" t="s">
        <v>167</v>
      </c>
      <c r="AU896" s="216" t="s">
        <v>87</v>
      </c>
      <c r="AV896" s="14" t="s">
        <v>87</v>
      </c>
      <c r="AW896" s="14" t="s">
        <v>33</v>
      </c>
      <c r="AX896" s="14" t="s">
        <v>85</v>
      </c>
      <c r="AY896" s="216" t="s">
        <v>157</v>
      </c>
    </row>
    <row r="897" spans="1:65" s="2" customFormat="1" ht="16.5" customHeight="1">
      <c r="A897" s="34"/>
      <c r="B897" s="35"/>
      <c r="C897" s="182" t="s">
        <v>1367</v>
      </c>
      <c r="D897" s="182" t="s">
        <v>160</v>
      </c>
      <c r="E897" s="183" t="s">
        <v>1368</v>
      </c>
      <c r="F897" s="184" t="s">
        <v>1369</v>
      </c>
      <c r="G897" s="185" t="s">
        <v>1124</v>
      </c>
      <c r="H897" s="186">
        <v>1</v>
      </c>
      <c r="I897" s="187"/>
      <c r="J897" s="188">
        <f>ROUND(I897*H897,2)</f>
        <v>0</v>
      </c>
      <c r="K897" s="184" t="s">
        <v>164</v>
      </c>
      <c r="L897" s="39"/>
      <c r="M897" s="189" t="s">
        <v>1</v>
      </c>
      <c r="N897" s="190" t="s">
        <v>43</v>
      </c>
      <c r="O897" s="71"/>
      <c r="P897" s="191">
        <f>O897*H897</f>
        <v>0</v>
      </c>
      <c r="Q897" s="191">
        <v>5.5999999999999995E-4</v>
      </c>
      <c r="R897" s="191">
        <f>Q897*H897</f>
        <v>5.5999999999999995E-4</v>
      </c>
      <c r="S897" s="191">
        <v>0</v>
      </c>
      <c r="T897" s="192">
        <f>S897*H897</f>
        <v>0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193" t="s">
        <v>254</v>
      </c>
      <c r="AT897" s="193" t="s">
        <v>160</v>
      </c>
      <c r="AU897" s="193" t="s">
        <v>87</v>
      </c>
      <c r="AY897" s="17" t="s">
        <v>157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7" t="s">
        <v>85</v>
      </c>
      <c r="BK897" s="194">
        <f>ROUND(I897*H897,2)</f>
        <v>0</v>
      </c>
      <c r="BL897" s="17" t="s">
        <v>254</v>
      </c>
      <c r="BM897" s="193" t="s">
        <v>1370</v>
      </c>
    </row>
    <row r="898" spans="1:65" s="2" customFormat="1" ht="24.15" customHeight="1">
      <c r="A898" s="34"/>
      <c r="B898" s="35"/>
      <c r="C898" s="182" t="s">
        <v>1371</v>
      </c>
      <c r="D898" s="182" t="s">
        <v>160</v>
      </c>
      <c r="E898" s="183" t="s">
        <v>1372</v>
      </c>
      <c r="F898" s="184" t="s">
        <v>1373</v>
      </c>
      <c r="G898" s="185" t="s">
        <v>1124</v>
      </c>
      <c r="H898" s="186">
        <v>2</v>
      </c>
      <c r="I898" s="187"/>
      <c r="J898" s="188">
        <f>ROUND(I898*H898,2)</f>
        <v>0</v>
      </c>
      <c r="K898" s="184" t="s">
        <v>164</v>
      </c>
      <c r="L898" s="39"/>
      <c r="M898" s="189" t="s">
        <v>1</v>
      </c>
      <c r="N898" s="190" t="s">
        <v>43</v>
      </c>
      <c r="O898" s="71"/>
      <c r="P898" s="191">
        <f>O898*H898</f>
        <v>0</v>
      </c>
      <c r="Q898" s="191">
        <v>0</v>
      </c>
      <c r="R898" s="191">
        <f>Q898*H898</f>
        <v>0</v>
      </c>
      <c r="S898" s="191">
        <v>7.1499999999999994E-2</v>
      </c>
      <c r="T898" s="192">
        <f>S898*H898</f>
        <v>0.14299999999999999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193" t="s">
        <v>254</v>
      </c>
      <c r="AT898" s="193" t="s">
        <v>160</v>
      </c>
      <c r="AU898" s="193" t="s">
        <v>87</v>
      </c>
      <c r="AY898" s="17" t="s">
        <v>157</v>
      </c>
      <c r="BE898" s="194">
        <f>IF(N898="základní",J898,0)</f>
        <v>0</v>
      </c>
      <c r="BF898" s="194">
        <f>IF(N898="snížená",J898,0)</f>
        <v>0</v>
      </c>
      <c r="BG898" s="194">
        <f>IF(N898="zákl. přenesená",J898,0)</f>
        <v>0</v>
      </c>
      <c r="BH898" s="194">
        <f>IF(N898="sníž. přenesená",J898,0)</f>
        <v>0</v>
      </c>
      <c r="BI898" s="194">
        <f>IF(N898="nulová",J898,0)</f>
        <v>0</v>
      </c>
      <c r="BJ898" s="17" t="s">
        <v>85</v>
      </c>
      <c r="BK898" s="194">
        <f>ROUND(I898*H898,2)</f>
        <v>0</v>
      </c>
      <c r="BL898" s="17" t="s">
        <v>254</v>
      </c>
      <c r="BM898" s="193" t="s">
        <v>1374</v>
      </c>
    </row>
    <row r="899" spans="1:65" s="14" customFormat="1" ht="10.199999999999999">
      <c r="B899" s="206"/>
      <c r="C899" s="207"/>
      <c r="D899" s="197" t="s">
        <v>167</v>
      </c>
      <c r="E899" s="208" t="s">
        <v>1</v>
      </c>
      <c r="F899" s="209" t="s">
        <v>87</v>
      </c>
      <c r="G899" s="207"/>
      <c r="H899" s="210">
        <v>2</v>
      </c>
      <c r="I899" s="211"/>
      <c r="J899" s="207"/>
      <c r="K899" s="207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167</v>
      </c>
      <c r="AU899" s="216" t="s">
        <v>87</v>
      </c>
      <c r="AV899" s="14" t="s">
        <v>87</v>
      </c>
      <c r="AW899" s="14" t="s">
        <v>33</v>
      </c>
      <c r="AX899" s="14" t="s">
        <v>85</v>
      </c>
      <c r="AY899" s="216" t="s">
        <v>157</v>
      </c>
    </row>
    <row r="900" spans="1:65" s="2" customFormat="1" ht="16.5" customHeight="1">
      <c r="A900" s="34"/>
      <c r="B900" s="35"/>
      <c r="C900" s="182" t="s">
        <v>1375</v>
      </c>
      <c r="D900" s="182" t="s">
        <v>160</v>
      </c>
      <c r="E900" s="183" t="s">
        <v>1376</v>
      </c>
      <c r="F900" s="184" t="s">
        <v>1377</v>
      </c>
      <c r="G900" s="185" t="s">
        <v>1124</v>
      </c>
      <c r="H900" s="186">
        <v>3</v>
      </c>
      <c r="I900" s="187"/>
      <c r="J900" s="188">
        <f>ROUND(I900*H900,2)</f>
        <v>0</v>
      </c>
      <c r="K900" s="184" t="s">
        <v>164</v>
      </c>
      <c r="L900" s="39"/>
      <c r="M900" s="189" t="s">
        <v>1</v>
      </c>
      <c r="N900" s="190" t="s">
        <v>43</v>
      </c>
      <c r="O900" s="71"/>
      <c r="P900" s="191">
        <f>O900*H900</f>
        <v>0</v>
      </c>
      <c r="Q900" s="191">
        <v>0</v>
      </c>
      <c r="R900" s="191">
        <f>Q900*H900</f>
        <v>0</v>
      </c>
      <c r="S900" s="191">
        <v>3.4700000000000002E-2</v>
      </c>
      <c r="T900" s="192">
        <f>S900*H900</f>
        <v>0.1041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193" t="s">
        <v>254</v>
      </c>
      <c r="AT900" s="193" t="s">
        <v>160</v>
      </c>
      <c r="AU900" s="193" t="s">
        <v>87</v>
      </c>
      <c r="AY900" s="17" t="s">
        <v>157</v>
      </c>
      <c r="BE900" s="194">
        <f>IF(N900="základní",J900,0)</f>
        <v>0</v>
      </c>
      <c r="BF900" s="194">
        <f>IF(N900="snížená",J900,0)</f>
        <v>0</v>
      </c>
      <c r="BG900" s="194">
        <f>IF(N900="zákl. přenesená",J900,0)</f>
        <v>0</v>
      </c>
      <c r="BH900" s="194">
        <f>IF(N900="sníž. přenesená",J900,0)</f>
        <v>0</v>
      </c>
      <c r="BI900" s="194">
        <f>IF(N900="nulová",J900,0)</f>
        <v>0</v>
      </c>
      <c r="BJ900" s="17" t="s">
        <v>85</v>
      </c>
      <c r="BK900" s="194">
        <f>ROUND(I900*H900,2)</f>
        <v>0</v>
      </c>
      <c r="BL900" s="17" t="s">
        <v>254</v>
      </c>
      <c r="BM900" s="193" t="s">
        <v>1378</v>
      </c>
    </row>
    <row r="901" spans="1:65" s="14" customFormat="1" ht="10.199999999999999">
      <c r="B901" s="206"/>
      <c r="C901" s="207"/>
      <c r="D901" s="197" t="s">
        <v>167</v>
      </c>
      <c r="E901" s="208" t="s">
        <v>1</v>
      </c>
      <c r="F901" s="209" t="s">
        <v>1379</v>
      </c>
      <c r="G901" s="207"/>
      <c r="H901" s="210">
        <v>3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167</v>
      </c>
      <c r="AU901" s="216" t="s">
        <v>87</v>
      </c>
      <c r="AV901" s="14" t="s">
        <v>87</v>
      </c>
      <c r="AW901" s="14" t="s">
        <v>33</v>
      </c>
      <c r="AX901" s="14" t="s">
        <v>85</v>
      </c>
      <c r="AY901" s="216" t="s">
        <v>157</v>
      </c>
    </row>
    <row r="902" spans="1:65" s="2" customFormat="1" ht="16.5" customHeight="1">
      <c r="A902" s="34"/>
      <c r="B902" s="35"/>
      <c r="C902" s="182" t="s">
        <v>1380</v>
      </c>
      <c r="D902" s="182" t="s">
        <v>160</v>
      </c>
      <c r="E902" s="183" t="s">
        <v>1381</v>
      </c>
      <c r="F902" s="184" t="s">
        <v>1382</v>
      </c>
      <c r="G902" s="185" t="s">
        <v>1124</v>
      </c>
      <c r="H902" s="186">
        <v>6</v>
      </c>
      <c r="I902" s="187"/>
      <c r="J902" s="188">
        <f>ROUND(I902*H902,2)</f>
        <v>0</v>
      </c>
      <c r="K902" s="184" t="s">
        <v>164</v>
      </c>
      <c r="L902" s="39"/>
      <c r="M902" s="189" t="s">
        <v>1</v>
      </c>
      <c r="N902" s="190" t="s">
        <v>43</v>
      </c>
      <c r="O902" s="71"/>
      <c r="P902" s="191">
        <f>O902*H902</f>
        <v>0</v>
      </c>
      <c r="Q902" s="191">
        <v>0</v>
      </c>
      <c r="R902" s="191">
        <f>Q902*H902</f>
        <v>0</v>
      </c>
      <c r="S902" s="191">
        <v>1.8800000000000001E-2</v>
      </c>
      <c r="T902" s="192">
        <f>S902*H902</f>
        <v>0.11280000000000001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193" t="s">
        <v>254</v>
      </c>
      <c r="AT902" s="193" t="s">
        <v>160</v>
      </c>
      <c r="AU902" s="193" t="s">
        <v>87</v>
      </c>
      <c r="AY902" s="17" t="s">
        <v>157</v>
      </c>
      <c r="BE902" s="194">
        <f>IF(N902="základní",J902,0)</f>
        <v>0</v>
      </c>
      <c r="BF902" s="194">
        <f>IF(N902="snížená",J902,0)</f>
        <v>0</v>
      </c>
      <c r="BG902" s="194">
        <f>IF(N902="zákl. přenesená",J902,0)</f>
        <v>0</v>
      </c>
      <c r="BH902" s="194">
        <f>IF(N902="sníž. přenesená",J902,0)</f>
        <v>0</v>
      </c>
      <c r="BI902" s="194">
        <f>IF(N902="nulová",J902,0)</f>
        <v>0</v>
      </c>
      <c r="BJ902" s="17" t="s">
        <v>85</v>
      </c>
      <c r="BK902" s="194">
        <f>ROUND(I902*H902,2)</f>
        <v>0</v>
      </c>
      <c r="BL902" s="17" t="s">
        <v>254</v>
      </c>
      <c r="BM902" s="193" t="s">
        <v>1383</v>
      </c>
    </row>
    <row r="903" spans="1:65" s="14" customFormat="1" ht="10.199999999999999">
      <c r="B903" s="206"/>
      <c r="C903" s="207"/>
      <c r="D903" s="197" t="s">
        <v>167</v>
      </c>
      <c r="E903" s="208" t="s">
        <v>1</v>
      </c>
      <c r="F903" s="209" t="s">
        <v>1384</v>
      </c>
      <c r="G903" s="207"/>
      <c r="H903" s="210">
        <v>6</v>
      </c>
      <c r="I903" s="211"/>
      <c r="J903" s="207"/>
      <c r="K903" s="207"/>
      <c r="L903" s="212"/>
      <c r="M903" s="213"/>
      <c r="N903" s="214"/>
      <c r="O903" s="214"/>
      <c r="P903" s="214"/>
      <c r="Q903" s="214"/>
      <c r="R903" s="214"/>
      <c r="S903" s="214"/>
      <c r="T903" s="215"/>
      <c r="AT903" s="216" t="s">
        <v>167</v>
      </c>
      <c r="AU903" s="216" t="s">
        <v>87</v>
      </c>
      <c r="AV903" s="14" t="s">
        <v>87</v>
      </c>
      <c r="AW903" s="14" t="s">
        <v>33</v>
      </c>
      <c r="AX903" s="14" t="s">
        <v>85</v>
      </c>
      <c r="AY903" s="216" t="s">
        <v>157</v>
      </c>
    </row>
    <row r="904" spans="1:65" s="2" customFormat="1" ht="33" customHeight="1">
      <c r="A904" s="34"/>
      <c r="B904" s="35"/>
      <c r="C904" s="182" t="s">
        <v>1385</v>
      </c>
      <c r="D904" s="182" t="s">
        <v>160</v>
      </c>
      <c r="E904" s="183" t="s">
        <v>1386</v>
      </c>
      <c r="F904" s="184" t="s">
        <v>1387</v>
      </c>
      <c r="G904" s="185" t="s">
        <v>1124</v>
      </c>
      <c r="H904" s="186">
        <v>3</v>
      </c>
      <c r="I904" s="187"/>
      <c r="J904" s="188">
        <f>ROUND(I904*H904,2)</f>
        <v>0</v>
      </c>
      <c r="K904" s="184" t="s">
        <v>164</v>
      </c>
      <c r="L904" s="39"/>
      <c r="M904" s="189" t="s">
        <v>1</v>
      </c>
      <c r="N904" s="190" t="s">
        <v>43</v>
      </c>
      <c r="O904" s="71"/>
      <c r="P904" s="191">
        <f>O904*H904</f>
        <v>0</v>
      </c>
      <c r="Q904" s="191">
        <v>1.525E-2</v>
      </c>
      <c r="R904" s="191">
        <f>Q904*H904</f>
        <v>4.5749999999999999E-2</v>
      </c>
      <c r="S904" s="191">
        <v>0</v>
      </c>
      <c r="T904" s="19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193" t="s">
        <v>254</v>
      </c>
      <c r="AT904" s="193" t="s">
        <v>160</v>
      </c>
      <c r="AU904" s="193" t="s">
        <v>87</v>
      </c>
      <c r="AY904" s="17" t="s">
        <v>157</v>
      </c>
      <c r="BE904" s="194">
        <f>IF(N904="základní",J904,0)</f>
        <v>0</v>
      </c>
      <c r="BF904" s="194">
        <f>IF(N904="snížená",J904,0)</f>
        <v>0</v>
      </c>
      <c r="BG904" s="194">
        <f>IF(N904="zákl. přenesená",J904,0)</f>
        <v>0</v>
      </c>
      <c r="BH904" s="194">
        <f>IF(N904="sníž. přenesená",J904,0)</f>
        <v>0</v>
      </c>
      <c r="BI904" s="194">
        <f>IF(N904="nulová",J904,0)</f>
        <v>0</v>
      </c>
      <c r="BJ904" s="17" t="s">
        <v>85</v>
      </c>
      <c r="BK904" s="194">
        <f>ROUND(I904*H904,2)</f>
        <v>0</v>
      </c>
      <c r="BL904" s="17" t="s">
        <v>254</v>
      </c>
      <c r="BM904" s="193" t="s">
        <v>1388</v>
      </c>
    </row>
    <row r="905" spans="1:65" s="14" customFormat="1" ht="10.199999999999999">
      <c r="B905" s="206"/>
      <c r="C905" s="207"/>
      <c r="D905" s="197" t="s">
        <v>167</v>
      </c>
      <c r="E905" s="208" t="s">
        <v>1</v>
      </c>
      <c r="F905" s="209" t="s">
        <v>158</v>
      </c>
      <c r="G905" s="207"/>
      <c r="H905" s="210">
        <v>3</v>
      </c>
      <c r="I905" s="211"/>
      <c r="J905" s="207"/>
      <c r="K905" s="207"/>
      <c r="L905" s="212"/>
      <c r="M905" s="213"/>
      <c r="N905" s="214"/>
      <c r="O905" s="214"/>
      <c r="P905" s="214"/>
      <c r="Q905" s="214"/>
      <c r="R905" s="214"/>
      <c r="S905" s="214"/>
      <c r="T905" s="215"/>
      <c r="AT905" s="216" t="s">
        <v>167</v>
      </c>
      <c r="AU905" s="216" t="s">
        <v>87</v>
      </c>
      <c r="AV905" s="14" t="s">
        <v>87</v>
      </c>
      <c r="AW905" s="14" t="s">
        <v>33</v>
      </c>
      <c r="AX905" s="14" t="s">
        <v>85</v>
      </c>
      <c r="AY905" s="216" t="s">
        <v>157</v>
      </c>
    </row>
    <row r="906" spans="1:65" s="2" customFormat="1" ht="24.15" customHeight="1">
      <c r="A906" s="34"/>
      <c r="B906" s="35"/>
      <c r="C906" s="182" t="s">
        <v>1389</v>
      </c>
      <c r="D906" s="182" t="s">
        <v>160</v>
      </c>
      <c r="E906" s="183" t="s">
        <v>1390</v>
      </c>
      <c r="F906" s="184" t="s">
        <v>1391</v>
      </c>
      <c r="G906" s="185" t="s">
        <v>1124</v>
      </c>
      <c r="H906" s="186">
        <v>2</v>
      </c>
      <c r="I906" s="187"/>
      <c r="J906" s="188">
        <f>ROUND(I906*H906,2)</f>
        <v>0</v>
      </c>
      <c r="K906" s="184" t="s">
        <v>164</v>
      </c>
      <c r="L906" s="39"/>
      <c r="M906" s="189" t="s">
        <v>1</v>
      </c>
      <c r="N906" s="190" t="s">
        <v>43</v>
      </c>
      <c r="O906" s="71"/>
      <c r="P906" s="191">
        <f>O906*H906</f>
        <v>0</v>
      </c>
      <c r="Q906" s="191">
        <v>1.925E-2</v>
      </c>
      <c r="R906" s="191">
        <f>Q906*H906</f>
        <v>3.85E-2</v>
      </c>
      <c r="S906" s="191">
        <v>0</v>
      </c>
      <c r="T906" s="19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193" t="s">
        <v>254</v>
      </c>
      <c r="AT906" s="193" t="s">
        <v>160</v>
      </c>
      <c r="AU906" s="193" t="s">
        <v>87</v>
      </c>
      <c r="AY906" s="17" t="s">
        <v>157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7" t="s">
        <v>85</v>
      </c>
      <c r="BK906" s="194">
        <f>ROUND(I906*H906,2)</f>
        <v>0</v>
      </c>
      <c r="BL906" s="17" t="s">
        <v>254</v>
      </c>
      <c r="BM906" s="193" t="s">
        <v>1392</v>
      </c>
    </row>
    <row r="907" spans="1:65" s="2" customFormat="1" ht="24.15" customHeight="1">
      <c r="A907" s="34"/>
      <c r="B907" s="35"/>
      <c r="C907" s="182" t="s">
        <v>1393</v>
      </c>
      <c r="D907" s="182" t="s">
        <v>160</v>
      </c>
      <c r="E907" s="183" t="s">
        <v>1394</v>
      </c>
      <c r="F907" s="184" t="s">
        <v>1395</v>
      </c>
      <c r="G907" s="185" t="s">
        <v>1124</v>
      </c>
      <c r="H907" s="186">
        <v>2</v>
      </c>
      <c r="I907" s="187"/>
      <c r="J907" s="188">
        <f>ROUND(I907*H907,2)</f>
        <v>0</v>
      </c>
      <c r="K907" s="184" t="s">
        <v>164</v>
      </c>
      <c r="L907" s="39"/>
      <c r="M907" s="189" t="s">
        <v>1</v>
      </c>
      <c r="N907" s="190" t="s">
        <v>43</v>
      </c>
      <c r="O907" s="71"/>
      <c r="P907" s="191">
        <f>O907*H907</f>
        <v>0</v>
      </c>
      <c r="Q907" s="191">
        <v>0</v>
      </c>
      <c r="R907" s="191">
        <f>Q907*H907</f>
        <v>0</v>
      </c>
      <c r="S907" s="191">
        <v>0.312</v>
      </c>
      <c r="T907" s="192">
        <f>S907*H907</f>
        <v>0.624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193" t="s">
        <v>254</v>
      </c>
      <c r="AT907" s="193" t="s">
        <v>160</v>
      </c>
      <c r="AU907" s="193" t="s">
        <v>87</v>
      </c>
      <c r="AY907" s="17" t="s">
        <v>157</v>
      </c>
      <c r="BE907" s="194">
        <f>IF(N907="základní",J907,0)</f>
        <v>0</v>
      </c>
      <c r="BF907" s="194">
        <f>IF(N907="snížená",J907,0)</f>
        <v>0</v>
      </c>
      <c r="BG907" s="194">
        <f>IF(N907="zákl. přenesená",J907,0)</f>
        <v>0</v>
      </c>
      <c r="BH907" s="194">
        <f>IF(N907="sníž. přenesená",J907,0)</f>
        <v>0</v>
      </c>
      <c r="BI907" s="194">
        <f>IF(N907="nulová",J907,0)</f>
        <v>0</v>
      </c>
      <c r="BJ907" s="17" t="s">
        <v>85</v>
      </c>
      <c r="BK907" s="194">
        <f>ROUND(I907*H907,2)</f>
        <v>0</v>
      </c>
      <c r="BL907" s="17" t="s">
        <v>254</v>
      </c>
      <c r="BM907" s="193" t="s">
        <v>1396</v>
      </c>
    </row>
    <row r="908" spans="1:65" s="14" customFormat="1" ht="10.199999999999999">
      <c r="B908" s="206"/>
      <c r="C908" s="207"/>
      <c r="D908" s="197" t="s">
        <v>167</v>
      </c>
      <c r="E908" s="208" t="s">
        <v>1</v>
      </c>
      <c r="F908" s="209" t="s">
        <v>1324</v>
      </c>
      <c r="G908" s="207"/>
      <c r="H908" s="210">
        <v>2</v>
      </c>
      <c r="I908" s="211"/>
      <c r="J908" s="207"/>
      <c r="K908" s="207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167</v>
      </c>
      <c r="AU908" s="216" t="s">
        <v>87</v>
      </c>
      <c r="AV908" s="14" t="s">
        <v>87</v>
      </c>
      <c r="AW908" s="14" t="s">
        <v>33</v>
      </c>
      <c r="AX908" s="14" t="s">
        <v>85</v>
      </c>
      <c r="AY908" s="216" t="s">
        <v>157</v>
      </c>
    </row>
    <row r="909" spans="1:65" s="2" customFormat="1" ht="24.15" customHeight="1">
      <c r="A909" s="34"/>
      <c r="B909" s="35"/>
      <c r="C909" s="182" t="s">
        <v>1397</v>
      </c>
      <c r="D909" s="182" t="s">
        <v>160</v>
      </c>
      <c r="E909" s="183" t="s">
        <v>1398</v>
      </c>
      <c r="F909" s="184" t="s">
        <v>1399</v>
      </c>
      <c r="G909" s="185" t="s">
        <v>1124</v>
      </c>
      <c r="H909" s="186">
        <v>2</v>
      </c>
      <c r="I909" s="187"/>
      <c r="J909" s="188">
        <f>ROUND(I909*H909,2)</f>
        <v>0</v>
      </c>
      <c r="K909" s="184" t="s">
        <v>164</v>
      </c>
      <c r="L909" s="39"/>
      <c r="M909" s="189" t="s">
        <v>1</v>
      </c>
      <c r="N909" s="190" t="s">
        <v>43</v>
      </c>
      <c r="O909" s="71"/>
      <c r="P909" s="191">
        <f>O909*H909</f>
        <v>0</v>
      </c>
      <c r="Q909" s="191">
        <v>0.25819999999999999</v>
      </c>
      <c r="R909" s="191">
        <f>Q909*H909</f>
        <v>0.51639999999999997</v>
      </c>
      <c r="S909" s="191">
        <v>0</v>
      </c>
      <c r="T909" s="192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193" t="s">
        <v>254</v>
      </c>
      <c r="AT909" s="193" t="s">
        <v>160</v>
      </c>
      <c r="AU909" s="193" t="s">
        <v>87</v>
      </c>
      <c r="AY909" s="17" t="s">
        <v>157</v>
      </c>
      <c r="BE909" s="194">
        <f>IF(N909="základní",J909,0)</f>
        <v>0</v>
      </c>
      <c r="BF909" s="194">
        <f>IF(N909="snížená",J909,0)</f>
        <v>0</v>
      </c>
      <c r="BG909" s="194">
        <f>IF(N909="zákl. přenesená",J909,0)</f>
        <v>0</v>
      </c>
      <c r="BH909" s="194">
        <f>IF(N909="sníž. přenesená",J909,0)</f>
        <v>0</v>
      </c>
      <c r="BI909" s="194">
        <f>IF(N909="nulová",J909,0)</f>
        <v>0</v>
      </c>
      <c r="BJ909" s="17" t="s">
        <v>85</v>
      </c>
      <c r="BK909" s="194">
        <f>ROUND(I909*H909,2)</f>
        <v>0</v>
      </c>
      <c r="BL909" s="17" t="s">
        <v>254</v>
      </c>
      <c r="BM909" s="193" t="s">
        <v>1400</v>
      </c>
    </row>
    <row r="910" spans="1:65" s="14" customFormat="1" ht="10.199999999999999">
      <c r="B910" s="206"/>
      <c r="C910" s="207"/>
      <c r="D910" s="197" t="s">
        <v>167</v>
      </c>
      <c r="E910" s="208" t="s">
        <v>1</v>
      </c>
      <c r="F910" s="209" t="s">
        <v>1324</v>
      </c>
      <c r="G910" s="207"/>
      <c r="H910" s="210">
        <v>2</v>
      </c>
      <c r="I910" s="211"/>
      <c r="J910" s="207"/>
      <c r="K910" s="207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167</v>
      </c>
      <c r="AU910" s="216" t="s">
        <v>87</v>
      </c>
      <c r="AV910" s="14" t="s">
        <v>87</v>
      </c>
      <c r="AW910" s="14" t="s">
        <v>33</v>
      </c>
      <c r="AX910" s="14" t="s">
        <v>85</v>
      </c>
      <c r="AY910" s="216" t="s">
        <v>157</v>
      </c>
    </row>
    <row r="911" spans="1:65" s="2" customFormat="1" ht="16.5" customHeight="1">
      <c r="A911" s="34"/>
      <c r="B911" s="35"/>
      <c r="C911" s="182" t="s">
        <v>1401</v>
      </c>
      <c r="D911" s="182" t="s">
        <v>160</v>
      </c>
      <c r="E911" s="183" t="s">
        <v>1402</v>
      </c>
      <c r="F911" s="184" t="s">
        <v>1403</v>
      </c>
      <c r="G911" s="185" t="s">
        <v>352</v>
      </c>
      <c r="H911" s="186">
        <v>52</v>
      </c>
      <c r="I911" s="187"/>
      <c r="J911" s="188">
        <f>ROUND(I911*H911,2)</f>
        <v>0</v>
      </c>
      <c r="K911" s="184" t="s">
        <v>164</v>
      </c>
      <c r="L911" s="39"/>
      <c r="M911" s="189" t="s">
        <v>1</v>
      </c>
      <c r="N911" s="190" t="s">
        <v>43</v>
      </c>
      <c r="O911" s="71"/>
      <c r="P911" s="191">
        <f>O911*H911</f>
        <v>0</v>
      </c>
      <c r="Q911" s="191">
        <v>0</v>
      </c>
      <c r="R911" s="191">
        <f>Q911*H911</f>
        <v>0</v>
      </c>
      <c r="S911" s="191">
        <v>4.8999999999999998E-4</v>
      </c>
      <c r="T911" s="192">
        <f>S911*H911</f>
        <v>2.5479999999999999E-2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193" t="s">
        <v>254</v>
      </c>
      <c r="AT911" s="193" t="s">
        <v>160</v>
      </c>
      <c r="AU911" s="193" t="s">
        <v>87</v>
      </c>
      <c r="AY911" s="17" t="s">
        <v>157</v>
      </c>
      <c r="BE911" s="194">
        <f>IF(N911="základní",J911,0)</f>
        <v>0</v>
      </c>
      <c r="BF911" s="194">
        <f>IF(N911="snížená",J911,0)</f>
        <v>0</v>
      </c>
      <c r="BG911" s="194">
        <f>IF(N911="zákl. přenesená",J911,0)</f>
        <v>0</v>
      </c>
      <c r="BH911" s="194">
        <f>IF(N911="sníž. přenesená",J911,0)</f>
        <v>0</v>
      </c>
      <c r="BI911" s="194">
        <f>IF(N911="nulová",J911,0)</f>
        <v>0</v>
      </c>
      <c r="BJ911" s="17" t="s">
        <v>85</v>
      </c>
      <c r="BK911" s="194">
        <f>ROUND(I911*H911,2)</f>
        <v>0</v>
      </c>
      <c r="BL911" s="17" t="s">
        <v>254</v>
      </c>
      <c r="BM911" s="193" t="s">
        <v>1404</v>
      </c>
    </row>
    <row r="912" spans="1:65" s="14" customFormat="1" ht="10.199999999999999">
      <c r="B912" s="206"/>
      <c r="C912" s="207"/>
      <c r="D912" s="197" t="s">
        <v>167</v>
      </c>
      <c r="E912" s="208" t="s">
        <v>1</v>
      </c>
      <c r="F912" s="209" t="s">
        <v>1405</v>
      </c>
      <c r="G912" s="207"/>
      <c r="H912" s="210">
        <v>52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167</v>
      </c>
      <c r="AU912" s="216" t="s">
        <v>87</v>
      </c>
      <c r="AV912" s="14" t="s">
        <v>87</v>
      </c>
      <c r="AW912" s="14" t="s">
        <v>33</v>
      </c>
      <c r="AX912" s="14" t="s">
        <v>78</v>
      </c>
      <c r="AY912" s="216" t="s">
        <v>157</v>
      </c>
    </row>
    <row r="913" spans="1:65" s="15" customFormat="1" ht="10.199999999999999">
      <c r="B913" s="217"/>
      <c r="C913" s="218"/>
      <c r="D913" s="197" t="s">
        <v>167</v>
      </c>
      <c r="E913" s="219" t="s">
        <v>1</v>
      </c>
      <c r="F913" s="220" t="s">
        <v>171</v>
      </c>
      <c r="G913" s="218"/>
      <c r="H913" s="221">
        <v>52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167</v>
      </c>
      <c r="AU913" s="227" t="s">
        <v>87</v>
      </c>
      <c r="AV913" s="15" t="s">
        <v>165</v>
      </c>
      <c r="AW913" s="15" t="s">
        <v>33</v>
      </c>
      <c r="AX913" s="15" t="s">
        <v>85</v>
      </c>
      <c r="AY913" s="227" t="s">
        <v>157</v>
      </c>
    </row>
    <row r="914" spans="1:65" s="2" customFormat="1" ht="16.5" customHeight="1">
      <c r="A914" s="34"/>
      <c r="B914" s="35"/>
      <c r="C914" s="182" t="s">
        <v>1406</v>
      </c>
      <c r="D914" s="182" t="s">
        <v>160</v>
      </c>
      <c r="E914" s="183" t="s">
        <v>1407</v>
      </c>
      <c r="F914" s="184" t="s">
        <v>1408</v>
      </c>
      <c r="G914" s="185" t="s">
        <v>1124</v>
      </c>
      <c r="H914" s="186">
        <v>61</v>
      </c>
      <c r="I914" s="187"/>
      <c r="J914" s="188">
        <f>ROUND(I914*H914,2)</f>
        <v>0</v>
      </c>
      <c r="K914" s="184" t="s">
        <v>164</v>
      </c>
      <c r="L914" s="39"/>
      <c r="M914" s="189" t="s">
        <v>1</v>
      </c>
      <c r="N914" s="190" t="s">
        <v>43</v>
      </c>
      <c r="O914" s="71"/>
      <c r="P914" s="191">
        <f>O914*H914</f>
        <v>0</v>
      </c>
      <c r="Q914" s="191">
        <v>2.4000000000000001E-4</v>
      </c>
      <c r="R914" s="191">
        <f>Q914*H914</f>
        <v>1.464E-2</v>
      </c>
      <c r="S914" s="191">
        <v>0</v>
      </c>
      <c r="T914" s="19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193" t="s">
        <v>254</v>
      </c>
      <c r="AT914" s="193" t="s">
        <v>160</v>
      </c>
      <c r="AU914" s="193" t="s">
        <v>87</v>
      </c>
      <c r="AY914" s="17" t="s">
        <v>157</v>
      </c>
      <c r="BE914" s="194">
        <f>IF(N914="základní",J914,0)</f>
        <v>0</v>
      </c>
      <c r="BF914" s="194">
        <f>IF(N914="snížená",J914,0)</f>
        <v>0</v>
      </c>
      <c r="BG914" s="194">
        <f>IF(N914="zákl. přenesená",J914,0)</f>
        <v>0</v>
      </c>
      <c r="BH914" s="194">
        <f>IF(N914="sníž. přenesená",J914,0)</f>
        <v>0</v>
      </c>
      <c r="BI914" s="194">
        <f>IF(N914="nulová",J914,0)</f>
        <v>0</v>
      </c>
      <c r="BJ914" s="17" t="s">
        <v>85</v>
      </c>
      <c r="BK914" s="194">
        <f>ROUND(I914*H914,2)</f>
        <v>0</v>
      </c>
      <c r="BL914" s="17" t="s">
        <v>254</v>
      </c>
      <c r="BM914" s="193" t="s">
        <v>1409</v>
      </c>
    </row>
    <row r="915" spans="1:65" s="14" customFormat="1" ht="10.199999999999999">
      <c r="B915" s="206"/>
      <c r="C915" s="207"/>
      <c r="D915" s="197" t="s">
        <v>167</v>
      </c>
      <c r="E915" s="208" t="s">
        <v>1</v>
      </c>
      <c r="F915" s="209" t="s">
        <v>535</v>
      </c>
      <c r="G915" s="207"/>
      <c r="H915" s="210">
        <v>61</v>
      </c>
      <c r="I915" s="211"/>
      <c r="J915" s="207"/>
      <c r="K915" s="207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167</v>
      </c>
      <c r="AU915" s="216" t="s">
        <v>87</v>
      </c>
      <c r="AV915" s="14" t="s">
        <v>87</v>
      </c>
      <c r="AW915" s="14" t="s">
        <v>33</v>
      </c>
      <c r="AX915" s="14" t="s">
        <v>85</v>
      </c>
      <c r="AY915" s="216" t="s">
        <v>157</v>
      </c>
    </row>
    <row r="916" spans="1:65" s="2" customFormat="1" ht="16.5" customHeight="1">
      <c r="A916" s="34"/>
      <c r="B916" s="35"/>
      <c r="C916" s="182" t="s">
        <v>1410</v>
      </c>
      <c r="D916" s="182" t="s">
        <v>160</v>
      </c>
      <c r="E916" s="183" t="s">
        <v>1411</v>
      </c>
      <c r="F916" s="184" t="s">
        <v>1412</v>
      </c>
      <c r="G916" s="185" t="s">
        <v>352</v>
      </c>
      <c r="H916" s="186">
        <v>10</v>
      </c>
      <c r="I916" s="187"/>
      <c r="J916" s="188">
        <f>ROUND(I916*H916,2)</f>
        <v>0</v>
      </c>
      <c r="K916" s="184" t="s">
        <v>164</v>
      </c>
      <c r="L916" s="39"/>
      <c r="M916" s="189" t="s">
        <v>1</v>
      </c>
      <c r="N916" s="190" t="s">
        <v>43</v>
      </c>
      <c r="O916" s="71"/>
      <c r="P916" s="191">
        <f>O916*H916</f>
        <v>0</v>
      </c>
      <c r="Q916" s="191">
        <v>1.09E-3</v>
      </c>
      <c r="R916" s="191">
        <f>Q916*H916</f>
        <v>1.09E-2</v>
      </c>
      <c r="S916" s="191">
        <v>0</v>
      </c>
      <c r="T916" s="19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193" t="s">
        <v>254</v>
      </c>
      <c r="AT916" s="193" t="s">
        <v>160</v>
      </c>
      <c r="AU916" s="193" t="s">
        <v>87</v>
      </c>
      <c r="AY916" s="17" t="s">
        <v>157</v>
      </c>
      <c r="BE916" s="194">
        <f>IF(N916="základní",J916,0)</f>
        <v>0</v>
      </c>
      <c r="BF916" s="194">
        <f>IF(N916="snížená",J916,0)</f>
        <v>0</v>
      </c>
      <c r="BG916" s="194">
        <f>IF(N916="zákl. přenesená",J916,0)</f>
        <v>0</v>
      </c>
      <c r="BH916" s="194">
        <f>IF(N916="sníž. přenesená",J916,0)</f>
        <v>0</v>
      </c>
      <c r="BI916" s="194">
        <f>IF(N916="nulová",J916,0)</f>
        <v>0</v>
      </c>
      <c r="BJ916" s="17" t="s">
        <v>85</v>
      </c>
      <c r="BK916" s="194">
        <f>ROUND(I916*H916,2)</f>
        <v>0</v>
      </c>
      <c r="BL916" s="17" t="s">
        <v>254</v>
      </c>
      <c r="BM916" s="193" t="s">
        <v>1413</v>
      </c>
    </row>
    <row r="917" spans="1:65" s="14" customFormat="1" ht="10.199999999999999">
      <c r="B917" s="206"/>
      <c r="C917" s="207"/>
      <c r="D917" s="197" t="s">
        <v>167</v>
      </c>
      <c r="E917" s="208" t="s">
        <v>1</v>
      </c>
      <c r="F917" s="209" t="s">
        <v>226</v>
      </c>
      <c r="G917" s="207"/>
      <c r="H917" s="210">
        <v>10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167</v>
      </c>
      <c r="AU917" s="216" t="s">
        <v>87</v>
      </c>
      <c r="AV917" s="14" t="s">
        <v>87</v>
      </c>
      <c r="AW917" s="14" t="s">
        <v>33</v>
      </c>
      <c r="AX917" s="14" t="s">
        <v>85</v>
      </c>
      <c r="AY917" s="216" t="s">
        <v>157</v>
      </c>
    </row>
    <row r="918" spans="1:65" s="2" customFormat="1" ht="16.5" customHeight="1">
      <c r="A918" s="34"/>
      <c r="B918" s="35"/>
      <c r="C918" s="182" t="s">
        <v>1414</v>
      </c>
      <c r="D918" s="182" t="s">
        <v>160</v>
      </c>
      <c r="E918" s="183" t="s">
        <v>1415</v>
      </c>
      <c r="F918" s="184" t="s">
        <v>1416</v>
      </c>
      <c r="G918" s="185" t="s">
        <v>1124</v>
      </c>
      <c r="H918" s="186">
        <v>22</v>
      </c>
      <c r="I918" s="187"/>
      <c r="J918" s="188">
        <f>ROUND(I918*H918,2)</f>
        <v>0</v>
      </c>
      <c r="K918" s="184" t="s">
        <v>164</v>
      </c>
      <c r="L918" s="39"/>
      <c r="M918" s="189" t="s">
        <v>1</v>
      </c>
      <c r="N918" s="190" t="s">
        <v>43</v>
      </c>
      <c r="O918" s="71"/>
      <c r="P918" s="191">
        <f>O918*H918</f>
        <v>0</v>
      </c>
      <c r="Q918" s="191">
        <v>0</v>
      </c>
      <c r="R918" s="191">
        <f>Q918*H918</f>
        <v>0</v>
      </c>
      <c r="S918" s="191">
        <v>1.56E-3</v>
      </c>
      <c r="T918" s="192">
        <f>S918*H918</f>
        <v>3.4319999999999996E-2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193" t="s">
        <v>254</v>
      </c>
      <c r="AT918" s="193" t="s">
        <v>160</v>
      </c>
      <c r="AU918" s="193" t="s">
        <v>87</v>
      </c>
      <c r="AY918" s="17" t="s">
        <v>157</v>
      </c>
      <c r="BE918" s="194">
        <f>IF(N918="základní",J918,0)</f>
        <v>0</v>
      </c>
      <c r="BF918" s="194">
        <f>IF(N918="snížená",J918,0)</f>
        <v>0</v>
      </c>
      <c r="BG918" s="194">
        <f>IF(N918="zákl. přenesená",J918,0)</f>
        <v>0</v>
      </c>
      <c r="BH918" s="194">
        <f>IF(N918="sníž. přenesená",J918,0)</f>
        <v>0</v>
      </c>
      <c r="BI918" s="194">
        <f>IF(N918="nulová",J918,0)</f>
        <v>0</v>
      </c>
      <c r="BJ918" s="17" t="s">
        <v>85</v>
      </c>
      <c r="BK918" s="194">
        <f>ROUND(I918*H918,2)</f>
        <v>0</v>
      </c>
      <c r="BL918" s="17" t="s">
        <v>254</v>
      </c>
      <c r="BM918" s="193" t="s">
        <v>1417</v>
      </c>
    </row>
    <row r="919" spans="1:65" s="14" customFormat="1" ht="10.199999999999999">
      <c r="B919" s="206"/>
      <c r="C919" s="207"/>
      <c r="D919" s="197" t="s">
        <v>167</v>
      </c>
      <c r="E919" s="208" t="s">
        <v>1</v>
      </c>
      <c r="F919" s="209" t="s">
        <v>1418</v>
      </c>
      <c r="G919" s="207"/>
      <c r="H919" s="210">
        <v>22</v>
      </c>
      <c r="I919" s="211"/>
      <c r="J919" s="207"/>
      <c r="K919" s="207"/>
      <c r="L919" s="212"/>
      <c r="M919" s="213"/>
      <c r="N919" s="214"/>
      <c r="O919" s="214"/>
      <c r="P919" s="214"/>
      <c r="Q919" s="214"/>
      <c r="R919" s="214"/>
      <c r="S919" s="214"/>
      <c r="T919" s="215"/>
      <c r="AT919" s="216" t="s">
        <v>167</v>
      </c>
      <c r="AU919" s="216" t="s">
        <v>87</v>
      </c>
      <c r="AV919" s="14" t="s">
        <v>87</v>
      </c>
      <c r="AW919" s="14" t="s">
        <v>33</v>
      </c>
      <c r="AX919" s="14" t="s">
        <v>78</v>
      </c>
      <c r="AY919" s="216" t="s">
        <v>157</v>
      </c>
    </row>
    <row r="920" spans="1:65" s="15" customFormat="1" ht="10.199999999999999">
      <c r="B920" s="217"/>
      <c r="C920" s="218"/>
      <c r="D920" s="197" t="s">
        <v>167</v>
      </c>
      <c r="E920" s="219" t="s">
        <v>1</v>
      </c>
      <c r="F920" s="220" t="s">
        <v>171</v>
      </c>
      <c r="G920" s="218"/>
      <c r="H920" s="221">
        <v>22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167</v>
      </c>
      <c r="AU920" s="227" t="s">
        <v>87</v>
      </c>
      <c r="AV920" s="15" t="s">
        <v>165</v>
      </c>
      <c r="AW920" s="15" t="s">
        <v>33</v>
      </c>
      <c r="AX920" s="15" t="s">
        <v>85</v>
      </c>
      <c r="AY920" s="227" t="s">
        <v>157</v>
      </c>
    </row>
    <row r="921" spans="1:65" s="2" customFormat="1" ht="16.5" customHeight="1">
      <c r="A921" s="34"/>
      <c r="B921" s="35"/>
      <c r="C921" s="182" t="s">
        <v>1419</v>
      </c>
      <c r="D921" s="182" t="s">
        <v>160</v>
      </c>
      <c r="E921" s="183" t="s">
        <v>1420</v>
      </c>
      <c r="F921" s="184" t="s">
        <v>1421</v>
      </c>
      <c r="G921" s="185" t="s">
        <v>1124</v>
      </c>
      <c r="H921" s="186">
        <v>26</v>
      </c>
      <c r="I921" s="187"/>
      <c r="J921" s="188">
        <f>ROUND(I921*H921,2)</f>
        <v>0</v>
      </c>
      <c r="K921" s="184" t="s">
        <v>164</v>
      </c>
      <c r="L921" s="39"/>
      <c r="M921" s="189" t="s">
        <v>1</v>
      </c>
      <c r="N921" s="190" t="s">
        <v>43</v>
      </c>
      <c r="O921" s="71"/>
      <c r="P921" s="191">
        <f>O921*H921</f>
        <v>0</v>
      </c>
      <c r="Q921" s="191">
        <v>0</v>
      </c>
      <c r="R921" s="191">
        <f>Q921*H921</f>
        <v>0</v>
      </c>
      <c r="S921" s="191">
        <v>8.5999999999999998E-4</v>
      </c>
      <c r="T921" s="192">
        <f>S921*H921</f>
        <v>2.2359999999999998E-2</v>
      </c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R921" s="193" t="s">
        <v>254</v>
      </c>
      <c r="AT921" s="193" t="s">
        <v>160</v>
      </c>
      <c r="AU921" s="193" t="s">
        <v>87</v>
      </c>
      <c r="AY921" s="17" t="s">
        <v>157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7" t="s">
        <v>85</v>
      </c>
      <c r="BK921" s="194">
        <f>ROUND(I921*H921,2)</f>
        <v>0</v>
      </c>
      <c r="BL921" s="17" t="s">
        <v>254</v>
      </c>
      <c r="BM921" s="193" t="s">
        <v>1422</v>
      </c>
    </row>
    <row r="922" spans="1:65" s="14" customFormat="1" ht="10.199999999999999">
      <c r="B922" s="206"/>
      <c r="C922" s="207"/>
      <c r="D922" s="197" t="s">
        <v>167</v>
      </c>
      <c r="E922" s="208" t="s">
        <v>1</v>
      </c>
      <c r="F922" s="209" t="s">
        <v>230</v>
      </c>
      <c r="G922" s="207"/>
      <c r="H922" s="210">
        <v>11</v>
      </c>
      <c r="I922" s="211"/>
      <c r="J922" s="207"/>
      <c r="K922" s="207"/>
      <c r="L922" s="212"/>
      <c r="M922" s="213"/>
      <c r="N922" s="214"/>
      <c r="O922" s="214"/>
      <c r="P922" s="214"/>
      <c r="Q922" s="214"/>
      <c r="R922" s="214"/>
      <c r="S922" s="214"/>
      <c r="T922" s="215"/>
      <c r="AT922" s="216" t="s">
        <v>167</v>
      </c>
      <c r="AU922" s="216" t="s">
        <v>87</v>
      </c>
      <c r="AV922" s="14" t="s">
        <v>87</v>
      </c>
      <c r="AW922" s="14" t="s">
        <v>33</v>
      </c>
      <c r="AX922" s="14" t="s">
        <v>78</v>
      </c>
      <c r="AY922" s="216" t="s">
        <v>157</v>
      </c>
    </row>
    <row r="923" spans="1:65" s="14" customFormat="1" ht="10.199999999999999">
      <c r="B923" s="206"/>
      <c r="C923" s="207"/>
      <c r="D923" s="197" t="s">
        <v>167</v>
      </c>
      <c r="E923" s="208" t="s">
        <v>1</v>
      </c>
      <c r="F923" s="209" t="s">
        <v>250</v>
      </c>
      <c r="G923" s="207"/>
      <c r="H923" s="210">
        <v>15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167</v>
      </c>
      <c r="AU923" s="216" t="s">
        <v>87</v>
      </c>
      <c r="AV923" s="14" t="s">
        <v>87</v>
      </c>
      <c r="AW923" s="14" t="s">
        <v>33</v>
      </c>
      <c r="AX923" s="14" t="s">
        <v>78</v>
      </c>
      <c r="AY923" s="216" t="s">
        <v>157</v>
      </c>
    </row>
    <row r="924" spans="1:65" s="15" customFormat="1" ht="10.199999999999999">
      <c r="B924" s="217"/>
      <c r="C924" s="218"/>
      <c r="D924" s="197" t="s">
        <v>167</v>
      </c>
      <c r="E924" s="219" t="s">
        <v>1</v>
      </c>
      <c r="F924" s="220" t="s">
        <v>171</v>
      </c>
      <c r="G924" s="218"/>
      <c r="H924" s="221">
        <v>26</v>
      </c>
      <c r="I924" s="222"/>
      <c r="J924" s="218"/>
      <c r="K924" s="218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167</v>
      </c>
      <c r="AU924" s="227" t="s">
        <v>87</v>
      </c>
      <c r="AV924" s="15" t="s">
        <v>165</v>
      </c>
      <c r="AW924" s="15" t="s">
        <v>33</v>
      </c>
      <c r="AX924" s="15" t="s">
        <v>85</v>
      </c>
      <c r="AY924" s="227" t="s">
        <v>157</v>
      </c>
    </row>
    <row r="925" spans="1:65" s="2" customFormat="1" ht="24.15" customHeight="1">
      <c r="A925" s="34"/>
      <c r="B925" s="35"/>
      <c r="C925" s="182" t="s">
        <v>1423</v>
      </c>
      <c r="D925" s="182" t="s">
        <v>160</v>
      </c>
      <c r="E925" s="183" t="s">
        <v>1424</v>
      </c>
      <c r="F925" s="184" t="s">
        <v>1425</v>
      </c>
      <c r="G925" s="185" t="s">
        <v>1124</v>
      </c>
      <c r="H925" s="186">
        <v>1</v>
      </c>
      <c r="I925" s="187"/>
      <c r="J925" s="188">
        <f>ROUND(I925*H925,2)</f>
        <v>0</v>
      </c>
      <c r="K925" s="184" t="s">
        <v>164</v>
      </c>
      <c r="L925" s="39"/>
      <c r="M925" s="189" t="s">
        <v>1</v>
      </c>
      <c r="N925" s="190" t="s">
        <v>43</v>
      </c>
      <c r="O925" s="71"/>
      <c r="P925" s="191">
        <f>O925*H925</f>
        <v>0</v>
      </c>
      <c r="Q925" s="191">
        <v>1.72E-3</v>
      </c>
      <c r="R925" s="191">
        <f>Q925*H925</f>
        <v>1.72E-3</v>
      </c>
      <c r="S925" s="191">
        <v>0</v>
      </c>
      <c r="T925" s="192">
        <f>S925*H925</f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193" t="s">
        <v>254</v>
      </c>
      <c r="AT925" s="193" t="s">
        <v>160</v>
      </c>
      <c r="AU925" s="193" t="s">
        <v>87</v>
      </c>
      <c r="AY925" s="17" t="s">
        <v>157</v>
      </c>
      <c r="BE925" s="194">
        <f>IF(N925="základní",J925,0)</f>
        <v>0</v>
      </c>
      <c r="BF925" s="194">
        <f>IF(N925="snížená",J925,0)</f>
        <v>0</v>
      </c>
      <c r="BG925" s="194">
        <f>IF(N925="zákl. přenesená",J925,0)</f>
        <v>0</v>
      </c>
      <c r="BH925" s="194">
        <f>IF(N925="sníž. přenesená",J925,0)</f>
        <v>0</v>
      </c>
      <c r="BI925" s="194">
        <f>IF(N925="nulová",J925,0)</f>
        <v>0</v>
      </c>
      <c r="BJ925" s="17" t="s">
        <v>85</v>
      </c>
      <c r="BK925" s="194">
        <f>ROUND(I925*H925,2)</f>
        <v>0</v>
      </c>
      <c r="BL925" s="17" t="s">
        <v>254</v>
      </c>
      <c r="BM925" s="193" t="s">
        <v>1426</v>
      </c>
    </row>
    <row r="926" spans="1:65" s="2" customFormat="1" ht="21.75" customHeight="1">
      <c r="A926" s="34"/>
      <c r="B926" s="35"/>
      <c r="C926" s="182" t="s">
        <v>1427</v>
      </c>
      <c r="D926" s="182" t="s">
        <v>160</v>
      </c>
      <c r="E926" s="183" t="s">
        <v>1428</v>
      </c>
      <c r="F926" s="184" t="s">
        <v>1429</v>
      </c>
      <c r="G926" s="185" t="s">
        <v>1124</v>
      </c>
      <c r="H926" s="186">
        <v>20</v>
      </c>
      <c r="I926" s="187"/>
      <c r="J926" s="188">
        <f>ROUND(I926*H926,2)</f>
        <v>0</v>
      </c>
      <c r="K926" s="184" t="s">
        <v>164</v>
      </c>
      <c r="L926" s="39"/>
      <c r="M926" s="189" t="s">
        <v>1</v>
      </c>
      <c r="N926" s="190" t="s">
        <v>43</v>
      </c>
      <c r="O926" s="71"/>
      <c r="P926" s="191">
        <f>O926*H926</f>
        <v>0</v>
      </c>
      <c r="Q926" s="191">
        <v>1.8E-3</v>
      </c>
      <c r="R926" s="191">
        <f>Q926*H926</f>
        <v>3.5999999999999997E-2</v>
      </c>
      <c r="S926" s="191">
        <v>0</v>
      </c>
      <c r="T926" s="19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193" t="s">
        <v>254</v>
      </c>
      <c r="AT926" s="193" t="s">
        <v>160</v>
      </c>
      <c r="AU926" s="193" t="s">
        <v>87</v>
      </c>
      <c r="AY926" s="17" t="s">
        <v>157</v>
      </c>
      <c r="BE926" s="194">
        <f>IF(N926="základní",J926,0)</f>
        <v>0</v>
      </c>
      <c r="BF926" s="194">
        <f>IF(N926="snížená",J926,0)</f>
        <v>0</v>
      </c>
      <c r="BG926" s="194">
        <f>IF(N926="zákl. přenesená",J926,0)</f>
        <v>0</v>
      </c>
      <c r="BH926" s="194">
        <f>IF(N926="sníž. přenesená",J926,0)</f>
        <v>0</v>
      </c>
      <c r="BI926" s="194">
        <f>IF(N926="nulová",J926,0)</f>
        <v>0</v>
      </c>
      <c r="BJ926" s="17" t="s">
        <v>85</v>
      </c>
      <c r="BK926" s="194">
        <f>ROUND(I926*H926,2)</f>
        <v>0</v>
      </c>
      <c r="BL926" s="17" t="s">
        <v>254</v>
      </c>
      <c r="BM926" s="193" t="s">
        <v>1430</v>
      </c>
    </row>
    <row r="927" spans="1:65" s="13" customFormat="1" ht="10.199999999999999">
      <c r="B927" s="195"/>
      <c r="C927" s="196"/>
      <c r="D927" s="197" t="s">
        <v>167</v>
      </c>
      <c r="E927" s="198" t="s">
        <v>1</v>
      </c>
      <c r="F927" s="199" t="s">
        <v>189</v>
      </c>
      <c r="G927" s="196"/>
      <c r="H927" s="198" t="s">
        <v>1</v>
      </c>
      <c r="I927" s="200"/>
      <c r="J927" s="196"/>
      <c r="K927" s="196"/>
      <c r="L927" s="201"/>
      <c r="M927" s="202"/>
      <c r="N927" s="203"/>
      <c r="O927" s="203"/>
      <c r="P927" s="203"/>
      <c r="Q927" s="203"/>
      <c r="R927" s="203"/>
      <c r="S927" s="203"/>
      <c r="T927" s="204"/>
      <c r="AT927" s="205" t="s">
        <v>167</v>
      </c>
      <c r="AU927" s="205" t="s">
        <v>87</v>
      </c>
      <c r="AV927" s="13" t="s">
        <v>85</v>
      </c>
      <c r="AW927" s="13" t="s">
        <v>33</v>
      </c>
      <c r="AX927" s="13" t="s">
        <v>78</v>
      </c>
      <c r="AY927" s="205" t="s">
        <v>157</v>
      </c>
    </row>
    <row r="928" spans="1:65" s="14" customFormat="1" ht="10.199999999999999">
      <c r="B928" s="206"/>
      <c r="C928" s="207"/>
      <c r="D928" s="197" t="s">
        <v>167</v>
      </c>
      <c r="E928" s="208" t="s">
        <v>1</v>
      </c>
      <c r="F928" s="209" t="s">
        <v>230</v>
      </c>
      <c r="G928" s="207"/>
      <c r="H928" s="210">
        <v>11</v>
      </c>
      <c r="I928" s="211"/>
      <c r="J928" s="207"/>
      <c r="K928" s="207"/>
      <c r="L928" s="212"/>
      <c r="M928" s="213"/>
      <c r="N928" s="214"/>
      <c r="O928" s="214"/>
      <c r="P928" s="214"/>
      <c r="Q928" s="214"/>
      <c r="R928" s="214"/>
      <c r="S928" s="214"/>
      <c r="T928" s="215"/>
      <c r="AT928" s="216" t="s">
        <v>167</v>
      </c>
      <c r="AU928" s="216" t="s">
        <v>87</v>
      </c>
      <c r="AV928" s="14" t="s">
        <v>87</v>
      </c>
      <c r="AW928" s="14" t="s">
        <v>33</v>
      </c>
      <c r="AX928" s="14" t="s">
        <v>78</v>
      </c>
      <c r="AY928" s="216" t="s">
        <v>157</v>
      </c>
    </row>
    <row r="929" spans="1:65" s="13" customFormat="1" ht="10.199999999999999">
      <c r="B929" s="195"/>
      <c r="C929" s="196"/>
      <c r="D929" s="197" t="s">
        <v>167</v>
      </c>
      <c r="E929" s="198" t="s">
        <v>1</v>
      </c>
      <c r="F929" s="199" t="s">
        <v>178</v>
      </c>
      <c r="G929" s="196"/>
      <c r="H929" s="198" t="s">
        <v>1</v>
      </c>
      <c r="I929" s="200"/>
      <c r="J929" s="196"/>
      <c r="K929" s="196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167</v>
      </c>
      <c r="AU929" s="205" t="s">
        <v>87</v>
      </c>
      <c r="AV929" s="13" t="s">
        <v>85</v>
      </c>
      <c r="AW929" s="13" t="s">
        <v>33</v>
      </c>
      <c r="AX929" s="13" t="s">
        <v>78</v>
      </c>
      <c r="AY929" s="205" t="s">
        <v>157</v>
      </c>
    </row>
    <row r="930" spans="1:65" s="14" customFormat="1" ht="10.199999999999999">
      <c r="B930" s="206"/>
      <c r="C930" s="207"/>
      <c r="D930" s="197" t="s">
        <v>167</v>
      </c>
      <c r="E930" s="208" t="s">
        <v>1</v>
      </c>
      <c r="F930" s="209" t="s">
        <v>222</v>
      </c>
      <c r="G930" s="207"/>
      <c r="H930" s="210">
        <v>9</v>
      </c>
      <c r="I930" s="211"/>
      <c r="J930" s="207"/>
      <c r="K930" s="207"/>
      <c r="L930" s="212"/>
      <c r="M930" s="213"/>
      <c r="N930" s="214"/>
      <c r="O930" s="214"/>
      <c r="P930" s="214"/>
      <c r="Q930" s="214"/>
      <c r="R930" s="214"/>
      <c r="S930" s="214"/>
      <c r="T930" s="215"/>
      <c r="AT930" s="216" t="s">
        <v>167</v>
      </c>
      <c r="AU930" s="216" t="s">
        <v>87</v>
      </c>
      <c r="AV930" s="14" t="s">
        <v>87</v>
      </c>
      <c r="AW930" s="14" t="s">
        <v>33</v>
      </c>
      <c r="AX930" s="14" t="s">
        <v>78</v>
      </c>
      <c r="AY930" s="216" t="s">
        <v>157</v>
      </c>
    </row>
    <row r="931" spans="1:65" s="15" customFormat="1" ht="10.199999999999999">
      <c r="B931" s="217"/>
      <c r="C931" s="218"/>
      <c r="D931" s="197" t="s">
        <v>167</v>
      </c>
      <c r="E931" s="219" t="s">
        <v>1</v>
      </c>
      <c r="F931" s="220" t="s">
        <v>171</v>
      </c>
      <c r="G931" s="218"/>
      <c r="H931" s="221">
        <v>20</v>
      </c>
      <c r="I931" s="222"/>
      <c r="J931" s="218"/>
      <c r="K931" s="218"/>
      <c r="L931" s="223"/>
      <c r="M931" s="224"/>
      <c r="N931" s="225"/>
      <c r="O931" s="225"/>
      <c r="P931" s="225"/>
      <c r="Q931" s="225"/>
      <c r="R931" s="225"/>
      <c r="S931" s="225"/>
      <c r="T931" s="226"/>
      <c r="AT931" s="227" t="s">
        <v>167</v>
      </c>
      <c r="AU931" s="227" t="s">
        <v>87</v>
      </c>
      <c r="AV931" s="15" t="s">
        <v>165</v>
      </c>
      <c r="AW931" s="15" t="s">
        <v>33</v>
      </c>
      <c r="AX931" s="15" t="s">
        <v>85</v>
      </c>
      <c r="AY931" s="227" t="s">
        <v>157</v>
      </c>
    </row>
    <row r="932" spans="1:65" s="2" customFormat="1" ht="24.15" customHeight="1">
      <c r="A932" s="34"/>
      <c r="B932" s="35"/>
      <c r="C932" s="182" t="s">
        <v>1431</v>
      </c>
      <c r="D932" s="182" t="s">
        <v>160</v>
      </c>
      <c r="E932" s="183" t="s">
        <v>1432</v>
      </c>
      <c r="F932" s="184" t="s">
        <v>1433</v>
      </c>
      <c r="G932" s="185" t="s">
        <v>1124</v>
      </c>
      <c r="H932" s="186">
        <v>3</v>
      </c>
      <c r="I932" s="187"/>
      <c r="J932" s="188">
        <f>ROUND(I932*H932,2)</f>
        <v>0</v>
      </c>
      <c r="K932" s="184" t="s">
        <v>164</v>
      </c>
      <c r="L932" s="39"/>
      <c r="M932" s="189" t="s">
        <v>1</v>
      </c>
      <c r="N932" s="190" t="s">
        <v>43</v>
      </c>
      <c r="O932" s="71"/>
      <c r="P932" s="191">
        <f>O932*H932</f>
        <v>0</v>
      </c>
      <c r="Q932" s="191">
        <v>2.3600000000000001E-3</v>
      </c>
      <c r="R932" s="191">
        <f>Q932*H932</f>
        <v>7.0800000000000004E-3</v>
      </c>
      <c r="S932" s="191">
        <v>0</v>
      </c>
      <c r="T932" s="19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193" t="s">
        <v>254</v>
      </c>
      <c r="AT932" s="193" t="s">
        <v>160</v>
      </c>
      <c r="AU932" s="193" t="s">
        <v>87</v>
      </c>
      <c r="AY932" s="17" t="s">
        <v>157</v>
      </c>
      <c r="BE932" s="194">
        <f>IF(N932="základní",J932,0)</f>
        <v>0</v>
      </c>
      <c r="BF932" s="194">
        <f>IF(N932="snížená",J932,0)</f>
        <v>0</v>
      </c>
      <c r="BG932" s="194">
        <f>IF(N932="zákl. přenesená",J932,0)</f>
        <v>0</v>
      </c>
      <c r="BH932" s="194">
        <f>IF(N932="sníž. přenesená",J932,0)</f>
        <v>0</v>
      </c>
      <c r="BI932" s="194">
        <f>IF(N932="nulová",J932,0)</f>
        <v>0</v>
      </c>
      <c r="BJ932" s="17" t="s">
        <v>85</v>
      </c>
      <c r="BK932" s="194">
        <f>ROUND(I932*H932,2)</f>
        <v>0</v>
      </c>
      <c r="BL932" s="17" t="s">
        <v>254</v>
      </c>
      <c r="BM932" s="193" t="s">
        <v>1434</v>
      </c>
    </row>
    <row r="933" spans="1:65" s="14" customFormat="1" ht="10.199999999999999">
      <c r="B933" s="206"/>
      <c r="C933" s="207"/>
      <c r="D933" s="197" t="s">
        <v>167</v>
      </c>
      <c r="E933" s="208" t="s">
        <v>1</v>
      </c>
      <c r="F933" s="209" t="s">
        <v>1435</v>
      </c>
      <c r="G933" s="207"/>
      <c r="H933" s="210">
        <v>3</v>
      </c>
      <c r="I933" s="211"/>
      <c r="J933" s="207"/>
      <c r="K933" s="207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167</v>
      </c>
      <c r="AU933" s="216" t="s">
        <v>87</v>
      </c>
      <c r="AV933" s="14" t="s">
        <v>87</v>
      </c>
      <c r="AW933" s="14" t="s">
        <v>33</v>
      </c>
      <c r="AX933" s="14" t="s">
        <v>85</v>
      </c>
      <c r="AY933" s="216" t="s">
        <v>157</v>
      </c>
    </row>
    <row r="934" spans="1:65" s="2" customFormat="1" ht="37.799999999999997" customHeight="1">
      <c r="A934" s="34"/>
      <c r="B934" s="35"/>
      <c r="C934" s="182" t="s">
        <v>1436</v>
      </c>
      <c r="D934" s="182" t="s">
        <v>160</v>
      </c>
      <c r="E934" s="183" t="s">
        <v>1437</v>
      </c>
      <c r="F934" s="184" t="s">
        <v>1438</v>
      </c>
      <c r="G934" s="185" t="s">
        <v>1124</v>
      </c>
      <c r="H934" s="186">
        <v>6</v>
      </c>
      <c r="I934" s="187"/>
      <c r="J934" s="188">
        <f>ROUND(I934*H934,2)</f>
        <v>0</v>
      </c>
      <c r="K934" s="184" t="s">
        <v>1</v>
      </c>
      <c r="L934" s="39"/>
      <c r="M934" s="189" t="s">
        <v>1</v>
      </c>
      <c r="N934" s="190" t="s">
        <v>43</v>
      </c>
      <c r="O934" s="71"/>
      <c r="P934" s="191">
        <f>O934*H934</f>
        <v>0</v>
      </c>
      <c r="Q934" s="191">
        <v>3.1099999999999999E-3</v>
      </c>
      <c r="R934" s="191">
        <f>Q934*H934</f>
        <v>1.866E-2</v>
      </c>
      <c r="S934" s="191">
        <v>0</v>
      </c>
      <c r="T934" s="192">
        <f>S934*H934</f>
        <v>0</v>
      </c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R934" s="193" t="s">
        <v>254</v>
      </c>
      <c r="AT934" s="193" t="s">
        <v>160</v>
      </c>
      <c r="AU934" s="193" t="s">
        <v>87</v>
      </c>
      <c r="AY934" s="17" t="s">
        <v>157</v>
      </c>
      <c r="BE934" s="194">
        <f>IF(N934="základní",J934,0)</f>
        <v>0</v>
      </c>
      <c r="BF934" s="194">
        <f>IF(N934="snížená",J934,0)</f>
        <v>0</v>
      </c>
      <c r="BG934" s="194">
        <f>IF(N934="zákl. přenesená",J934,0)</f>
        <v>0</v>
      </c>
      <c r="BH934" s="194">
        <f>IF(N934="sníž. přenesená",J934,0)</f>
        <v>0</v>
      </c>
      <c r="BI934" s="194">
        <f>IF(N934="nulová",J934,0)</f>
        <v>0</v>
      </c>
      <c r="BJ934" s="17" t="s">
        <v>85</v>
      </c>
      <c r="BK934" s="194">
        <f>ROUND(I934*H934,2)</f>
        <v>0</v>
      </c>
      <c r="BL934" s="17" t="s">
        <v>254</v>
      </c>
      <c r="BM934" s="193" t="s">
        <v>1439</v>
      </c>
    </row>
    <row r="935" spans="1:65" s="13" customFormat="1" ht="10.199999999999999">
      <c r="B935" s="195"/>
      <c r="C935" s="196"/>
      <c r="D935" s="197" t="s">
        <v>167</v>
      </c>
      <c r="E935" s="198" t="s">
        <v>1</v>
      </c>
      <c r="F935" s="199" t="s">
        <v>189</v>
      </c>
      <c r="G935" s="196"/>
      <c r="H935" s="198" t="s">
        <v>1</v>
      </c>
      <c r="I935" s="200"/>
      <c r="J935" s="196"/>
      <c r="K935" s="196"/>
      <c r="L935" s="201"/>
      <c r="M935" s="202"/>
      <c r="N935" s="203"/>
      <c r="O935" s="203"/>
      <c r="P935" s="203"/>
      <c r="Q935" s="203"/>
      <c r="R935" s="203"/>
      <c r="S935" s="203"/>
      <c r="T935" s="204"/>
      <c r="AT935" s="205" t="s">
        <v>167</v>
      </c>
      <c r="AU935" s="205" t="s">
        <v>87</v>
      </c>
      <c r="AV935" s="13" t="s">
        <v>85</v>
      </c>
      <c r="AW935" s="13" t="s">
        <v>33</v>
      </c>
      <c r="AX935" s="13" t="s">
        <v>78</v>
      </c>
      <c r="AY935" s="205" t="s">
        <v>157</v>
      </c>
    </row>
    <row r="936" spans="1:65" s="14" customFormat="1" ht="10.199999999999999">
      <c r="B936" s="206"/>
      <c r="C936" s="207"/>
      <c r="D936" s="197" t="s">
        <v>167</v>
      </c>
      <c r="E936" s="208" t="s">
        <v>1</v>
      </c>
      <c r="F936" s="209" t="s">
        <v>199</v>
      </c>
      <c r="G936" s="207"/>
      <c r="H936" s="210">
        <v>5</v>
      </c>
      <c r="I936" s="211"/>
      <c r="J936" s="207"/>
      <c r="K936" s="207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167</v>
      </c>
      <c r="AU936" s="216" t="s">
        <v>87</v>
      </c>
      <c r="AV936" s="14" t="s">
        <v>87</v>
      </c>
      <c r="AW936" s="14" t="s">
        <v>33</v>
      </c>
      <c r="AX936" s="14" t="s">
        <v>78</v>
      </c>
      <c r="AY936" s="216" t="s">
        <v>157</v>
      </c>
    </row>
    <row r="937" spans="1:65" s="13" customFormat="1" ht="10.199999999999999">
      <c r="B937" s="195"/>
      <c r="C937" s="196"/>
      <c r="D937" s="197" t="s">
        <v>167</v>
      </c>
      <c r="E937" s="198" t="s">
        <v>1</v>
      </c>
      <c r="F937" s="199" t="s">
        <v>178</v>
      </c>
      <c r="G937" s="196"/>
      <c r="H937" s="198" t="s">
        <v>1</v>
      </c>
      <c r="I937" s="200"/>
      <c r="J937" s="196"/>
      <c r="K937" s="196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167</v>
      </c>
      <c r="AU937" s="205" t="s">
        <v>87</v>
      </c>
      <c r="AV937" s="13" t="s">
        <v>85</v>
      </c>
      <c r="AW937" s="13" t="s">
        <v>33</v>
      </c>
      <c r="AX937" s="13" t="s">
        <v>78</v>
      </c>
      <c r="AY937" s="205" t="s">
        <v>157</v>
      </c>
    </row>
    <row r="938" spans="1:65" s="14" customFormat="1" ht="10.199999999999999">
      <c r="B938" s="206"/>
      <c r="C938" s="207"/>
      <c r="D938" s="197" t="s">
        <v>167</v>
      </c>
      <c r="E938" s="208" t="s">
        <v>1</v>
      </c>
      <c r="F938" s="209" t="s">
        <v>85</v>
      </c>
      <c r="G938" s="207"/>
      <c r="H938" s="210">
        <v>1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167</v>
      </c>
      <c r="AU938" s="216" t="s">
        <v>87</v>
      </c>
      <c r="AV938" s="14" t="s">
        <v>87</v>
      </c>
      <c r="AW938" s="14" t="s">
        <v>33</v>
      </c>
      <c r="AX938" s="14" t="s">
        <v>78</v>
      </c>
      <c r="AY938" s="216" t="s">
        <v>157</v>
      </c>
    </row>
    <row r="939" spans="1:65" s="15" customFormat="1" ht="10.199999999999999">
      <c r="B939" s="217"/>
      <c r="C939" s="218"/>
      <c r="D939" s="197" t="s">
        <v>167</v>
      </c>
      <c r="E939" s="219" t="s">
        <v>1</v>
      </c>
      <c r="F939" s="220" t="s">
        <v>171</v>
      </c>
      <c r="G939" s="218"/>
      <c r="H939" s="221">
        <v>6</v>
      </c>
      <c r="I939" s="222"/>
      <c r="J939" s="218"/>
      <c r="K939" s="218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167</v>
      </c>
      <c r="AU939" s="227" t="s">
        <v>87</v>
      </c>
      <c r="AV939" s="15" t="s">
        <v>165</v>
      </c>
      <c r="AW939" s="15" t="s">
        <v>33</v>
      </c>
      <c r="AX939" s="15" t="s">
        <v>85</v>
      </c>
      <c r="AY939" s="227" t="s">
        <v>157</v>
      </c>
    </row>
    <row r="940" spans="1:65" s="2" customFormat="1" ht="16.5" customHeight="1">
      <c r="A940" s="34"/>
      <c r="B940" s="35"/>
      <c r="C940" s="182" t="s">
        <v>1440</v>
      </c>
      <c r="D940" s="182" t="s">
        <v>160</v>
      </c>
      <c r="E940" s="183" t="s">
        <v>1441</v>
      </c>
      <c r="F940" s="184" t="s">
        <v>1442</v>
      </c>
      <c r="G940" s="185" t="s">
        <v>352</v>
      </c>
      <c r="H940" s="186">
        <v>9</v>
      </c>
      <c r="I940" s="187"/>
      <c r="J940" s="188">
        <f>ROUND(I940*H940,2)</f>
        <v>0</v>
      </c>
      <c r="K940" s="184" t="s">
        <v>164</v>
      </c>
      <c r="L940" s="39"/>
      <c r="M940" s="189" t="s">
        <v>1</v>
      </c>
      <c r="N940" s="190" t="s">
        <v>43</v>
      </c>
      <c r="O940" s="71"/>
      <c r="P940" s="191">
        <f>O940*H940</f>
        <v>0</v>
      </c>
      <c r="Q940" s="191">
        <v>3.6000000000000002E-4</v>
      </c>
      <c r="R940" s="191">
        <f>Q940*H940</f>
        <v>3.2400000000000003E-3</v>
      </c>
      <c r="S940" s="191">
        <v>0</v>
      </c>
      <c r="T940" s="192">
        <f>S940*H940</f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93" t="s">
        <v>254</v>
      </c>
      <c r="AT940" s="193" t="s">
        <v>160</v>
      </c>
      <c r="AU940" s="193" t="s">
        <v>87</v>
      </c>
      <c r="AY940" s="17" t="s">
        <v>157</v>
      </c>
      <c r="BE940" s="194">
        <f>IF(N940="základní",J940,0)</f>
        <v>0</v>
      </c>
      <c r="BF940" s="194">
        <f>IF(N940="snížená",J940,0)</f>
        <v>0</v>
      </c>
      <c r="BG940" s="194">
        <f>IF(N940="zákl. přenesená",J940,0)</f>
        <v>0</v>
      </c>
      <c r="BH940" s="194">
        <f>IF(N940="sníž. přenesená",J940,0)</f>
        <v>0</v>
      </c>
      <c r="BI940" s="194">
        <f>IF(N940="nulová",J940,0)</f>
        <v>0</v>
      </c>
      <c r="BJ940" s="17" t="s">
        <v>85</v>
      </c>
      <c r="BK940" s="194">
        <f>ROUND(I940*H940,2)</f>
        <v>0</v>
      </c>
      <c r="BL940" s="17" t="s">
        <v>254</v>
      </c>
      <c r="BM940" s="193" t="s">
        <v>1443</v>
      </c>
    </row>
    <row r="941" spans="1:65" s="14" customFormat="1" ht="10.199999999999999">
      <c r="B941" s="206"/>
      <c r="C941" s="207"/>
      <c r="D941" s="197" t="s">
        <v>167</v>
      </c>
      <c r="E941" s="208" t="s">
        <v>1</v>
      </c>
      <c r="F941" s="209" t="s">
        <v>222</v>
      </c>
      <c r="G941" s="207"/>
      <c r="H941" s="210">
        <v>9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167</v>
      </c>
      <c r="AU941" s="216" t="s">
        <v>87</v>
      </c>
      <c r="AV941" s="14" t="s">
        <v>87</v>
      </c>
      <c r="AW941" s="14" t="s">
        <v>33</v>
      </c>
      <c r="AX941" s="14" t="s">
        <v>85</v>
      </c>
      <c r="AY941" s="216" t="s">
        <v>157</v>
      </c>
    </row>
    <row r="942" spans="1:65" s="2" customFormat="1" ht="16.5" customHeight="1">
      <c r="A942" s="34"/>
      <c r="B942" s="35"/>
      <c r="C942" s="182" t="s">
        <v>1444</v>
      </c>
      <c r="D942" s="182" t="s">
        <v>160</v>
      </c>
      <c r="E942" s="183" t="s">
        <v>1445</v>
      </c>
      <c r="F942" s="184" t="s">
        <v>1446</v>
      </c>
      <c r="G942" s="185" t="s">
        <v>352</v>
      </c>
      <c r="H942" s="186">
        <v>20</v>
      </c>
      <c r="I942" s="187"/>
      <c r="J942" s="188">
        <f>ROUND(I942*H942,2)</f>
        <v>0</v>
      </c>
      <c r="K942" s="184" t="s">
        <v>164</v>
      </c>
      <c r="L942" s="39"/>
      <c r="M942" s="189" t="s">
        <v>1</v>
      </c>
      <c r="N942" s="190" t="s">
        <v>43</v>
      </c>
      <c r="O942" s="71"/>
      <c r="P942" s="191">
        <f>O942*H942</f>
        <v>0</v>
      </c>
      <c r="Q942" s="191">
        <v>1.3999999999999999E-4</v>
      </c>
      <c r="R942" s="191">
        <f>Q942*H942</f>
        <v>2.7999999999999995E-3</v>
      </c>
      <c r="S942" s="191">
        <v>0</v>
      </c>
      <c r="T942" s="192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93" t="s">
        <v>254</v>
      </c>
      <c r="AT942" s="193" t="s">
        <v>160</v>
      </c>
      <c r="AU942" s="193" t="s">
        <v>87</v>
      </c>
      <c r="AY942" s="17" t="s">
        <v>157</v>
      </c>
      <c r="BE942" s="194">
        <f>IF(N942="základní",J942,0)</f>
        <v>0</v>
      </c>
      <c r="BF942" s="194">
        <f>IF(N942="snížená",J942,0)</f>
        <v>0</v>
      </c>
      <c r="BG942" s="194">
        <f>IF(N942="zákl. přenesená",J942,0)</f>
        <v>0</v>
      </c>
      <c r="BH942" s="194">
        <f>IF(N942="sníž. přenesená",J942,0)</f>
        <v>0</v>
      </c>
      <c r="BI942" s="194">
        <f>IF(N942="nulová",J942,0)</f>
        <v>0</v>
      </c>
      <c r="BJ942" s="17" t="s">
        <v>85</v>
      </c>
      <c r="BK942" s="194">
        <f>ROUND(I942*H942,2)</f>
        <v>0</v>
      </c>
      <c r="BL942" s="17" t="s">
        <v>254</v>
      </c>
      <c r="BM942" s="193" t="s">
        <v>1447</v>
      </c>
    </row>
    <row r="943" spans="1:65" s="2" customFormat="1" ht="16.5" customHeight="1">
      <c r="A943" s="34"/>
      <c r="B943" s="35"/>
      <c r="C943" s="182" t="s">
        <v>1448</v>
      </c>
      <c r="D943" s="182" t="s">
        <v>160</v>
      </c>
      <c r="E943" s="183" t="s">
        <v>1449</v>
      </c>
      <c r="F943" s="184" t="s">
        <v>1450</v>
      </c>
      <c r="G943" s="185" t="s">
        <v>352</v>
      </c>
      <c r="H943" s="186">
        <v>32</v>
      </c>
      <c r="I943" s="187"/>
      <c r="J943" s="188">
        <f>ROUND(I943*H943,2)</f>
        <v>0</v>
      </c>
      <c r="K943" s="184" t="s">
        <v>164</v>
      </c>
      <c r="L943" s="39"/>
      <c r="M943" s="189" t="s">
        <v>1</v>
      </c>
      <c r="N943" s="190" t="s">
        <v>43</v>
      </c>
      <c r="O943" s="71"/>
      <c r="P943" s="191">
        <f>O943*H943</f>
        <v>0</v>
      </c>
      <c r="Q943" s="191">
        <v>0</v>
      </c>
      <c r="R943" s="191">
        <f>Q943*H943</f>
        <v>0</v>
      </c>
      <c r="S943" s="191">
        <v>8.4999999999999995E-4</v>
      </c>
      <c r="T943" s="192">
        <f>S943*H943</f>
        <v>2.7199999999999998E-2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93" t="s">
        <v>254</v>
      </c>
      <c r="AT943" s="193" t="s">
        <v>160</v>
      </c>
      <c r="AU943" s="193" t="s">
        <v>87</v>
      </c>
      <c r="AY943" s="17" t="s">
        <v>157</v>
      </c>
      <c r="BE943" s="194">
        <f>IF(N943="základní",J943,0)</f>
        <v>0</v>
      </c>
      <c r="BF943" s="194">
        <f>IF(N943="snížená",J943,0)</f>
        <v>0</v>
      </c>
      <c r="BG943" s="194">
        <f>IF(N943="zákl. přenesená",J943,0)</f>
        <v>0</v>
      </c>
      <c r="BH943" s="194">
        <f>IF(N943="sníž. přenesená",J943,0)</f>
        <v>0</v>
      </c>
      <c r="BI943" s="194">
        <f>IF(N943="nulová",J943,0)</f>
        <v>0</v>
      </c>
      <c r="BJ943" s="17" t="s">
        <v>85</v>
      </c>
      <c r="BK943" s="194">
        <f>ROUND(I943*H943,2)</f>
        <v>0</v>
      </c>
      <c r="BL943" s="17" t="s">
        <v>254</v>
      </c>
      <c r="BM943" s="193" t="s">
        <v>1451</v>
      </c>
    </row>
    <row r="944" spans="1:65" s="14" customFormat="1" ht="10.199999999999999">
      <c r="B944" s="206"/>
      <c r="C944" s="207"/>
      <c r="D944" s="197" t="s">
        <v>167</v>
      </c>
      <c r="E944" s="208" t="s">
        <v>1</v>
      </c>
      <c r="F944" s="209" t="s">
        <v>1452</v>
      </c>
      <c r="G944" s="207"/>
      <c r="H944" s="210">
        <v>32</v>
      </c>
      <c r="I944" s="211"/>
      <c r="J944" s="207"/>
      <c r="K944" s="207"/>
      <c r="L944" s="212"/>
      <c r="M944" s="213"/>
      <c r="N944" s="214"/>
      <c r="O944" s="214"/>
      <c r="P944" s="214"/>
      <c r="Q944" s="214"/>
      <c r="R944" s="214"/>
      <c r="S944" s="214"/>
      <c r="T944" s="215"/>
      <c r="AT944" s="216" t="s">
        <v>167</v>
      </c>
      <c r="AU944" s="216" t="s">
        <v>87</v>
      </c>
      <c r="AV944" s="14" t="s">
        <v>87</v>
      </c>
      <c r="AW944" s="14" t="s">
        <v>33</v>
      </c>
      <c r="AX944" s="14" t="s">
        <v>78</v>
      </c>
      <c r="AY944" s="216" t="s">
        <v>157</v>
      </c>
    </row>
    <row r="945" spans="1:65" s="15" customFormat="1" ht="10.199999999999999">
      <c r="B945" s="217"/>
      <c r="C945" s="218"/>
      <c r="D945" s="197" t="s">
        <v>167</v>
      </c>
      <c r="E945" s="219" t="s">
        <v>1</v>
      </c>
      <c r="F945" s="220" t="s">
        <v>171</v>
      </c>
      <c r="G945" s="218"/>
      <c r="H945" s="221">
        <v>32</v>
      </c>
      <c r="I945" s="222"/>
      <c r="J945" s="218"/>
      <c r="K945" s="218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167</v>
      </c>
      <c r="AU945" s="227" t="s">
        <v>87</v>
      </c>
      <c r="AV945" s="15" t="s">
        <v>165</v>
      </c>
      <c r="AW945" s="15" t="s">
        <v>33</v>
      </c>
      <c r="AX945" s="15" t="s">
        <v>85</v>
      </c>
      <c r="AY945" s="227" t="s">
        <v>157</v>
      </c>
    </row>
    <row r="946" spans="1:65" s="2" customFormat="1" ht="16.5" customHeight="1">
      <c r="A946" s="34"/>
      <c r="B946" s="35"/>
      <c r="C946" s="182" t="s">
        <v>1453</v>
      </c>
      <c r="D946" s="182" t="s">
        <v>160</v>
      </c>
      <c r="E946" s="183" t="s">
        <v>1454</v>
      </c>
      <c r="F946" s="184" t="s">
        <v>1455</v>
      </c>
      <c r="G946" s="185" t="s">
        <v>352</v>
      </c>
      <c r="H946" s="186">
        <v>2</v>
      </c>
      <c r="I946" s="187"/>
      <c r="J946" s="188">
        <f>ROUND(I946*H946,2)</f>
        <v>0</v>
      </c>
      <c r="K946" s="184" t="s">
        <v>164</v>
      </c>
      <c r="L946" s="39"/>
      <c r="M946" s="189" t="s">
        <v>1</v>
      </c>
      <c r="N946" s="190" t="s">
        <v>43</v>
      </c>
      <c r="O946" s="71"/>
      <c r="P946" s="191">
        <f>O946*H946</f>
        <v>0</v>
      </c>
      <c r="Q946" s="191">
        <v>0</v>
      </c>
      <c r="R946" s="191">
        <f>Q946*H946</f>
        <v>0</v>
      </c>
      <c r="S946" s="191">
        <v>1.2199999999999999E-3</v>
      </c>
      <c r="T946" s="192">
        <f>S946*H946</f>
        <v>2.4399999999999999E-3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93" t="s">
        <v>254</v>
      </c>
      <c r="AT946" s="193" t="s">
        <v>160</v>
      </c>
      <c r="AU946" s="193" t="s">
        <v>87</v>
      </c>
      <c r="AY946" s="17" t="s">
        <v>157</v>
      </c>
      <c r="BE946" s="194">
        <f>IF(N946="základní",J946,0)</f>
        <v>0</v>
      </c>
      <c r="BF946" s="194">
        <f>IF(N946="snížená",J946,0)</f>
        <v>0</v>
      </c>
      <c r="BG946" s="194">
        <f>IF(N946="zákl. přenesená",J946,0)</f>
        <v>0</v>
      </c>
      <c r="BH946" s="194">
        <f>IF(N946="sníž. přenesená",J946,0)</f>
        <v>0</v>
      </c>
      <c r="BI946" s="194">
        <f>IF(N946="nulová",J946,0)</f>
        <v>0</v>
      </c>
      <c r="BJ946" s="17" t="s">
        <v>85</v>
      </c>
      <c r="BK946" s="194">
        <f>ROUND(I946*H946,2)</f>
        <v>0</v>
      </c>
      <c r="BL946" s="17" t="s">
        <v>254</v>
      </c>
      <c r="BM946" s="193" t="s">
        <v>1456</v>
      </c>
    </row>
    <row r="947" spans="1:65" s="14" customFormat="1" ht="10.199999999999999">
      <c r="B947" s="206"/>
      <c r="C947" s="207"/>
      <c r="D947" s="197" t="s">
        <v>167</v>
      </c>
      <c r="E947" s="208" t="s">
        <v>1</v>
      </c>
      <c r="F947" s="209" t="s">
        <v>87</v>
      </c>
      <c r="G947" s="207"/>
      <c r="H947" s="210">
        <v>2</v>
      </c>
      <c r="I947" s="211"/>
      <c r="J947" s="207"/>
      <c r="K947" s="207"/>
      <c r="L947" s="212"/>
      <c r="M947" s="213"/>
      <c r="N947" s="214"/>
      <c r="O947" s="214"/>
      <c r="P947" s="214"/>
      <c r="Q947" s="214"/>
      <c r="R947" s="214"/>
      <c r="S947" s="214"/>
      <c r="T947" s="215"/>
      <c r="AT947" s="216" t="s">
        <v>167</v>
      </c>
      <c r="AU947" s="216" t="s">
        <v>87</v>
      </c>
      <c r="AV947" s="14" t="s">
        <v>87</v>
      </c>
      <c r="AW947" s="14" t="s">
        <v>33</v>
      </c>
      <c r="AX947" s="14" t="s">
        <v>85</v>
      </c>
      <c r="AY947" s="216" t="s">
        <v>157</v>
      </c>
    </row>
    <row r="948" spans="1:65" s="2" customFormat="1" ht="16.5" customHeight="1">
      <c r="A948" s="34"/>
      <c r="B948" s="35"/>
      <c r="C948" s="182" t="s">
        <v>1457</v>
      </c>
      <c r="D948" s="182" t="s">
        <v>160</v>
      </c>
      <c r="E948" s="183" t="s">
        <v>1458</v>
      </c>
      <c r="F948" s="184" t="s">
        <v>1459</v>
      </c>
      <c r="G948" s="185" t="s">
        <v>352</v>
      </c>
      <c r="H948" s="186">
        <v>21</v>
      </c>
      <c r="I948" s="187"/>
      <c r="J948" s="188">
        <f>ROUND(I948*H948,2)</f>
        <v>0</v>
      </c>
      <c r="K948" s="184" t="s">
        <v>164</v>
      </c>
      <c r="L948" s="39"/>
      <c r="M948" s="189" t="s">
        <v>1</v>
      </c>
      <c r="N948" s="190" t="s">
        <v>43</v>
      </c>
      <c r="O948" s="71"/>
      <c r="P948" s="191">
        <f>O948*H948</f>
        <v>0</v>
      </c>
      <c r="Q948" s="191">
        <v>2.4000000000000001E-4</v>
      </c>
      <c r="R948" s="191">
        <f>Q948*H948</f>
        <v>5.0400000000000002E-3</v>
      </c>
      <c r="S948" s="191">
        <v>0</v>
      </c>
      <c r="T948" s="192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93" t="s">
        <v>254</v>
      </c>
      <c r="AT948" s="193" t="s">
        <v>160</v>
      </c>
      <c r="AU948" s="193" t="s">
        <v>87</v>
      </c>
      <c r="AY948" s="17" t="s">
        <v>157</v>
      </c>
      <c r="BE948" s="194">
        <f>IF(N948="základní",J948,0)</f>
        <v>0</v>
      </c>
      <c r="BF948" s="194">
        <f>IF(N948="snížená",J948,0)</f>
        <v>0</v>
      </c>
      <c r="BG948" s="194">
        <f>IF(N948="zákl. přenesená",J948,0)</f>
        <v>0</v>
      </c>
      <c r="BH948" s="194">
        <f>IF(N948="sníž. přenesená",J948,0)</f>
        <v>0</v>
      </c>
      <c r="BI948" s="194">
        <f>IF(N948="nulová",J948,0)</f>
        <v>0</v>
      </c>
      <c r="BJ948" s="17" t="s">
        <v>85</v>
      </c>
      <c r="BK948" s="194">
        <f>ROUND(I948*H948,2)</f>
        <v>0</v>
      </c>
      <c r="BL948" s="17" t="s">
        <v>254</v>
      </c>
      <c r="BM948" s="193" t="s">
        <v>1460</v>
      </c>
    </row>
    <row r="949" spans="1:65" s="14" customFormat="1" ht="10.199999999999999">
      <c r="B949" s="206"/>
      <c r="C949" s="207"/>
      <c r="D949" s="197" t="s">
        <v>167</v>
      </c>
      <c r="E949" s="208" t="s">
        <v>1</v>
      </c>
      <c r="F949" s="209" t="s">
        <v>230</v>
      </c>
      <c r="G949" s="207"/>
      <c r="H949" s="210">
        <v>11</v>
      </c>
      <c r="I949" s="211"/>
      <c r="J949" s="207"/>
      <c r="K949" s="207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167</v>
      </c>
      <c r="AU949" s="216" t="s">
        <v>87</v>
      </c>
      <c r="AV949" s="14" t="s">
        <v>87</v>
      </c>
      <c r="AW949" s="14" t="s">
        <v>33</v>
      </c>
      <c r="AX949" s="14" t="s">
        <v>78</v>
      </c>
      <c r="AY949" s="216" t="s">
        <v>157</v>
      </c>
    </row>
    <row r="950" spans="1:65" s="14" customFormat="1" ht="10.199999999999999">
      <c r="B950" s="206"/>
      <c r="C950" s="207"/>
      <c r="D950" s="197" t="s">
        <v>167</v>
      </c>
      <c r="E950" s="208" t="s">
        <v>1</v>
      </c>
      <c r="F950" s="209" t="s">
        <v>226</v>
      </c>
      <c r="G950" s="207"/>
      <c r="H950" s="210">
        <v>10</v>
      </c>
      <c r="I950" s="211"/>
      <c r="J950" s="207"/>
      <c r="K950" s="207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167</v>
      </c>
      <c r="AU950" s="216" t="s">
        <v>87</v>
      </c>
      <c r="AV950" s="14" t="s">
        <v>87</v>
      </c>
      <c r="AW950" s="14" t="s">
        <v>33</v>
      </c>
      <c r="AX950" s="14" t="s">
        <v>78</v>
      </c>
      <c r="AY950" s="216" t="s">
        <v>157</v>
      </c>
    </row>
    <row r="951" spans="1:65" s="15" customFormat="1" ht="10.199999999999999">
      <c r="B951" s="217"/>
      <c r="C951" s="218"/>
      <c r="D951" s="197" t="s">
        <v>167</v>
      </c>
      <c r="E951" s="219" t="s">
        <v>1</v>
      </c>
      <c r="F951" s="220" t="s">
        <v>171</v>
      </c>
      <c r="G951" s="218"/>
      <c r="H951" s="221">
        <v>21</v>
      </c>
      <c r="I951" s="222"/>
      <c r="J951" s="218"/>
      <c r="K951" s="218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167</v>
      </c>
      <c r="AU951" s="227" t="s">
        <v>87</v>
      </c>
      <c r="AV951" s="15" t="s">
        <v>165</v>
      </c>
      <c r="AW951" s="15" t="s">
        <v>33</v>
      </c>
      <c r="AX951" s="15" t="s">
        <v>85</v>
      </c>
      <c r="AY951" s="227" t="s">
        <v>157</v>
      </c>
    </row>
    <row r="952" spans="1:65" s="2" customFormat="1" ht="16.5" customHeight="1">
      <c r="A952" s="34"/>
      <c r="B952" s="35"/>
      <c r="C952" s="182" t="s">
        <v>1461</v>
      </c>
      <c r="D952" s="182" t="s">
        <v>160</v>
      </c>
      <c r="E952" s="183" t="s">
        <v>1462</v>
      </c>
      <c r="F952" s="184" t="s">
        <v>1463</v>
      </c>
      <c r="G952" s="185" t="s">
        <v>352</v>
      </c>
      <c r="H952" s="186">
        <v>11</v>
      </c>
      <c r="I952" s="187"/>
      <c r="J952" s="188">
        <f>ROUND(I952*H952,2)</f>
        <v>0</v>
      </c>
      <c r="K952" s="184" t="s">
        <v>164</v>
      </c>
      <c r="L952" s="39"/>
      <c r="M952" s="189" t="s">
        <v>1</v>
      </c>
      <c r="N952" s="190" t="s">
        <v>43</v>
      </c>
      <c r="O952" s="71"/>
      <c r="P952" s="191">
        <f>O952*H952</f>
        <v>0</v>
      </c>
      <c r="Q952" s="191">
        <v>2.7999999999999998E-4</v>
      </c>
      <c r="R952" s="191">
        <f>Q952*H952</f>
        <v>3.0799999999999998E-3</v>
      </c>
      <c r="S952" s="191">
        <v>0</v>
      </c>
      <c r="T952" s="192">
        <f>S952*H952</f>
        <v>0</v>
      </c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R952" s="193" t="s">
        <v>254</v>
      </c>
      <c r="AT952" s="193" t="s">
        <v>160</v>
      </c>
      <c r="AU952" s="193" t="s">
        <v>87</v>
      </c>
      <c r="AY952" s="17" t="s">
        <v>157</v>
      </c>
      <c r="BE952" s="194">
        <f>IF(N952="základní",J952,0)</f>
        <v>0</v>
      </c>
      <c r="BF952" s="194">
        <f>IF(N952="snížená",J952,0)</f>
        <v>0</v>
      </c>
      <c r="BG952" s="194">
        <f>IF(N952="zákl. přenesená",J952,0)</f>
        <v>0</v>
      </c>
      <c r="BH952" s="194">
        <f>IF(N952="sníž. přenesená",J952,0)</f>
        <v>0</v>
      </c>
      <c r="BI952" s="194">
        <f>IF(N952="nulová",J952,0)</f>
        <v>0</v>
      </c>
      <c r="BJ952" s="17" t="s">
        <v>85</v>
      </c>
      <c r="BK952" s="194">
        <f>ROUND(I952*H952,2)</f>
        <v>0</v>
      </c>
      <c r="BL952" s="17" t="s">
        <v>254</v>
      </c>
      <c r="BM952" s="193" t="s">
        <v>1464</v>
      </c>
    </row>
    <row r="953" spans="1:65" s="14" customFormat="1" ht="10.199999999999999">
      <c r="B953" s="206"/>
      <c r="C953" s="207"/>
      <c r="D953" s="197" t="s">
        <v>167</v>
      </c>
      <c r="E953" s="208" t="s">
        <v>1</v>
      </c>
      <c r="F953" s="209" t="s">
        <v>230</v>
      </c>
      <c r="G953" s="207"/>
      <c r="H953" s="210">
        <v>11</v>
      </c>
      <c r="I953" s="211"/>
      <c r="J953" s="207"/>
      <c r="K953" s="207"/>
      <c r="L953" s="212"/>
      <c r="M953" s="213"/>
      <c r="N953" s="214"/>
      <c r="O953" s="214"/>
      <c r="P953" s="214"/>
      <c r="Q953" s="214"/>
      <c r="R953" s="214"/>
      <c r="S953" s="214"/>
      <c r="T953" s="215"/>
      <c r="AT953" s="216" t="s">
        <v>167</v>
      </c>
      <c r="AU953" s="216" t="s">
        <v>87</v>
      </c>
      <c r="AV953" s="14" t="s">
        <v>87</v>
      </c>
      <c r="AW953" s="14" t="s">
        <v>33</v>
      </c>
      <c r="AX953" s="14" t="s">
        <v>85</v>
      </c>
      <c r="AY953" s="216" t="s">
        <v>157</v>
      </c>
    </row>
    <row r="954" spans="1:65" s="2" customFormat="1" ht="16.5" customHeight="1">
      <c r="A954" s="34"/>
      <c r="B954" s="35"/>
      <c r="C954" s="182" t="s">
        <v>1465</v>
      </c>
      <c r="D954" s="182" t="s">
        <v>160</v>
      </c>
      <c r="E954" s="183" t="s">
        <v>1466</v>
      </c>
      <c r="F954" s="184" t="s">
        <v>1467</v>
      </c>
      <c r="G954" s="185" t="s">
        <v>352</v>
      </c>
      <c r="H954" s="186">
        <v>4</v>
      </c>
      <c r="I954" s="187"/>
      <c r="J954" s="188">
        <f>ROUND(I954*H954,2)</f>
        <v>0</v>
      </c>
      <c r="K954" s="184" t="s">
        <v>164</v>
      </c>
      <c r="L954" s="39"/>
      <c r="M954" s="189" t="s">
        <v>1</v>
      </c>
      <c r="N954" s="190" t="s">
        <v>43</v>
      </c>
      <c r="O954" s="71"/>
      <c r="P954" s="191">
        <f>O954*H954</f>
        <v>0</v>
      </c>
      <c r="Q954" s="191">
        <v>2.7999999999999998E-4</v>
      </c>
      <c r="R954" s="191">
        <f>Q954*H954</f>
        <v>1.1199999999999999E-3</v>
      </c>
      <c r="S954" s="191">
        <v>0</v>
      </c>
      <c r="T954" s="192">
        <f>S954*H954</f>
        <v>0</v>
      </c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R954" s="193" t="s">
        <v>254</v>
      </c>
      <c r="AT954" s="193" t="s">
        <v>160</v>
      </c>
      <c r="AU954" s="193" t="s">
        <v>87</v>
      </c>
      <c r="AY954" s="17" t="s">
        <v>157</v>
      </c>
      <c r="BE954" s="194">
        <f>IF(N954="základní",J954,0)</f>
        <v>0</v>
      </c>
      <c r="BF954" s="194">
        <f>IF(N954="snížená",J954,0)</f>
        <v>0</v>
      </c>
      <c r="BG954" s="194">
        <f>IF(N954="zákl. přenesená",J954,0)</f>
        <v>0</v>
      </c>
      <c r="BH954" s="194">
        <f>IF(N954="sníž. přenesená",J954,0)</f>
        <v>0</v>
      </c>
      <c r="BI954" s="194">
        <f>IF(N954="nulová",J954,0)</f>
        <v>0</v>
      </c>
      <c r="BJ954" s="17" t="s">
        <v>85</v>
      </c>
      <c r="BK954" s="194">
        <f>ROUND(I954*H954,2)</f>
        <v>0</v>
      </c>
      <c r="BL954" s="17" t="s">
        <v>254</v>
      </c>
      <c r="BM954" s="193" t="s">
        <v>1468</v>
      </c>
    </row>
    <row r="955" spans="1:65" s="14" customFormat="1" ht="10.199999999999999">
      <c r="B955" s="206"/>
      <c r="C955" s="207"/>
      <c r="D955" s="197" t="s">
        <v>167</v>
      </c>
      <c r="E955" s="208" t="s">
        <v>1</v>
      </c>
      <c r="F955" s="209" t="s">
        <v>165</v>
      </c>
      <c r="G955" s="207"/>
      <c r="H955" s="210">
        <v>4</v>
      </c>
      <c r="I955" s="211"/>
      <c r="J955" s="207"/>
      <c r="K955" s="207"/>
      <c r="L955" s="212"/>
      <c r="M955" s="213"/>
      <c r="N955" s="214"/>
      <c r="O955" s="214"/>
      <c r="P955" s="214"/>
      <c r="Q955" s="214"/>
      <c r="R955" s="214"/>
      <c r="S955" s="214"/>
      <c r="T955" s="215"/>
      <c r="AT955" s="216" t="s">
        <v>167</v>
      </c>
      <c r="AU955" s="216" t="s">
        <v>87</v>
      </c>
      <c r="AV955" s="14" t="s">
        <v>87</v>
      </c>
      <c r="AW955" s="14" t="s">
        <v>33</v>
      </c>
      <c r="AX955" s="14" t="s">
        <v>85</v>
      </c>
      <c r="AY955" s="216" t="s">
        <v>157</v>
      </c>
    </row>
    <row r="956" spans="1:65" s="2" customFormat="1" ht="33" customHeight="1">
      <c r="A956" s="34"/>
      <c r="B956" s="35"/>
      <c r="C956" s="182" t="s">
        <v>1469</v>
      </c>
      <c r="D956" s="182" t="s">
        <v>160</v>
      </c>
      <c r="E956" s="183" t="s">
        <v>1470</v>
      </c>
      <c r="F956" s="184" t="s">
        <v>1471</v>
      </c>
      <c r="G956" s="185" t="s">
        <v>806</v>
      </c>
      <c r="H956" s="238"/>
      <c r="I956" s="187"/>
      <c r="J956" s="188">
        <f>ROUND(I956*H956,2)</f>
        <v>0</v>
      </c>
      <c r="K956" s="184" t="s">
        <v>164</v>
      </c>
      <c r="L956" s="39"/>
      <c r="M956" s="189" t="s">
        <v>1</v>
      </c>
      <c r="N956" s="190" t="s">
        <v>43</v>
      </c>
      <c r="O956" s="71"/>
      <c r="P956" s="191">
        <f>O956*H956</f>
        <v>0</v>
      </c>
      <c r="Q956" s="191">
        <v>0</v>
      </c>
      <c r="R956" s="191">
        <f>Q956*H956</f>
        <v>0</v>
      </c>
      <c r="S956" s="191">
        <v>0</v>
      </c>
      <c r="T956" s="192">
        <f>S956*H956</f>
        <v>0</v>
      </c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R956" s="193" t="s">
        <v>254</v>
      </c>
      <c r="AT956" s="193" t="s">
        <v>160</v>
      </c>
      <c r="AU956" s="193" t="s">
        <v>87</v>
      </c>
      <c r="AY956" s="17" t="s">
        <v>157</v>
      </c>
      <c r="BE956" s="194">
        <f>IF(N956="základní",J956,0)</f>
        <v>0</v>
      </c>
      <c r="BF956" s="194">
        <f>IF(N956="snížená",J956,0)</f>
        <v>0</v>
      </c>
      <c r="BG956" s="194">
        <f>IF(N956="zákl. přenesená",J956,0)</f>
        <v>0</v>
      </c>
      <c r="BH956" s="194">
        <f>IF(N956="sníž. přenesená",J956,0)</f>
        <v>0</v>
      </c>
      <c r="BI956" s="194">
        <f>IF(N956="nulová",J956,0)</f>
        <v>0</v>
      </c>
      <c r="BJ956" s="17" t="s">
        <v>85</v>
      </c>
      <c r="BK956" s="194">
        <f>ROUND(I956*H956,2)</f>
        <v>0</v>
      </c>
      <c r="BL956" s="17" t="s">
        <v>254</v>
      </c>
      <c r="BM956" s="193" t="s">
        <v>1472</v>
      </c>
    </row>
    <row r="957" spans="1:65" s="2" customFormat="1" ht="24.15" customHeight="1">
      <c r="A957" s="34"/>
      <c r="B957" s="35"/>
      <c r="C957" s="182" t="s">
        <v>1473</v>
      </c>
      <c r="D957" s="182" t="s">
        <v>160</v>
      </c>
      <c r="E957" s="183" t="s">
        <v>1474</v>
      </c>
      <c r="F957" s="184" t="s">
        <v>1475</v>
      </c>
      <c r="G957" s="185" t="s">
        <v>806</v>
      </c>
      <c r="H957" s="238"/>
      <c r="I957" s="187"/>
      <c r="J957" s="188">
        <f>ROUND(I957*H957,2)</f>
        <v>0</v>
      </c>
      <c r="K957" s="184" t="s">
        <v>164</v>
      </c>
      <c r="L957" s="39"/>
      <c r="M957" s="189" t="s">
        <v>1</v>
      </c>
      <c r="N957" s="190" t="s">
        <v>43</v>
      </c>
      <c r="O957" s="71"/>
      <c r="P957" s="191">
        <f>O957*H957</f>
        <v>0</v>
      </c>
      <c r="Q957" s="191">
        <v>0</v>
      </c>
      <c r="R957" s="191">
        <f>Q957*H957</f>
        <v>0</v>
      </c>
      <c r="S957" s="191">
        <v>0</v>
      </c>
      <c r="T957" s="19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193" t="s">
        <v>254</v>
      </c>
      <c r="AT957" s="193" t="s">
        <v>160</v>
      </c>
      <c r="AU957" s="193" t="s">
        <v>87</v>
      </c>
      <c r="AY957" s="17" t="s">
        <v>157</v>
      </c>
      <c r="BE957" s="194">
        <f>IF(N957="základní",J957,0)</f>
        <v>0</v>
      </c>
      <c r="BF957" s="194">
        <f>IF(N957="snížená",J957,0)</f>
        <v>0</v>
      </c>
      <c r="BG957" s="194">
        <f>IF(N957="zákl. přenesená",J957,0)</f>
        <v>0</v>
      </c>
      <c r="BH957" s="194">
        <f>IF(N957="sníž. přenesená",J957,0)</f>
        <v>0</v>
      </c>
      <c r="BI957" s="194">
        <f>IF(N957="nulová",J957,0)</f>
        <v>0</v>
      </c>
      <c r="BJ957" s="17" t="s">
        <v>85</v>
      </c>
      <c r="BK957" s="194">
        <f>ROUND(I957*H957,2)</f>
        <v>0</v>
      </c>
      <c r="BL957" s="17" t="s">
        <v>254</v>
      </c>
      <c r="BM957" s="193" t="s">
        <v>1476</v>
      </c>
    </row>
    <row r="958" spans="1:65" s="12" customFormat="1" ht="22.8" customHeight="1">
      <c r="B958" s="166"/>
      <c r="C958" s="167"/>
      <c r="D958" s="168" t="s">
        <v>77</v>
      </c>
      <c r="E958" s="180" t="s">
        <v>1477</v>
      </c>
      <c r="F958" s="180" t="s">
        <v>1478</v>
      </c>
      <c r="G958" s="167"/>
      <c r="H958" s="167"/>
      <c r="I958" s="170"/>
      <c r="J958" s="181">
        <f>BK958</f>
        <v>0</v>
      </c>
      <c r="K958" s="167"/>
      <c r="L958" s="172"/>
      <c r="M958" s="173"/>
      <c r="N958" s="174"/>
      <c r="O958" s="174"/>
      <c r="P958" s="175">
        <f>SUM(P959:P967)</f>
        <v>0</v>
      </c>
      <c r="Q958" s="174"/>
      <c r="R958" s="175">
        <f>SUM(R959:R967)</f>
        <v>0.22245000000000001</v>
      </c>
      <c r="S958" s="174"/>
      <c r="T958" s="176">
        <f>SUM(T959:T967)</f>
        <v>0</v>
      </c>
      <c r="AR958" s="177" t="s">
        <v>87</v>
      </c>
      <c r="AT958" s="178" t="s">
        <v>77</v>
      </c>
      <c r="AU958" s="178" t="s">
        <v>85</v>
      </c>
      <c r="AY958" s="177" t="s">
        <v>157</v>
      </c>
      <c r="BK958" s="179">
        <f>SUM(BK959:BK967)</f>
        <v>0</v>
      </c>
    </row>
    <row r="959" spans="1:65" s="2" customFormat="1" ht="33" customHeight="1">
      <c r="A959" s="34"/>
      <c r="B959" s="35"/>
      <c r="C959" s="182" t="s">
        <v>1479</v>
      </c>
      <c r="D959" s="182" t="s">
        <v>160</v>
      </c>
      <c r="E959" s="183" t="s">
        <v>1480</v>
      </c>
      <c r="F959" s="184" t="s">
        <v>1481</v>
      </c>
      <c r="G959" s="185" t="s">
        <v>1124</v>
      </c>
      <c r="H959" s="186">
        <v>1</v>
      </c>
      <c r="I959" s="187"/>
      <c r="J959" s="188">
        <f>ROUND(I959*H959,2)</f>
        <v>0</v>
      </c>
      <c r="K959" s="184" t="s">
        <v>164</v>
      </c>
      <c r="L959" s="39"/>
      <c r="M959" s="189" t="s">
        <v>1</v>
      </c>
      <c r="N959" s="190" t="s">
        <v>43</v>
      </c>
      <c r="O959" s="71"/>
      <c r="P959" s="191">
        <f>O959*H959</f>
        <v>0</v>
      </c>
      <c r="Q959" s="191">
        <v>9.1999999999999998E-3</v>
      </c>
      <c r="R959" s="191">
        <f>Q959*H959</f>
        <v>9.1999999999999998E-3</v>
      </c>
      <c r="S959" s="191">
        <v>0</v>
      </c>
      <c r="T959" s="19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193" t="s">
        <v>254</v>
      </c>
      <c r="AT959" s="193" t="s">
        <v>160</v>
      </c>
      <c r="AU959" s="193" t="s">
        <v>87</v>
      </c>
      <c r="AY959" s="17" t="s">
        <v>157</v>
      </c>
      <c r="BE959" s="194">
        <f>IF(N959="základní",J959,0)</f>
        <v>0</v>
      </c>
      <c r="BF959" s="194">
        <f>IF(N959="snížená",J959,0)</f>
        <v>0</v>
      </c>
      <c r="BG959" s="194">
        <f>IF(N959="zákl. přenesená",J959,0)</f>
        <v>0</v>
      </c>
      <c r="BH959" s="194">
        <f>IF(N959="sníž. přenesená",J959,0)</f>
        <v>0</v>
      </c>
      <c r="BI959" s="194">
        <f>IF(N959="nulová",J959,0)</f>
        <v>0</v>
      </c>
      <c r="BJ959" s="17" t="s">
        <v>85</v>
      </c>
      <c r="BK959" s="194">
        <f>ROUND(I959*H959,2)</f>
        <v>0</v>
      </c>
      <c r="BL959" s="17" t="s">
        <v>254</v>
      </c>
      <c r="BM959" s="193" t="s">
        <v>1482</v>
      </c>
    </row>
    <row r="960" spans="1:65" s="2" customFormat="1" ht="24.15" customHeight="1">
      <c r="A960" s="34"/>
      <c r="B960" s="35"/>
      <c r="C960" s="182" t="s">
        <v>1483</v>
      </c>
      <c r="D960" s="182" t="s">
        <v>160</v>
      </c>
      <c r="E960" s="183" t="s">
        <v>1484</v>
      </c>
      <c r="F960" s="184" t="s">
        <v>1485</v>
      </c>
      <c r="G960" s="185" t="s">
        <v>1124</v>
      </c>
      <c r="H960" s="186">
        <v>4</v>
      </c>
      <c r="I960" s="187"/>
      <c r="J960" s="188">
        <f>ROUND(I960*H960,2)</f>
        <v>0</v>
      </c>
      <c r="K960" s="184" t="s">
        <v>164</v>
      </c>
      <c r="L960" s="39"/>
      <c r="M960" s="189" t="s">
        <v>1</v>
      </c>
      <c r="N960" s="190" t="s">
        <v>43</v>
      </c>
      <c r="O960" s="71"/>
      <c r="P960" s="191">
        <f>O960*H960</f>
        <v>0</v>
      </c>
      <c r="Q960" s="191">
        <v>1.5599999999999999E-2</v>
      </c>
      <c r="R960" s="191">
        <f>Q960*H960</f>
        <v>6.2399999999999997E-2</v>
      </c>
      <c r="S960" s="191">
        <v>0</v>
      </c>
      <c r="T960" s="192">
        <f>S960*H960</f>
        <v>0</v>
      </c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R960" s="193" t="s">
        <v>254</v>
      </c>
      <c r="AT960" s="193" t="s">
        <v>160</v>
      </c>
      <c r="AU960" s="193" t="s">
        <v>87</v>
      </c>
      <c r="AY960" s="17" t="s">
        <v>157</v>
      </c>
      <c r="BE960" s="194">
        <f>IF(N960="základní",J960,0)</f>
        <v>0</v>
      </c>
      <c r="BF960" s="194">
        <f>IF(N960="snížená",J960,0)</f>
        <v>0</v>
      </c>
      <c r="BG960" s="194">
        <f>IF(N960="zákl. přenesená",J960,0)</f>
        <v>0</v>
      </c>
      <c r="BH960" s="194">
        <f>IF(N960="sníž. přenesená",J960,0)</f>
        <v>0</v>
      </c>
      <c r="BI960" s="194">
        <f>IF(N960="nulová",J960,0)</f>
        <v>0</v>
      </c>
      <c r="BJ960" s="17" t="s">
        <v>85</v>
      </c>
      <c r="BK960" s="194">
        <f>ROUND(I960*H960,2)</f>
        <v>0</v>
      </c>
      <c r="BL960" s="17" t="s">
        <v>254</v>
      </c>
      <c r="BM960" s="193" t="s">
        <v>1486</v>
      </c>
    </row>
    <row r="961" spans="1:65" s="2" customFormat="1" ht="33" customHeight="1">
      <c r="A961" s="34"/>
      <c r="B961" s="35"/>
      <c r="C961" s="182" t="s">
        <v>1487</v>
      </c>
      <c r="D961" s="182" t="s">
        <v>160</v>
      </c>
      <c r="E961" s="183" t="s">
        <v>1488</v>
      </c>
      <c r="F961" s="184" t="s">
        <v>1489</v>
      </c>
      <c r="G961" s="185" t="s">
        <v>1124</v>
      </c>
      <c r="H961" s="186">
        <v>8</v>
      </c>
      <c r="I961" s="187"/>
      <c r="J961" s="188">
        <f>ROUND(I961*H961,2)</f>
        <v>0</v>
      </c>
      <c r="K961" s="184" t="s">
        <v>164</v>
      </c>
      <c r="L961" s="39"/>
      <c r="M961" s="189" t="s">
        <v>1</v>
      </c>
      <c r="N961" s="190" t="s">
        <v>43</v>
      </c>
      <c r="O961" s="71"/>
      <c r="P961" s="191">
        <f>O961*H961</f>
        <v>0</v>
      </c>
      <c r="Q961" s="191">
        <v>1.6650000000000002E-2</v>
      </c>
      <c r="R961" s="191">
        <f>Q961*H961</f>
        <v>0.13320000000000001</v>
      </c>
      <c r="S961" s="191">
        <v>0</v>
      </c>
      <c r="T961" s="19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193" t="s">
        <v>254</v>
      </c>
      <c r="AT961" s="193" t="s">
        <v>160</v>
      </c>
      <c r="AU961" s="193" t="s">
        <v>87</v>
      </c>
      <c r="AY961" s="17" t="s">
        <v>157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17" t="s">
        <v>85</v>
      </c>
      <c r="BK961" s="194">
        <f>ROUND(I961*H961,2)</f>
        <v>0</v>
      </c>
      <c r="BL961" s="17" t="s">
        <v>254</v>
      </c>
      <c r="BM961" s="193" t="s">
        <v>1490</v>
      </c>
    </row>
    <row r="962" spans="1:65" s="14" customFormat="1" ht="10.199999999999999">
      <c r="B962" s="206"/>
      <c r="C962" s="207"/>
      <c r="D962" s="197" t="s">
        <v>167</v>
      </c>
      <c r="E962" s="208" t="s">
        <v>1</v>
      </c>
      <c r="F962" s="209" t="s">
        <v>165</v>
      </c>
      <c r="G962" s="207"/>
      <c r="H962" s="210">
        <v>4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167</v>
      </c>
      <c r="AU962" s="216" t="s">
        <v>87</v>
      </c>
      <c r="AV962" s="14" t="s">
        <v>87</v>
      </c>
      <c r="AW962" s="14" t="s">
        <v>33</v>
      </c>
      <c r="AX962" s="14" t="s">
        <v>78</v>
      </c>
      <c r="AY962" s="216" t="s">
        <v>157</v>
      </c>
    </row>
    <row r="963" spans="1:65" s="14" customFormat="1" ht="10.199999999999999">
      <c r="B963" s="206"/>
      <c r="C963" s="207"/>
      <c r="D963" s="197" t="s">
        <v>167</v>
      </c>
      <c r="E963" s="208" t="s">
        <v>1</v>
      </c>
      <c r="F963" s="209" t="s">
        <v>165</v>
      </c>
      <c r="G963" s="207"/>
      <c r="H963" s="210">
        <v>4</v>
      </c>
      <c r="I963" s="211"/>
      <c r="J963" s="207"/>
      <c r="K963" s="207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167</v>
      </c>
      <c r="AU963" s="216" t="s">
        <v>87</v>
      </c>
      <c r="AV963" s="14" t="s">
        <v>87</v>
      </c>
      <c r="AW963" s="14" t="s">
        <v>33</v>
      </c>
      <c r="AX963" s="14" t="s">
        <v>78</v>
      </c>
      <c r="AY963" s="216" t="s">
        <v>157</v>
      </c>
    </row>
    <row r="964" spans="1:65" s="15" customFormat="1" ht="10.199999999999999">
      <c r="B964" s="217"/>
      <c r="C964" s="218"/>
      <c r="D964" s="197" t="s">
        <v>167</v>
      </c>
      <c r="E964" s="219" t="s">
        <v>1</v>
      </c>
      <c r="F964" s="220" t="s">
        <v>171</v>
      </c>
      <c r="G964" s="218"/>
      <c r="H964" s="221">
        <v>8</v>
      </c>
      <c r="I964" s="222"/>
      <c r="J964" s="218"/>
      <c r="K964" s="218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167</v>
      </c>
      <c r="AU964" s="227" t="s">
        <v>87</v>
      </c>
      <c r="AV964" s="15" t="s">
        <v>165</v>
      </c>
      <c r="AW964" s="15" t="s">
        <v>33</v>
      </c>
      <c r="AX964" s="15" t="s">
        <v>85</v>
      </c>
      <c r="AY964" s="227" t="s">
        <v>157</v>
      </c>
    </row>
    <row r="965" spans="1:65" s="2" customFormat="1" ht="33" customHeight="1">
      <c r="A965" s="34"/>
      <c r="B965" s="35"/>
      <c r="C965" s="182" t="s">
        <v>1491</v>
      </c>
      <c r="D965" s="182" t="s">
        <v>160</v>
      </c>
      <c r="E965" s="183" t="s">
        <v>1492</v>
      </c>
      <c r="F965" s="184" t="s">
        <v>1493</v>
      </c>
      <c r="G965" s="185" t="s">
        <v>1124</v>
      </c>
      <c r="H965" s="186">
        <v>1</v>
      </c>
      <c r="I965" s="187"/>
      <c r="J965" s="188">
        <f>ROUND(I965*H965,2)</f>
        <v>0</v>
      </c>
      <c r="K965" s="184" t="s">
        <v>164</v>
      </c>
      <c r="L965" s="39"/>
      <c r="M965" s="189" t="s">
        <v>1</v>
      </c>
      <c r="N965" s="190" t="s">
        <v>43</v>
      </c>
      <c r="O965" s="71"/>
      <c r="P965" s="191">
        <f>O965*H965</f>
        <v>0</v>
      </c>
      <c r="Q965" s="191">
        <v>1.7649999999999999E-2</v>
      </c>
      <c r="R965" s="191">
        <f>Q965*H965</f>
        <v>1.7649999999999999E-2</v>
      </c>
      <c r="S965" s="191">
        <v>0</v>
      </c>
      <c r="T965" s="19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193" t="s">
        <v>254</v>
      </c>
      <c r="AT965" s="193" t="s">
        <v>160</v>
      </c>
      <c r="AU965" s="193" t="s">
        <v>87</v>
      </c>
      <c r="AY965" s="17" t="s">
        <v>157</v>
      </c>
      <c r="BE965" s="194">
        <f>IF(N965="základní",J965,0)</f>
        <v>0</v>
      </c>
      <c r="BF965" s="194">
        <f>IF(N965="snížená",J965,0)</f>
        <v>0</v>
      </c>
      <c r="BG965" s="194">
        <f>IF(N965="zákl. přenesená",J965,0)</f>
        <v>0</v>
      </c>
      <c r="BH965" s="194">
        <f>IF(N965="sníž. přenesená",J965,0)</f>
        <v>0</v>
      </c>
      <c r="BI965" s="194">
        <f>IF(N965="nulová",J965,0)</f>
        <v>0</v>
      </c>
      <c r="BJ965" s="17" t="s">
        <v>85</v>
      </c>
      <c r="BK965" s="194">
        <f>ROUND(I965*H965,2)</f>
        <v>0</v>
      </c>
      <c r="BL965" s="17" t="s">
        <v>254</v>
      </c>
      <c r="BM965" s="193" t="s">
        <v>1494</v>
      </c>
    </row>
    <row r="966" spans="1:65" s="2" customFormat="1" ht="33" customHeight="1">
      <c r="A966" s="34"/>
      <c r="B966" s="35"/>
      <c r="C966" s="182" t="s">
        <v>1495</v>
      </c>
      <c r="D966" s="182" t="s">
        <v>160</v>
      </c>
      <c r="E966" s="183" t="s">
        <v>1496</v>
      </c>
      <c r="F966" s="184" t="s">
        <v>1497</v>
      </c>
      <c r="G966" s="185" t="s">
        <v>806</v>
      </c>
      <c r="H966" s="238"/>
      <c r="I966" s="187"/>
      <c r="J966" s="188">
        <f>ROUND(I966*H966,2)</f>
        <v>0</v>
      </c>
      <c r="K966" s="184" t="s">
        <v>164</v>
      </c>
      <c r="L966" s="39"/>
      <c r="M966" s="189" t="s">
        <v>1</v>
      </c>
      <c r="N966" s="190" t="s">
        <v>43</v>
      </c>
      <c r="O966" s="71"/>
      <c r="P966" s="191">
        <f>O966*H966</f>
        <v>0</v>
      </c>
      <c r="Q966" s="191">
        <v>0</v>
      </c>
      <c r="R966" s="191">
        <f>Q966*H966</f>
        <v>0</v>
      </c>
      <c r="S966" s="191">
        <v>0</v>
      </c>
      <c r="T966" s="192">
        <f>S966*H966</f>
        <v>0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193" t="s">
        <v>254</v>
      </c>
      <c r="AT966" s="193" t="s">
        <v>160</v>
      </c>
      <c r="AU966" s="193" t="s">
        <v>87</v>
      </c>
      <c r="AY966" s="17" t="s">
        <v>157</v>
      </c>
      <c r="BE966" s="194">
        <f>IF(N966="základní",J966,0)</f>
        <v>0</v>
      </c>
      <c r="BF966" s="194">
        <f>IF(N966="snížená",J966,0)</f>
        <v>0</v>
      </c>
      <c r="BG966" s="194">
        <f>IF(N966="zákl. přenesená",J966,0)</f>
        <v>0</v>
      </c>
      <c r="BH966" s="194">
        <f>IF(N966="sníž. přenesená",J966,0)</f>
        <v>0</v>
      </c>
      <c r="BI966" s="194">
        <f>IF(N966="nulová",J966,0)</f>
        <v>0</v>
      </c>
      <c r="BJ966" s="17" t="s">
        <v>85</v>
      </c>
      <c r="BK966" s="194">
        <f>ROUND(I966*H966,2)</f>
        <v>0</v>
      </c>
      <c r="BL966" s="17" t="s">
        <v>254</v>
      </c>
      <c r="BM966" s="193" t="s">
        <v>1498</v>
      </c>
    </row>
    <row r="967" spans="1:65" s="2" customFormat="1" ht="24.15" customHeight="1">
      <c r="A967" s="34"/>
      <c r="B967" s="35"/>
      <c r="C967" s="182" t="s">
        <v>1499</v>
      </c>
      <c r="D967" s="182" t="s">
        <v>160</v>
      </c>
      <c r="E967" s="183" t="s">
        <v>1500</v>
      </c>
      <c r="F967" s="184" t="s">
        <v>1501</v>
      </c>
      <c r="G967" s="185" t="s">
        <v>806</v>
      </c>
      <c r="H967" s="238"/>
      <c r="I967" s="187"/>
      <c r="J967" s="188">
        <f>ROUND(I967*H967,2)</f>
        <v>0</v>
      </c>
      <c r="K967" s="184" t="s">
        <v>164</v>
      </c>
      <c r="L967" s="39"/>
      <c r="M967" s="189" t="s">
        <v>1</v>
      </c>
      <c r="N967" s="190" t="s">
        <v>43</v>
      </c>
      <c r="O967" s="71"/>
      <c r="P967" s="191">
        <f>O967*H967</f>
        <v>0</v>
      </c>
      <c r="Q967" s="191">
        <v>0</v>
      </c>
      <c r="R967" s="191">
        <f>Q967*H967</f>
        <v>0</v>
      </c>
      <c r="S967" s="191">
        <v>0</v>
      </c>
      <c r="T967" s="19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193" t="s">
        <v>254</v>
      </c>
      <c r="AT967" s="193" t="s">
        <v>160</v>
      </c>
      <c r="AU967" s="193" t="s">
        <v>87</v>
      </c>
      <c r="AY967" s="17" t="s">
        <v>157</v>
      </c>
      <c r="BE967" s="194">
        <f>IF(N967="základní",J967,0)</f>
        <v>0</v>
      </c>
      <c r="BF967" s="194">
        <f>IF(N967="snížená",J967,0)</f>
        <v>0</v>
      </c>
      <c r="BG967" s="194">
        <f>IF(N967="zákl. přenesená",J967,0)</f>
        <v>0</v>
      </c>
      <c r="BH967" s="194">
        <f>IF(N967="sníž. přenesená",J967,0)</f>
        <v>0</v>
      </c>
      <c r="BI967" s="194">
        <f>IF(N967="nulová",J967,0)</f>
        <v>0</v>
      </c>
      <c r="BJ967" s="17" t="s">
        <v>85</v>
      </c>
      <c r="BK967" s="194">
        <f>ROUND(I967*H967,2)</f>
        <v>0</v>
      </c>
      <c r="BL967" s="17" t="s">
        <v>254</v>
      </c>
      <c r="BM967" s="193" t="s">
        <v>1502</v>
      </c>
    </row>
    <row r="968" spans="1:65" s="12" customFormat="1" ht="22.8" customHeight="1">
      <c r="B968" s="166"/>
      <c r="C968" s="167"/>
      <c r="D968" s="168" t="s">
        <v>77</v>
      </c>
      <c r="E968" s="180" t="s">
        <v>1503</v>
      </c>
      <c r="F968" s="180" t="s">
        <v>1504</v>
      </c>
      <c r="G968" s="167"/>
      <c r="H968" s="167"/>
      <c r="I968" s="170"/>
      <c r="J968" s="181">
        <f>BK968</f>
        <v>0</v>
      </c>
      <c r="K968" s="167"/>
      <c r="L968" s="172"/>
      <c r="M968" s="173"/>
      <c r="N968" s="174"/>
      <c r="O968" s="174"/>
      <c r="P968" s="175">
        <f>SUM(P969:P979)</f>
        <v>0</v>
      </c>
      <c r="Q968" s="174"/>
      <c r="R968" s="175">
        <f>SUM(R969:R979)</f>
        <v>6.5599999999999999E-3</v>
      </c>
      <c r="S968" s="174"/>
      <c r="T968" s="176">
        <f>SUM(T969:T979)</f>
        <v>0</v>
      </c>
      <c r="AR968" s="177" t="s">
        <v>87</v>
      </c>
      <c r="AT968" s="178" t="s">
        <v>77</v>
      </c>
      <c r="AU968" s="178" t="s">
        <v>85</v>
      </c>
      <c r="AY968" s="177" t="s">
        <v>157</v>
      </c>
      <c r="BK968" s="179">
        <f>SUM(BK969:BK979)</f>
        <v>0</v>
      </c>
    </row>
    <row r="969" spans="1:65" s="2" customFormat="1" ht="33" customHeight="1">
      <c r="A969" s="34"/>
      <c r="B969" s="35"/>
      <c r="C969" s="182" t="s">
        <v>1505</v>
      </c>
      <c r="D969" s="182" t="s">
        <v>160</v>
      </c>
      <c r="E969" s="183" t="s">
        <v>1506</v>
      </c>
      <c r="F969" s="184" t="s">
        <v>1507</v>
      </c>
      <c r="G969" s="185" t="s">
        <v>352</v>
      </c>
      <c r="H969" s="186">
        <v>10</v>
      </c>
      <c r="I969" s="187"/>
      <c r="J969" s="188">
        <f>ROUND(I969*H969,2)</f>
        <v>0</v>
      </c>
      <c r="K969" s="184" t="s">
        <v>164</v>
      </c>
      <c r="L969" s="39"/>
      <c r="M969" s="189" t="s">
        <v>1</v>
      </c>
      <c r="N969" s="190" t="s">
        <v>43</v>
      </c>
      <c r="O969" s="71"/>
      <c r="P969" s="191">
        <f>O969*H969</f>
        <v>0</v>
      </c>
      <c r="Q969" s="191">
        <v>5.0000000000000002E-5</v>
      </c>
      <c r="R969" s="191">
        <f>Q969*H969</f>
        <v>5.0000000000000001E-4</v>
      </c>
      <c r="S969" s="191">
        <v>0</v>
      </c>
      <c r="T969" s="19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193" t="s">
        <v>254</v>
      </c>
      <c r="AT969" s="193" t="s">
        <v>160</v>
      </c>
      <c r="AU969" s="193" t="s">
        <v>87</v>
      </c>
      <c r="AY969" s="17" t="s">
        <v>157</v>
      </c>
      <c r="BE969" s="194">
        <f>IF(N969="základní",J969,0)</f>
        <v>0</v>
      </c>
      <c r="BF969" s="194">
        <f>IF(N969="snížená",J969,0)</f>
        <v>0</v>
      </c>
      <c r="BG969" s="194">
        <f>IF(N969="zákl. přenesená",J969,0)</f>
        <v>0</v>
      </c>
      <c r="BH969" s="194">
        <f>IF(N969="sníž. přenesená",J969,0)</f>
        <v>0</v>
      </c>
      <c r="BI969" s="194">
        <f>IF(N969="nulová",J969,0)</f>
        <v>0</v>
      </c>
      <c r="BJ969" s="17" t="s">
        <v>85</v>
      </c>
      <c r="BK969" s="194">
        <f>ROUND(I969*H969,2)</f>
        <v>0</v>
      </c>
      <c r="BL969" s="17" t="s">
        <v>254</v>
      </c>
      <c r="BM969" s="193" t="s">
        <v>1508</v>
      </c>
    </row>
    <row r="970" spans="1:65" s="2" customFormat="1" ht="33" customHeight="1">
      <c r="A970" s="34"/>
      <c r="B970" s="35"/>
      <c r="C970" s="182" t="s">
        <v>1509</v>
      </c>
      <c r="D970" s="182" t="s">
        <v>160</v>
      </c>
      <c r="E970" s="183" t="s">
        <v>1510</v>
      </c>
      <c r="F970" s="184" t="s">
        <v>1511</v>
      </c>
      <c r="G970" s="185" t="s">
        <v>352</v>
      </c>
      <c r="H970" s="186">
        <v>4</v>
      </c>
      <c r="I970" s="187"/>
      <c r="J970" s="188">
        <f>ROUND(I970*H970,2)</f>
        <v>0</v>
      </c>
      <c r="K970" s="184" t="s">
        <v>164</v>
      </c>
      <c r="L970" s="39"/>
      <c r="M970" s="189" t="s">
        <v>1</v>
      </c>
      <c r="N970" s="190" t="s">
        <v>43</v>
      </c>
      <c r="O970" s="71"/>
      <c r="P970" s="191">
        <f>O970*H970</f>
        <v>0</v>
      </c>
      <c r="Q970" s="191">
        <v>6.9999999999999994E-5</v>
      </c>
      <c r="R970" s="191">
        <f>Q970*H970</f>
        <v>2.7999999999999998E-4</v>
      </c>
      <c r="S970" s="191">
        <v>0</v>
      </c>
      <c r="T970" s="192">
        <f>S970*H970</f>
        <v>0</v>
      </c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R970" s="193" t="s">
        <v>254</v>
      </c>
      <c r="AT970" s="193" t="s">
        <v>160</v>
      </c>
      <c r="AU970" s="193" t="s">
        <v>87</v>
      </c>
      <c r="AY970" s="17" t="s">
        <v>157</v>
      </c>
      <c r="BE970" s="194">
        <f>IF(N970="základní",J970,0)</f>
        <v>0</v>
      </c>
      <c r="BF970" s="194">
        <f>IF(N970="snížená",J970,0)</f>
        <v>0</v>
      </c>
      <c r="BG970" s="194">
        <f>IF(N970="zákl. přenesená",J970,0)</f>
        <v>0</v>
      </c>
      <c r="BH970" s="194">
        <f>IF(N970="sníž. přenesená",J970,0)</f>
        <v>0</v>
      </c>
      <c r="BI970" s="194">
        <f>IF(N970="nulová",J970,0)</f>
        <v>0</v>
      </c>
      <c r="BJ970" s="17" t="s">
        <v>85</v>
      </c>
      <c r="BK970" s="194">
        <f>ROUND(I970*H970,2)</f>
        <v>0</v>
      </c>
      <c r="BL970" s="17" t="s">
        <v>254</v>
      </c>
      <c r="BM970" s="193" t="s">
        <v>1512</v>
      </c>
    </row>
    <row r="971" spans="1:65" s="2" customFormat="1" ht="33" customHeight="1">
      <c r="A971" s="34"/>
      <c r="B971" s="35"/>
      <c r="C971" s="182" t="s">
        <v>1513</v>
      </c>
      <c r="D971" s="182" t="s">
        <v>160</v>
      </c>
      <c r="E971" s="183" t="s">
        <v>1514</v>
      </c>
      <c r="F971" s="184" t="s">
        <v>1515</v>
      </c>
      <c r="G971" s="185" t="s">
        <v>352</v>
      </c>
      <c r="H971" s="186">
        <v>14</v>
      </c>
      <c r="I971" s="187"/>
      <c r="J971" s="188">
        <f>ROUND(I971*H971,2)</f>
        <v>0</v>
      </c>
      <c r="K971" s="184" t="s">
        <v>164</v>
      </c>
      <c r="L971" s="39"/>
      <c r="M971" s="189" t="s">
        <v>1</v>
      </c>
      <c r="N971" s="190" t="s">
        <v>43</v>
      </c>
      <c r="O971" s="71"/>
      <c r="P971" s="191">
        <f>O971*H971</f>
        <v>0</v>
      </c>
      <c r="Q971" s="191">
        <v>2.1000000000000001E-4</v>
      </c>
      <c r="R971" s="191">
        <f>Q971*H971</f>
        <v>2.9399999999999999E-3</v>
      </c>
      <c r="S971" s="191">
        <v>0</v>
      </c>
      <c r="T971" s="19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193" t="s">
        <v>254</v>
      </c>
      <c r="AT971" s="193" t="s">
        <v>160</v>
      </c>
      <c r="AU971" s="193" t="s">
        <v>87</v>
      </c>
      <c r="AY971" s="17" t="s">
        <v>157</v>
      </c>
      <c r="BE971" s="194">
        <f>IF(N971="základní",J971,0)</f>
        <v>0</v>
      </c>
      <c r="BF971" s="194">
        <f>IF(N971="snížená",J971,0)</f>
        <v>0</v>
      </c>
      <c r="BG971" s="194">
        <f>IF(N971="zákl. přenesená",J971,0)</f>
        <v>0</v>
      </c>
      <c r="BH971" s="194">
        <f>IF(N971="sníž. přenesená",J971,0)</f>
        <v>0</v>
      </c>
      <c r="BI971" s="194">
        <f>IF(N971="nulová",J971,0)</f>
        <v>0</v>
      </c>
      <c r="BJ971" s="17" t="s">
        <v>85</v>
      </c>
      <c r="BK971" s="194">
        <f>ROUND(I971*H971,2)</f>
        <v>0</v>
      </c>
      <c r="BL971" s="17" t="s">
        <v>254</v>
      </c>
      <c r="BM971" s="193" t="s">
        <v>1516</v>
      </c>
    </row>
    <row r="972" spans="1:65" s="14" customFormat="1" ht="10.199999999999999">
      <c r="B972" s="206"/>
      <c r="C972" s="207"/>
      <c r="D972" s="197" t="s">
        <v>167</v>
      </c>
      <c r="E972" s="208" t="s">
        <v>1</v>
      </c>
      <c r="F972" s="209" t="s">
        <v>1517</v>
      </c>
      <c r="G972" s="207"/>
      <c r="H972" s="210">
        <v>14</v>
      </c>
      <c r="I972" s="211"/>
      <c r="J972" s="207"/>
      <c r="K972" s="207"/>
      <c r="L972" s="212"/>
      <c r="M972" s="213"/>
      <c r="N972" s="214"/>
      <c r="O972" s="214"/>
      <c r="P972" s="214"/>
      <c r="Q972" s="214"/>
      <c r="R972" s="214"/>
      <c r="S972" s="214"/>
      <c r="T972" s="215"/>
      <c r="AT972" s="216" t="s">
        <v>167</v>
      </c>
      <c r="AU972" s="216" t="s">
        <v>87</v>
      </c>
      <c r="AV972" s="14" t="s">
        <v>87</v>
      </c>
      <c r="AW972" s="14" t="s">
        <v>33</v>
      </c>
      <c r="AX972" s="14" t="s">
        <v>78</v>
      </c>
      <c r="AY972" s="216" t="s">
        <v>157</v>
      </c>
    </row>
    <row r="973" spans="1:65" s="15" customFormat="1" ht="10.199999999999999">
      <c r="B973" s="217"/>
      <c r="C973" s="218"/>
      <c r="D973" s="197" t="s">
        <v>167</v>
      </c>
      <c r="E973" s="219" t="s">
        <v>1</v>
      </c>
      <c r="F973" s="220" t="s">
        <v>171</v>
      </c>
      <c r="G973" s="218"/>
      <c r="H973" s="221">
        <v>14</v>
      </c>
      <c r="I973" s="222"/>
      <c r="J973" s="218"/>
      <c r="K973" s="218"/>
      <c r="L973" s="223"/>
      <c r="M973" s="224"/>
      <c r="N973" s="225"/>
      <c r="O973" s="225"/>
      <c r="P973" s="225"/>
      <c r="Q973" s="225"/>
      <c r="R973" s="225"/>
      <c r="S973" s="225"/>
      <c r="T973" s="226"/>
      <c r="AT973" s="227" t="s">
        <v>167</v>
      </c>
      <c r="AU973" s="227" t="s">
        <v>87</v>
      </c>
      <c r="AV973" s="15" t="s">
        <v>165</v>
      </c>
      <c r="AW973" s="15" t="s">
        <v>33</v>
      </c>
      <c r="AX973" s="15" t="s">
        <v>85</v>
      </c>
      <c r="AY973" s="227" t="s">
        <v>157</v>
      </c>
    </row>
    <row r="974" spans="1:65" s="2" customFormat="1" ht="37.799999999999997" customHeight="1">
      <c r="A974" s="34"/>
      <c r="B974" s="35"/>
      <c r="C974" s="182" t="s">
        <v>1518</v>
      </c>
      <c r="D974" s="182" t="s">
        <v>160</v>
      </c>
      <c r="E974" s="183" t="s">
        <v>1519</v>
      </c>
      <c r="F974" s="184" t="s">
        <v>1520</v>
      </c>
      <c r="G974" s="185" t="s">
        <v>352</v>
      </c>
      <c r="H974" s="186">
        <v>13</v>
      </c>
      <c r="I974" s="187"/>
      <c r="J974" s="188">
        <f>ROUND(I974*H974,2)</f>
        <v>0</v>
      </c>
      <c r="K974" s="184" t="s">
        <v>164</v>
      </c>
      <c r="L974" s="39"/>
      <c r="M974" s="189" t="s">
        <v>1</v>
      </c>
      <c r="N974" s="190" t="s">
        <v>43</v>
      </c>
      <c r="O974" s="71"/>
      <c r="P974" s="191">
        <f>O974*H974</f>
        <v>0</v>
      </c>
      <c r="Q974" s="191">
        <v>1.4999999999999999E-4</v>
      </c>
      <c r="R974" s="191">
        <f>Q974*H974</f>
        <v>1.9499999999999999E-3</v>
      </c>
      <c r="S974" s="191">
        <v>0</v>
      </c>
      <c r="T974" s="19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193" t="s">
        <v>254</v>
      </c>
      <c r="AT974" s="193" t="s">
        <v>160</v>
      </c>
      <c r="AU974" s="193" t="s">
        <v>87</v>
      </c>
      <c r="AY974" s="17" t="s">
        <v>157</v>
      </c>
      <c r="BE974" s="194">
        <f>IF(N974="základní",J974,0)</f>
        <v>0</v>
      </c>
      <c r="BF974" s="194">
        <f>IF(N974="snížená",J974,0)</f>
        <v>0</v>
      </c>
      <c r="BG974" s="194">
        <f>IF(N974="zákl. přenesená",J974,0)</f>
        <v>0</v>
      </c>
      <c r="BH974" s="194">
        <f>IF(N974="sníž. přenesená",J974,0)</f>
        <v>0</v>
      </c>
      <c r="BI974" s="194">
        <f>IF(N974="nulová",J974,0)</f>
        <v>0</v>
      </c>
      <c r="BJ974" s="17" t="s">
        <v>85</v>
      </c>
      <c r="BK974" s="194">
        <f>ROUND(I974*H974,2)</f>
        <v>0</v>
      </c>
      <c r="BL974" s="17" t="s">
        <v>254</v>
      </c>
      <c r="BM974" s="193" t="s">
        <v>1521</v>
      </c>
    </row>
    <row r="975" spans="1:65" s="14" customFormat="1" ht="10.199999999999999">
      <c r="B975" s="206"/>
      <c r="C975" s="207"/>
      <c r="D975" s="197" t="s">
        <v>167</v>
      </c>
      <c r="E975" s="208" t="s">
        <v>1</v>
      </c>
      <c r="F975" s="209" t="s">
        <v>239</v>
      </c>
      <c r="G975" s="207"/>
      <c r="H975" s="210">
        <v>13</v>
      </c>
      <c r="I975" s="211"/>
      <c r="J975" s="207"/>
      <c r="K975" s="207"/>
      <c r="L975" s="212"/>
      <c r="M975" s="213"/>
      <c r="N975" s="214"/>
      <c r="O975" s="214"/>
      <c r="P975" s="214"/>
      <c r="Q975" s="214"/>
      <c r="R975" s="214"/>
      <c r="S975" s="214"/>
      <c r="T975" s="215"/>
      <c r="AT975" s="216" t="s">
        <v>167</v>
      </c>
      <c r="AU975" s="216" t="s">
        <v>87</v>
      </c>
      <c r="AV975" s="14" t="s">
        <v>87</v>
      </c>
      <c r="AW975" s="14" t="s">
        <v>33</v>
      </c>
      <c r="AX975" s="14" t="s">
        <v>85</v>
      </c>
      <c r="AY975" s="216" t="s">
        <v>157</v>
      </c>
    </row>
    <row r="976" spans="1:65" s="2" customFormat="1" ht="37.799999999999997" customHeight="1">
      <c r="A976" s="34"/>
      <c r="B976" s="35"/>
      <c r="C976" s="182" t="s">
        <v>1522</v>
      </c>
      <c r="D976" s="182" t="s">
        <v>160</v>
      </c>
      <c r="E976" s="183" t="s">
        <v>1523</v>
      </c>
      <c r="F976" s="184" t="s">
        <v>1524</v>
      </c>
      <c r="G976" s="185" t="s">
        <v>352</v>
      </c>
      <c r="H976" s="186">
        <v>3</v>
      </c>
      <c r="I976" s="187"/>
      <c r="J976" s="188">
        <f>ROUND(I976*H976,2)</f>
        <v>0</v>
      </c>
      <c r="K976" s="184" t="s">
        <v>164</v>
      </c>
      <c r="L976" s="39"/>
      <c r="M976" s="189" t="s">
        <v>1</v>
      </c>
      <c r="N976" s="190" t="s">
        <v>43</v>
      </c>
      <c r="O976" s="71"/>
      <c r="P976" s="191">
        <f>O976*H976</f>
        <v>0</v>
      </c>
      <c r="Q976" s="191">
        <v>1.7000000000000001E-4</v>
      </c>
      <c r="R976" s="191">
        <f>Q976*H976</f>
        <v>5.1000000000000004E-4</v>
      </c>
      <c r="S976" s="191">
        <v>0</v>
      </c>
      <c r="T976" s="192">
        <f>S976*H976</f>
        <v>0</v>
      </c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R976" s="193" t="s">
        <v>254</v>
      </c>
      <c r="AT976" s="193" t="s">
        <v>160</v>
      </c>
      <c r="AU976" s="193" t="s">
        <v>87</v>
      </c>
      <c r="AY976" s="17" t="s">
        <v>157</v>
      </c>
      <c r="BE976" s="194">
        <f>IF(N976="základní",J976,0)</f>
        <v>0</v>
      </c>
      <c r="BF976" s="194">
        <f>IF(N976="snížená",J976,0)</f>
        <v>0</v>
      </c>
      <c r="BG976" s="194">
        <f>IF(N976="zákl. přenesená",J976,0)</f>
        <v>0</v>
      </c>
      <c r="BH976" s="194">
        <f>IF(N976="sníž. přenesená",J976,0)</f>
        <v>0</v>
      </c>
      <c r="BI976" s="194">
        <f>IF(N976="nulová",J976,0)</f>
        <v>0</v>
      </c>
      <c r="BJ976" s="17" t="s">
        <v>85</v>
      </c>
      <c r="BK976" s="194">
        <f>ROUND(I976*H976,2)</f>
        <v>0</v>
      </c>
      <c r="BL976" s="17" t="s">
        <v>254</v>
      </c>
      <c r="BM976" s="193" t="s">
        <v>1525</v>
      </c>
    </row>
    <row r="977" spans="1:65" s="2" customFormat="1" ht="37.799999999999997" customHeight="1">
      <c r="A977" s="34"/>
      <c r="B977" s="35"/>
      <c r="C977" s="182" t="s">
        <v>1526</v>
      </c>
      <c r="D977" s="182" t="s">
        <v>160</v>
      </c>
      <c r="E977" s="183" t="s">
        <v>1527</v>
      </c>
      <c r="F977" s="184" t="s">
        <v>1528</v>
      </c>
      <c r="G977" s="185" t="s">
        <v>352</v>
      </c>
      <c r="H977" s="186">
        <v>2</v>
      </c>
      <c r="I977" s="187"/>
      <c r="J977" s="188">
        <f>ROUND(I977*H977,2)</f>
        <v>0</v>
      </c>
      <c r="K977" s="184" t="s">
        <v>164</v>
      </c>
      <c r="L977" s="39"/>
      <c r="M977" s="189" t="s">
        <v>1</v>
      </c>
      <c r="N977" s="190" t="s">
        <v>43</v>
      </c>
      <c r="O977" s="71"/>
      <c r="P977" s="191">
        <f>O977*H977</f>
        <v>0</v>
      </c>
      <c r="Q977" s="191">
        <v>1.9000000000000001E-4</v>
      </c>
      <c r="R977" s="191">
        <f>Q977*H977</f>
        <v>3.8000000000000002E-4</v>
      </c>
      <c r="S977" s="191">
        <v>0</v>
      </c>
      <c r="T977" s="19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193" t="s">
        <v>254</v>
      </c>
      <c r="AT977" s="193" t="s">
        <v>160</v>
      </c>
      <c r="AU977" s="193" t="s">
        <v>87</v>
      </c>
      <c r="AY977" s="17" t="s">
        <v>157</v>
      </c>
      <c r="BE977" s="194">
        <f>IF(N977="základní",J977,0)</f>
        <v>0</v>
      </c>
      <c r="BF977" s="194">
        <f>IF(N977="snížená",J977,0)</f>
        <v>0</v>
      </c>
      <c r="BG977" s="194">
        <f>IF(N977="zákl. přenesená",J977,0)</f>
        <v>0</v>
      </c>
      <c r="BH977" s="194">
        <f>IF(N977="sníž. přenesená",J977,0)</f>
        <v>0</v>
      </c>
      <c r="BI977" s="194">
        <f>IF(N977="nulová",J977,0)</f>
        <v>0</v>
      </c>
      <c r="BJ977" s="17" t="s">
        <v>85</v>
      </c>
      <c r="BK977" s="194">
        <f>ROUND(I977*H977,2)</f>
        <v>0</v>
      </c>
      <c r="BL977" s="17" t="s">
        <v>254</v>
      </c>
      <c r="BM977" s="193" t="s">
        <v>1529</v>
      </c>
    </row>
    <row r="978" spans="1:65" s="2" customFormat="1" ht="33" customHeight="1">
      <c r="A978" s="34"/>
      <c r="B978" s="35"/>
      <c r="C978" s="182" t="s">
        <v>1530</v>
      </c>
      <c r="D978" s="182" t="s">
        <v>160</v>
      </c>
      <c r="E978" s="183" t="s">
        <v>1531</v>
      </c>
      <c r="F978" s="184" t="s">
        <v>1532</v>
      </c>
      <c r="G978" s="185" t="s">
        <v>806</v>
      </c>
      <c r="H978" s="238"/>
      <c r="I978" s="187"/>
      <c r="J978" s="188">
        <f>ROUND(I978*H978,2)</f>
        <v>0</v>
      </c>
      <c r="K978" s="184" t="s">
        <v>164</v>
      </c>
      <c r="L978" s="39"/>
      <c r="M978" s="189" t="s">
        <v>1</v>
      </c>
      <c r="N978" s="190" t="s">
        <v>43</v>
      </c>
      <c r="O978" s="71"/>
      <c r="P978" s="191">
        <f>O978*H978</f>
        <v>0</v>
      </c>
      <c r="Q978" s="191">
        <v>0</v>
      </c>
      <c r="R978" s="191">
        <f>Q978*H978</f>
        <v>0</v>
      </c>
      <c r="S978" s="191">
        <v>0</v>
      </c>
      <c r="T978" s="192">
        <f>S978*H978</f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93" t="s">
        <v>254</v>
      </c>
      <c r="AT978" s="193" t="s">
        <v>160</v>
      </c>
      <c r="AU978" s="193" t="s">
        <v>87</v>
      </c>
      <c r="AY978" s="17" t="s">
        <v>157</v>
      </c>
      <c r="BE978" s="194">
        <f>IF(N978="základní",J978,0)</f>
        <v>0</v>
      </c>
      <c r="BF978" s="194">
        <f>IF(N978="snížená",J978,0)</f>
        <v>0</v>
      </c>
      <c r="BG978" s="194">
        <f>IF(N978="zákl. přenesená",J978,0)</f>
        <v>0</v>
      </c>
      <c r="BH978" s="194">
        <f>IF(N978="sníž. přenesená",J978,0)</f>
        <v>0</v>
      </c>
      <c r="BI978" s="194">
        <f>IF(N978="nulová",J978,0)</f>
        <v>0</v>
      </c>
      <c r="BJ978" s="17" t="s">
        <v>85</v>
      </c>
      <c r="BK978" s="194">
        <f>ROUND(I978*H978,2)</f>
        <v>0</v>
      </c>
      <c r="BL978" s="17" t="s">
        <v>254</v>
      </c>
      <c r="BM978" s="193" t="s">
        <v>1533</v>
      </c>
    </row>
    <row r="979" spans="1:65" s="2" customFormat="1" ht="24.15" customHeight="1">
      <c r="A979" s="34"/>
      <c r="B979" s="35"/>
      <c r="C979" s="182" t="s">
        <v>1534</v>
      </c>
      <c r="D979" s="182" t="s">
        <v>160</v>
      </c>
      <c r="E979" s="183" t="s">
        <v>1535</v>
      </c>
      <c r="F979" s="184" t="s">
        <v>1536</v>
      </c>
      <c r="G979" s="185" t="s">
        <v>806</v>
      </c>
      <c r="H979" s="238"/>
      <c r="I979" s="187"/>
      <c r="J979" s="188">
        <f>ROUND(I979*H979,2)</f>
        <v>0</v>
      </c>
      <c r="K979" s="184" t="s">
        <v>164</v>
      </c>
      <c r="L979" s="39"/>
      <c r="M979" s="189" t="s">
        <v>1</v>
      </c>
      <c r="N979" s="190" t="s">
        <v>43</v>
      </c>
      <c r="O979" s="71"/>
      <c r="P979" s="191">
        <f>O979*H979</f>
        <v>0</v>
      </c>
      <c r="Q979" s="191">
        <v>0</v>
      </c>
      <c r="R979" s="191">
        <f>Q979*H979</f>
        <v>0</v>
      </c>
      <c r="S979" s="191">
        <v>0</v>
      </c>
      <c r="T979" s="19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193" t="s">
        <v>254</v>
      </c>
      <c r="AT979" s="193" t="s">
        <v>160</v>
      </c>
      <c r="AU979" s="193" t="s">
        <v>87</v>
      </c>
      <c r="AY979" s="17" t="s">
        <v>157</v>
      </c>
      <c r="BE979" s="194">
        <f>IF(N979="základní",J979,0)</f>
        <v>0</v>
      </c>
      <c r="BF979" s="194">
        <f>IF(N979="snížená",J979,0)</f>
        <v>0</v>
      </c>
      <c r="BG979" s="194">
        <f>IF(N979="zákl. přenesená",J979,0)</f>
        <v>0</v>
      </c>
      <c r="BH979" s="194">
        <f>IF(N979="sníž. přenesená",J979,0)</f>
        <v>0</v>
      </c>
      <c r="BI979" s="194">
        <f>IF(N979="nulová",J979,0)</f>
        <v>0</v>
      </c>
      <c r="BJ979" s="17" t="s">
        <v>85</v>
      </c>
      <c r="BK979" s="194">
        <f>ROUND(I979*H979,2)</f>
        <v>0</v>
      </c>
      <c r="BL979" s="17" t="s">
        <v>254</v>
      </c>
      <c r="BM979" s="193" t="s">
        <v>1537</v>
      </c>
    </row>
    <row r="980" spans="1:65" s="12" customFormat="1" ht="22.8" customHeight="1">
      <c r="B980" s="166"/>
      <c r="C980" s="167"/>
      <c r="D980" s="168" t="s">
        <v>77</v>
      </c>
      <c r="E980" s="180" t="s">
        <v>1538</v>
      </c>
      <c r="F980" s="180" t="s">
        <v>1539</v>
      </c>
      <c r="G980" s="167"/>
      <c r="H980" s="167"/>
      <c r="I980" s="170"/>
      <c r="J980" s="181">
        <f>BK980</f>
        <v>0</v>
      </c>
      <c r="K980" s="167"/>
      <c r="L980" s="172"/>
      <c r="M980" s="173"/>
      <c r="N980" s="174"/>
      <c r="O980" s="174"/>
      <c r="P980" s="175">
        <f>SUM(P981:P1201)</f>
        <v>0</v>
      </c>
      <c r="Q980" s="174"/>
      <c r="R980" s="175">
        <f>SUM(R981:R1201)</f>
        <v>8.3159999999999942E-2</v>
      </c>
      <c r="S980" s="174"/>
      <c r="T980" s="176">
        <f>SUM(T981:T1201)</f>
        <v>0</v>
      </c>
      <c r="AR980" s="177" t="s">
        <v>87</v>
      </c>
      <c r="AT980" s="178" t="s">
        <v>77</v>
      </c>
      <c r="AU980" s="178" t="s">
        <v>85</v>
      </c>
      <c r="AY980" s="177" t="s">
        <v>157</v>
      </c>
      <c r="BK980" s="179">
        <f>SUM(BK981:BK1201)</f>
        <v>0</v>
      </c>
    </row>
    <row r="981" spans="1:65" s="2" customFormat="1" ht="16.5" customHeight="1">
      <c r="A981" s="34"/>
      <c r="B981" s="35"/>
      <c r="C981" s="182" t="s">
        <v>1540</v>
      </c>
      <c r="D981" s="182" t="s">
        <v>160</v>
      </c>
      <c r="E981" s="183" t="s">
        <v>1541</v>
      </c>
      <c r="F981" s="184" t="s">
        <v>1542</v>
      </c>
      <c r="G981" s="185" t="s">
        <v>352</v>
      </c>
      <c r="H981" s="186">
        <v>1</v>
      </c>
      <c r="I981" s="187"/>
      <c r="J981" s="188">
        <f>ROUND(I981*H981,2)</f>
        <v>0</v>
      </c>
      <c r="K981" s="184" t="s">
        <v>1</v>
      </c>
      <c r="L981" s="39"/>
      <c r="M981" s="189" t="s">
        <v>1</v>
      </c>
      <c r="N981" s="190" t="s">
        <v>43</v>
      </c>
      <c r="O981" s="71"/>
      <c r="P981" s="191">
        <f>O981*H981</f>
        <v>0</v>
      </c>
      <c r="Q981" s="191">
        <v>6.6E-4</v>
      </c>
      <c r="R981" s="191">
        <f>Q981*H981</f>
        <v>6.6E-4</v>
      </c>
      <c r="S981" s="191">
        <v>0</v>
      </c>
      <c r="T981" s="19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93" t="s">
        <v>254</v>
      </c>
      <c r="AT981" s="193" t="s">
        <v>160</v>
      </c>
      <c r="AU981" s="193" t="s">
        <v>87</v>
      </c>
      <c r="AY981" s="17" t="s">
        <v>157</v>
      </c>
      <c r="BE981" s="194">
        <f>IF(N981="základní",J981,0)</f>
        <v>0</v>
      </c>
      <c r="BF981" s="194">
        <f>IF(N981="snížená",J981,0)</f>
        <v>0</v>
      </c>
      <c r="BG981" s="194">
        <f>IF(N981="zákl. přenesená",J981,0)</f>
        <v>0</v>
      </c>
      <c r="BH981" s="194">
        <f>IF(N981="sníž. přenesená",J981,0)</f>
        <v>0</v>
      </c>
      <c r="BI981" s="194">
        <f>IF(N981="nulová",J981,0)</f>
        <v>0</v>
      </c>
      <c r="BJ981" s="17" t="s">
        <v>85</v>
      </c>
      <c r="BK981" s="194">
        <f>ROUND(I981*H981,2)</f>
        <v>0</v>
      </c>
      <c r="BL981" s="17" t="s">
        <v>254</v>
      </c>
      <c r="BM981" s="193" t="s">
        <v>1543</v>
      </c>
    </row>
    <row r="982" spans="1:65" s="2" customFormat="1" ht="49.05" customHeight="1">
      <c r="A982" s="34"/>
      <c r="B982" s="35"/>
      <c r="C982" s="182" t="s">
        <v>1544</v>
      </c>
      <c r="D982" s="182" t="s">
        <v>160</v>
      </c>
      <c r="E982" s="183" t="s">
        <v>1545</v>
      </c>
      <c r="F982" s="184" t="s">
        <v>1546</v>
      </c>
      <c r="G982" s="185" t="s">
        <v>352</v>
      </c>
      <c r="H982" s="186">
        <v>1</v>
      </c>
      <c r="I982" s="187"/>
      <c r="J982" s="188">
        <f>ROUND(I982*H982,2)</f>
        <v>0</v>
      </c>
      <c r="K982" s="184" t="s">
        <v>1</v>
      </c>
      <c r="L982" s="39"/>
      <c r="M982" s="189" t="s">
        <v>1</v>
      </c>
      <c r="N982" s="190" t="s">
        <v>43</v>
      </c>
      <c r="O982" s="71"/>
      <c r="P982" s="191">
        <f>O982*H982</f>
        <v>0</v>
      </c>
      <c r="Q982" s="191">
        <v>6.6E-4</v>
      </c>
      <c r="R982" s="191">
        <f>Q982*H982</f>
        <v>6.6E-4</v>
      </c>
      <c r="S982" s="191">
        <v>0</v>
      </c>
      <c r="T982" s="192">
        <f>S982*H982</f>
        <v>0</v>
      </c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R982" s="193" t="s">
        <v>254</v>
      </c>
      <c r="AT982" s="193" t="s">
        <v>160</v>
      </c>
      <c r="AU982" s="193" t="s">
        <v>87</v>
      </c>
      <c r="AY982" s="17" t="s">
        <v>157</v>
      </c>
      <c r="BE982" s="194">
        <f>IF(N982="základní",J982,0)</f>
        <v>0</v>
      </c>
      <c r="BF982" s="194">
        <f>IF(N982="snížená",J982,0)</f>
        <v>0</v>
      </c>
      <c r="BG982" s="194">
        <f>IF(N982="zákl. přenesená",J982,0)</f>
        <v>0</v>
      </c>
      <c r="BH982" s="194">
        <f>IF(N982="sníž. přenesená",J982,0)</f>
        <v>0</v>
      </c>
      <c r="BI982" s="194">
        <f>IF(N982="nulová",J982,0)</f>
        <v>0</v>
      </c>
      <c r="BJ982" s="17" t="s">
        <v>85</v>
      </c>
      <c r="BK982" s="194">
        <f>ROUND(I982*H982,2)</f>
        <v>0</v>
      </c>
      <c r="BL982" s="17" t="s">
        <v>254</v>
      </c>
      <c r="BM982" s="193" t="s">
        <v>1547</v>
      </c>
    </row>
    <row r="983" spans="1:65" s="14" customFormat="1" ht="10.199999999999999">
      <c r="B983" s="206"/>
      <c r="C983" s="207"/>
      <c r="D983" s="197" t="s">
        <v>167</v>
      </c>
      <c r="E983" s="208" t="s">
        <v>1</v>
      </c>
      <c r="F983" s="209" t="s">
        <v>85</v>
      </c>
      <c r="G983" s="207"/>
      <c r="H983" s="210">
        <v>1</v>
      </c>
      <c r="I983" s="211"/>
      <c r="J983" s="207"/>
      <c r="K983" s="207"/>
      <c r="L983" s="212"/>
      <c r="M983" s="213"/>
      <c r="N983" s="214"/>
      <c r="O983" s="214"/>
      <c r="P983" s="214"/>
      <c r="Q983" s="214"/>
      <c r="R983" s="214"/>
      <c r="S983" s="214"/>
      <c r="T983" s="215"/>
      <c r="AT983" s="216" t="s">
        <v>167</v>
      </c>
      <c r="AU983" s="216" t="s">
        <v>87</v>
      </c>
      <c r="AV983" s="14" t="s">
        <v>87</v>
      </c>
      <c r="AW983" s="14" t="s">
        <v>33</v>
      </c>
      <c r="AX983" s="14" t="s">
        <v>85</v>
      </c>
      <c r="AY983" s="216" t="s">
        <v>157</v>
      </c>
    </row>
    <row r="984" spans="1:65" s="2" customFormat="1" ht="62.7" customHeight="1">
      <c r="A984" s="34"/>
      <c r="B984" s="35"/>
      <c r="C984" s="182" t="s">
        <v>1548</v>
      </c>
      <c r="D984" s="182" t="s">
        <v>160</v>
      </c>
      <c r="E984" s="183" t="s">
        <v>1549</v>
      </c>
      <c r="F984" s="184" t="s">
        <v>1550</v>
      </c>
      <c r="G984" s="185" t="s">
        <v>1124</v>
      </c>
      <c r="H984" s="186">
        <v>1</v>
      </c>
      <c r="I984" s="187"/>
      <c r="J984" s="188">
        <f>ROUND(I984*H984,2)</f>
        <v>0</v>
      </c>
      <c r="K984" s="184" t="s">
        <v>1</v>
      </c>
      <c r="L984" s="39"/>
      <c r="M984" s="189" t="s">
        <v>1</v>
      </c>
      <c r="N984" s="190" t="s">
        <v>43</v>
      </c>
      <c r="O984" s="71"/>
      <c r="P984" s="191">
        <f>O984*H984</f>
        <v>0</v>
      </c>
      <c r="Q984" s="191">
        <v>6.6E-4</v>
      </c>
      <c r="R984" s="191">
        <f>Q984*H984</f>
        <v>6.6E-4</v>
      </c>
      <c r="S984" s="191">
        <v>0</v>
      </c>
      <c r="T984" s="19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193" t="s">
        <v>254</v>
      </c>
      <c r="AT984" s="193" t="s">
        <v>160</v>
      </c>
      <c r="AU984" s="193" t="s">
        <v>87</v>
      </c>
      <c r="AY984" s="17" t="s">
        <v>157</v>
      </c>
      <c r="BE984" s="194">
        <f>IF(N984="základní",J984,0)</f>
        <v>0</v>
      </c>
      <c r="BF984" s="194">
        <f>IF(N984="snížená",J984,0)</f>
        <v>0</v>
      </c>
      <c r="BG984" s="194">
        <f>IF(N984="zákl. přenesená",J984,0)</f>
        <v>0</v>
      </c>
      <c r="BH984" s="194">
        <f>IF(N984="sníž. přenesená",J984,0)</f>
        <v>0</v>
      </c>
      <c r="BI984" s="194">
        <f>IF(N984="nulová",J984,0)</f>
        <v>0</v>
      </c>
      <c r="BJ984" s="17" t="s">
        <v>85</v>
      </c>
      <c r="BK984" s="194">
        <f>ROUND(I984*H984,2)</f>
        <v>0</v>
      </c>
      <c r="BL984" s="17" t="s">
        <v>254</v>
      </c>
      <c r="BM984" s="193" t="s">
        <v>1551</v>
      </c>
    </row>
    <row r="985" spans="1:65" s="14" customFormat="1" ht="10.199999999999999">
      <c r="B985" s="206"/>
      <c r="C985" s="207"/>
      <c r="D985" s="197" t="s">
        <v>167</v>
      </c>
      <c r="E985" s="208" t="s">
        <v>1</v>
      </c>
      <c r="F985" s="209" t="s">
        <v>85</v>
      </c>
      <c r="G985" s="207"/>
      <c r="H985" s="210">
        <v>1</v>
      </c>
      <c r="I985" s="211"/>
      <c r="J985" s="207"/>
      <c r="K985" s="207"/>
      <c r="L985" s="212"/>
      <c r="M985" s="213"/>
      <c r="N985" s="214"/>
      <c r="O985" s="214"/>
      <c r="P985" s="214"/>
      <c r="Q985" s="214"/>
      <c r="R985" s="214"/>
      <c r="S985" s="214"/>
      <c r="T985" s="215"/>
      <c r="AT985" s="216" t="s">
        <v>167</v>
      </c>
      <c r="AU985" s="216" t="s">
        <v>87</v>
      </c>
      <c r="AV985" s="14" t="s">
        <v>87</v>
      </c>
      <c r="AW985" s="14" t="s">
        <v>33</v>
      </c>
      <c r="AX985" s="14" t="s">
        <v>85</v>
      </c>
      <c r="AY985" s="216" t="s">
        <v>157</v>
      </c>
    </row>
    <row r="986" spans="1:65" s="2" customFormat="1" ht="37.799999999999997" customHeight="1">
      <c r="A986" s="34"/>
      <c r="B986" s="35"/>
      <c r="C986" s="182" t="s">
        <v>1552</v>
      </c>
      <c r="D986" s="182" t="s">
        <v>160</v>
      </c>
      <c r="E986" s="183" t="s">
        <v>1553</v>
      </c>
      <c r="F986" s="184" t="s">
        <v>1554</v>
      </c>
      <c r="G986" s="185" t="s">
        <v>1124</v>
      </c>
      <c r="H986" s="186">
        <v>1</v>
      </c>
      <c r="I986" s="187"/>
      <c r="J986" s="188">
        <f>ROUND(I986*H986,2)</f>
        <v>0</v>
      </c>
      <c r="K986" s="184" t="s">
        <v>1</v>
      </c>
      <c r="L986" s="39"/>
      <c r="M986" s="189" t="s">
        <v>1</v>
      </c>
      <c r="N986" s="190" t="s">
        <v>43</v>
      </c>
      <c r="O986" s="71"/>
      <c r="P986" s="191">
        <f>O986*H986</f>
        <v>0</v>
      </c>
      <c r="Q986" s="191">
        <v>6.6E-4</v>
      </c>
      <c r="R986" s="191">
        <f>Q986*H986</f>
        <v>6.6E-4</v>
      </c>
      <c r="S986" s="191">
        <v>0</v>
      </c>
      <c r="T986" s="192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93" t="s">
        <v>254</v>
      </c>
      <c r="AT986" s="193" t="s">
        <v>160</v>
      </c>
      <c r="AU986" s="193" t="s">
        <v>87</v>
      </c>
      <c r="AY986" s="17" t="s">
        <v>157</v>
      </c>
      <c r="BE986" s="194">
        <f>IF(N986="základní",J986,0)</f>
        <v>0</v>
      </c>
      <c r="BF986" s="194">
        <f>IF(N986="snížená",J986,0)</f>
        <v>0</v>
      </c>
      <c r="BG986" s="194">
        <f>IF(N986="zákl. přenesená",J986,0)</f>
        <v>0</v>
      </c>
      <c r="BH986" s="194">
        <f>IF(N986="sníž. přenesená",J986,0)</f>
        <v>0</v>
      </c>
      <c r="BI986" s="194">
        <f>IF(N986="nulová",J986,0)</f>
        <v>0</v>
      </c>
      <c r="BJ986" s="17" t="s">
        <v>85</v>
      </c>
      <c r="BK986" s="194">
        <f>ROUND(I986*H986,2)</f>
        <v>0</v>
      </c>
      <c r="BL986" s="17" t="s">
        <v>254</v>
      </c>
      <c r="BM986" s="193" t="s">
        <v>1555</v>
      </c>
    </row>
    <row r="987" spans="1:65" s="14" customFormat="1" ht="10.199999999999999">
      <c r="B987" s="206"/>
      <c r="C987" s="207"/>
      <c r="D987" s="197" t="s">
        <v>167</v>
      </c>
      <c r="E987" s="208" t="s">
        <v>1</v>
      </c>
      <c r="F987" s="209" t="s">
        <v>85</v>
      </c>
      <c r="G987" s="207"/>
      <c r="H987" s="210">
        <v>1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167</v>
      </c>
      <c r="AU987" s="216" t="s">
        <v>87</v>
      </c>
      <c r="AV987" s="14" t="s">
        <v>87</v>
      </c>
      <c r="AW987" s="14" t="s">
        <v>33</v>
      </c>
      <c r="AX987" s="14" t="s">
        <v>85</v>
      </c>
      <c r="AY987" s="216" t="s">
        <v>157</v>
      </c>
    </row>
    <row r="988" spans="1:65" s="2" customFormat="1" ht="62.7" customHeight="1">
      <c r="A988" s="34"/>
      <c r="B988" s="35"/>
      <c r="C988" s="182" t="s">
        <v>1556</v>
      </c>
      <c r="D988" s="182" t="s">
        <v>160</v>
      </c>
      <c r="E988" s="183" t="s">
        <v>1557</v>
      </c>
      <c r="F988" s="184" t="s">
        <v>1558</v>
      </c>
      <c r="G988" s="185" t="s">
        <v>1124</v>
      </c>
      <c r="H988" s="186">
        <v>1</v>
      </c>
      <c r="I988" s="187"/>
      <c r="J988" s="188">
        <f>ROUND(I988*H988,2)</f>
        <v>0</v>
      </c>
      <c r="K988" s="184" t="s">
        <v>1</v>
      </c>
      <c r="L988" s="39"/>
      <c r="M988" s="189" t="s">
        <v>1</v>
      </c>
      <c r="N988" s="190" t="s">
        <v>43</v>
      </c>
      <c r="O988" s="71"/>
      <c r="P988" s="191">
        <f>O988*H988</f>
        <v>0</v>
      </c>
      <c r="Q988" s="191">
        <v>6.6E-4</v>
      </c>
      <c r="R988" s="191">
        <f>Q988*H988</f>
        <v>6.6E-4</v>
      </c>
      <c r="S988" s="191">
        <v>0</v>
      </c>
      <c r="T988" s="19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193" t="s">
        <v>254</v>
      </c>
      <c r="AT988" s="193" t="s">
        <v>160</v>
      </c>
      <c r="AU988" s="193" t="s">
        <v>87</v>
      </c>
      <c r="AY988" s="17" t="s">
        <v>157</v>
      </c>
      <c r="BE988" s="194">
        <f>IF(N988="základní",J988,0)</f>
        <v>0</v>
      </c>
      <c r="BF988" s="194">
        <f>IF(N988="snížená",J988,0)</f>
        <v>0</v>
      </c>
      <c r="BG988" s="194">
        <f>IF(N988="zákl. přenesená",J988,0)</f>
        <v>0</v>
      </c>
      <c r="BH988" s="194">
        <f>IF(N988="sníž. přenesená",J988,0)</f>
        <v>0</v>
      </c>
      <c r="BI988" s="194">
        <f>IF(N988="nulová",J988,0)</f>
        <v>0</v>
      </c>
      <c r="BJ988" s="17" t="s">
        <v>85</v>
      </c>
      <c r="BK988" s="194">
        <f>ROUND(I988*H988,2)</f>
        <v>0</v>
      </c>
      <c r="BL988" s="17" t="s">
        <v>254</v>
      </c>
      <c r="BM988" s="193" t="s">
        <v>1559</v>
      </c>
    </row>
    <row r="989" spans="1:65" s="14" customFormat="1" ht="10.199999999999999">
      <c r="B989" s="206"/>
      <c r="C989" s="207"/>
      <c r="D989" s="197" t="s">
        <v>167</v>
      </c>
      <c r="E989" s="208" t="s">
        <v>1</v>
      </c>
      <c r="F989" s="209" t="s">
        <v>85</v>
      </c>
      <c r="G989" s="207"/>
      <c r="H989" s="210">
        <v>1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167</v>
      </c>
      <c r="AU989" s="216" t="s">
        <v>87</v>
      </c>
      <c r="AV989" s="14" t="s">
        <v>87</v>
      </c>
      <c r="AW989" s="14" t="s">
        <v>33</v>
      </c>
      <c r="AX989" s="14" t="s">
        <v>85</v>
      </c>
      <c r="AY989" s="216" t="s">
        <v>157</v>
      </c>
    </row>
    <row r="990" spans="1:65" s="2" customFormat="1" ht="49.05" customHeight="1">
      <c r="A990" s="34"/>
      <c r="B990" s="35"/>
      <c r="C990" s="182" t="s">
        <v>1560</v>
      </c>
      <c r="D990" s="182" t="s">
        <v>160</v>
      </c>
      <c r="E990" s="183" t="s">
        <v>1561</v>
      </c>
      <c r="F990" s="184" t="s">
        <v>1562</v>
      </c>
      <c r="G990" s="185" t="s">
        <v>1124</v>
      </c>
      <c r="H990" s="186">
        <v>1</v>
      </c>
      <c r="I990" s="187"/>
      <c r="J990" s="188">
        <f>ROUND(I990*H990,2)</f>
        <v>0</v>
      </c>
      <c r="K990" s="184" t="s">
        <v>1</v>
      </c>
      <c r="L990" s="39"/>
      <c r="M990" s="189" t="s">
        <v>1</v>
      </c>
      <c r="N990" s="190" t="s">
        <v>43</v>
      </c>
      <c r="O990" s="71"/>
      <c r="P990" s="191">
        <f>O990*H990</f>
        <v>0</v>
      </c>
      <c r="Q990" s="191">
        <v>6.6E-4</v>
      </c>
      <c r="R990" s="191">
        <f>Q990*H990</f>
        <v>6.6E-4</v>
      </c>
      <c r="S990" s="191">
        <v>0</v>
      </c>
      <c r="T990" s="19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193" t="s">
        <v>254</v>
      </c>
      <c r="AT990" s="193" t="s">
        <v>160</v>
      </c>
      <c r="AU990" s="193" t="s">
        <v>87</v>
      </c>
      <c r="AY990" s="17" t="s">
        <v>157</v>
      </c>
      <c r="BE990" s="194">
        <f>IF(N990="základní",J990,0)</f>
        <v>0</v>
      </c>
      <c r="BF990" s="194">
        <f>IF(N990="snížená",J990,0)</f>
        <v>0</v>
      </c>
      <c r="BG990" s="194">
        <f>IF(N990="zákl. přenesená",J990,0)</f>
        <v>0</v>
      </c>
      <c r="BH990" s="194">
        <f>IF(N990="sníž. přenesená",J990,0)</f>
        <v>0</v>
      </c>
      <c r="BI990" s="194">
        <f>IF(N990="nulová",J990,0)</f>
        <v>0</v>
      </c>
      <c r="BJ990" s="17" t="s">
        <v>85</v>
      </c>
      <c r="BK990" s="194">
        <f>ROUND(I990*H990,2)</f>
        <v>0</v>
      </c>
      <c r="BL990" s="17" t="s">
        <v>254</v>
      </c>
      <c r="BM990" s="193" t="s">
        <v>1563</v>
      </c>
    </row>
    <row r="991" spans="1:65" s="14" customFormat="1" ht="10.199999999999999">
      <c r="B991" s="206"/>
      <c r="C991" s="207"/>
      <c r="D991" s="197" t="s">
        <v>167</v>
      </c>
      <c r="E991" s="208" t="s">
        <v>1</v>
      </c>
      <c r="F991" s="209" t="s">
        <v>85</v>
      </c>
      <c r="G991" s="207"/>
      <c r="H991" s="210">
        <v>1</v>
      </c>
      <c r="I991" s="211"/>
      <c r="J991" s="207"/>
      <c r="K991" s="207"/>
      <c r="L991" s="212"/>
      <c r="M991" s="213"/>
      <c r="N991" s="214"/>
      <c r="O991" s="214"/>
      <c r="P991" s="214"/>
      <c r="Q991" s="214"/>
      <c r="R991" s="214"/>
      <c r="S991" s="214"/>
      <c r="T991" s="215"/>
      <c r="AT991" s="216" t="s">
        <v>167</v>
      </c>
      <c r="AU991" s="216" t="s">
        <v>87</v>
      </c>
      <c r="AV991" s="14" t="s">
        <v>87</v>
      </c>
      <c r="AW991" s="14" t="s">
        <v>33</v>
      </c>
      <c r="AX991" s="14" t="s">
        <v>85</v>
      </c>
      <c r="AY991" s="216" t="s">
        <v>157</v>
      </c>
    </row>
    <row r="992" spans="1:65" s="2" customFormat="1" ht="49.05" customHeight="1">
      <c r="A992" s="34"/>
      <c r="B992" s="35"/>
      <c r="C992" s="182" t="s">
        <v>1564</v>
      </c>
      <c r="D992" s="182" t="s">
        <v>160</v>
      </c>
      <c r="E992" s="183" t="s">
        <v>1565</v>
      </c>
      <c r="F992" s="184" t="s">
        <v>1562</v>
      </c>
      <c r="G992" s="185" t="s">
        <v>1124</v>
      </c>
      <c r="H992" s="186">
        <v>1</v>
      </c>
      <c r="I992" s="187"/>
      <c r="J992" s="188">
        <f>ROUND(I992*H992,2)</f>
        <v>0</v>
      </c>
      <c r="K992" s="184" t="s">
        <v>1</v>
      </c>
      <c r="L992" s="39"/>
      <c r="M992" s="189" t="s">
        <v>1</v>
      </c>
      <c r="N992" s="190" t="s">
        <v>43</v>
      </c>
      <c r="O992" s="71"/>
      <c r="P992" s="191">
        <f>O992*H992</f>
        <v>0</v>
      </c>
      <c r="Q992" s="191">
        <v>6.6E-4</v>
      </c>
      <c r="R992" s="191">
        <f>Q992*H992</f>
        <v>6.6E-4</v>
      </c>
      <c r="S992" s="191">
        <v>0</v>
      </c>
      <c r="T992" s="19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193" t="s">
        <v>254</v>
      </c>
      <c r="AT992" s="193" t="s">
        <v>160</v>
      </c>
      <c r="AU992" s="193" t="s">
        <v>87</v>
      </c>
      <c r="AY992" s="17" t="s">
        <v>157</v>
      </c>
      <c r="BE992" s="194">
        <f>IF(N992="základní",J992,0)</f>
        <v>0</v>
      </c>
      <c r="BF992" s="194">
        <f>IF(N992="snížená",J992,0)</f>
        <v>0</v>
      </c>
      <c r="BG992" s="194">
        <f>IF(N992="zákl. přenesená",J992,0)</f>
        <v>0</v>
      </c>
      <c r="BH992" s="194">
        <f>IF(N992="sníž. přenesená",J992,0)</f>
        <v>0</v>
      </c>
      <c r="BI992" s="194">
        <f>IF(N992="nulová",J992,0)</f>
        <v>0</v>
      </c>
      <c r="BJ992" s="17" t="s">
        <v>85</v>
      </c>
      <c r="BK992" s="194">
        <f>ROUND(I992*H992,2)</f>
        <v>0</v>
      </c>
      <c r="BL992" s="17" t="s">
        <v>254</v>
      </c>
      <c r="BM992" s="193" t="s">
        <v>1566</v>
      </c>
    </row>
    <row r="993" spans="1:65" s="14" customFormat="1" ht="10.199999999999999">
      <c r="B993" s="206"/>
      <c r="C993" s="207"/>
      <c r="D993" s="197" t="s">
        <v>167</v>
      </c>
      <c r="E993" s="208" t="s">
        <v>1</v>
      </c>
      <c r="F993" s="209" t="s">
        <v>85</v>
      </c>
      <c r="G993" s="207"/>
      <c r="H993" s="210">
        <v>1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167</v>
      </c>
      <c r="AU993" s="216" t="s">
        <v>87</v>
      </c>
      <c r="AV993" s="14" t="s">
        <v>87</v>
      </c>
      <c r="AW993" s="14" t="s">
        <v>33</v>
      </c>
      <c r="AX993" s="14" t="s">
        <v>85</v>
      </c>
      <c r="AY993" s="216" t="s">
        <v>157</v>
      </c>
    </row>
    <row r="994" spans="1:65" s="2" customFormat="1" ht="37.799999999999997" customHeight="1">
      <c r="A994" s="34"/>
      <c r="B994" s="35"/>
      <c r="C994" s="182" t="s">
        <v>1567</v>
      </c>
      <c r="D994" s="182" t="s">
        <v>160</v>
      </c>
      <c r="E994" s="183" t="s">
        <v>1568</v>
      </c>
      <c r="F994" s="184" t="s">
        <v>1569</v>
      </c>
      <c r="G994" s="185" t="s">
        <v>1124</v>
      </c>
      <c r="H994" s="186">
        <v>1</v>
      </c>
      <c r="I994" s="187"/>
      <c r="J994" s="188">
        <f>ROUND(I994*H994,2)</f>
        <v>0</v>
      </c>
      <c r="K994" s="184" t="s">
        <v>1</v>
      </c>
      <c r="L994" s="39"/>
      <c r="M994" s="189" t="s">
        <v>1</v>
      </c>
      <c r="N994" s="190" t="s">
        <v>43</v>
      </c>
      <c r="O994" s="71"/>
      <c r="P994" s="191">
        <f>O994*H994</f>
        <v>0</v>
      </c>
      <c r="Q994" s="191">
        <v>6.6E-4</v>
      </c>
      <c r="R994" s="191">
        <f>Q994*H994</f>
        <v>6.6E-4</v>
      </c>
      <c r="S994" s="191">
        <v>0</v>
      </c>
      <c r="T994" s="19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193" t="s">
        <v>254</v>
      </c>
      <c r="AT994" s="193" t="s">
        <v>160</v>
      </c>
      <c r="AU994" s="193" t="s">
        <v>87</v>
      </c>
      <c r="AY994" s="17" t="s">
        <v>157</v>
      </c>
      <c r="BE994" s="194">
        <f>IF(N994="základní",J994,0)</f>
        <v>0</v>
      </c>
      <c r="BF994" s="194">
        <f>IF(N994="snížená",J994,0)</f>
        <v>0</v>
      </c>
      <c r="BG994" s="194">
        <f>IF(N994="zákl. přenesená",J994,0)</f>
        <v>0</v>
      </c>
      <c r="BH994" s="194">
        <f>IF(N994="sníž. přenesená",J994,0)</f>
        <v>0</v>
      </c>
      <c r="BI994" s="194">
        <f>IF(N994="nulová",J994,0)</f>
        <v>0</v>
      </c>
      <c r="BJ994" s="17" t="s">
        <v>85</v>
      </c>
      <c r="BK994" s="194">
        <f>ROUND(I994*H994,2)</f>
        <v>0</v>
      </c>
      <c r="BL994" s="17" t="s">
        <v>254</v>
      </c>
      <c r="BM994" s="193" t="s">
        <v>1570</v>
      </c>
    </row>
    <row r="995" spans="1:65" s="14" customFormat="1" ht="10.199999999999999">
      <c r="B995" s="206"/>
      <c r="C995" s="207"/>
      <c r="D995" s="197" t="s">
        <v>167</v>
      </c>
      <c r="E995" s="208" t="s">
        <v>1</v>
      </c>
      <c r="F995" s="209" t="s">
        <v>85</v>
      </c>
      <c r="G995" s="207"/>
      <c r="H995" s="210">
        <v>1</v>
      </c>
      <c r="I995" s="211"/>
      <c r="J995" s="207"/>
      <c r="K995" s="207"/>
      <c r="L995" s="212"/>
      <c r="M995" s="213"/>
      <c r="N995" s="214"/>
      <c r="O995" s="214"/>
      <c r="P995" s="214"/>
      <c r="Q995" s="214"/>
      <c r="R995" s="214"/>
      <c r="S995" s="214"/>
      <c r="T995" s="215"/>
      <c r="AT995" s="216" t="s">
        <v>167</v>
      </c>
      <c r="AU995" s="216" t="s">
        <v>87</v>
      </c>
      <c r="AV995" s="14" t="s">
        <v>87</v>
      </c>
      <c r="AW995" s="14" t="s">
        <v>33</v>
      </c>
      <c r="AX995" s="14" t="s">
        <v>85</v>
      </c>
      <c r="AY995" s="216" t="s">
        <v>157</v>
      </c>
    </row>
    <row r="996" spans="1:65" s="2" customFormat="1" ht="76.349999999999994" customHeight="1">
      <c r="A996" s="34"/>
      <c r="B996" s="35"/>
      <c r="C996" s="182" t="s">
        <v>1571</v>
      </c>
      <c r="D996" s="182" t="s">
        <v>160</v>
      </c>
      <c r="E996" s="183" t="s">
        <v>1572</v>
      </c>
      <c r="F996" s="184" t="s">
        <v>1573</v>
      </c>
      <c r="G996" s="185" t="s">
        <v>1124</v>
      </c>
      <c r="H996" s="186">
        <v>1</v>
      </c>
      <c r="I996" s="187"/>
      <c r="J996" s="188">
        <f>ROUND(I996*H996,2)</f>
        <v>0</v>
      </c>
      <c r="K996" s="184" t="s">
        <v>1</v>
      </c>
      <c r="L996" s="39"/>
      <c r="M996" s="189" t="s">
        <v>1</v>
      </c>
      <c r="N996" s="190" t="s">
        <v>43</v>
      </c>
      <c r="O996" s="71"/>
      <c r="P996" s="191">
        <f>O996*H996</f>
        <v>0</v>
      </c>
      <c r="Q996" s="191">
        <v>6.6E-4</v>
      </c>
      <c r="R996" s="191">
        <f>Q996*H996</f>
        <v>6.6E-4</v>
      </c>
      <c r="S996" s="191">
        <v>0</v>
      </c>
      <c r="T996" s="19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193" t="s">
        <v>254</v>
      </c>
      <c r="AT996" s="193" t="s">
        <v>160</v>
      </c>
      <c r="AU996" s="193" t="s">
        <v>87</v>
      </c>
      <c r="AY996" s="17" t="s">
        <v>157</v>
      </c>
      <c r="BE996" s="194">
        <f>IF(N996="základní",J996,0)</f>
        <v>0</v>
      </c>
      <c r="BF996" s="194">
        <f>IF(N996="snížená",J996,0)</f>
        <v>0</v>
      </c>
      <c r="BG996" s="194">
        <f>IF(N996="zákl. přenesená",J996,0)</f>
        <v>0</v>
      </c>
      <c r="BH996" s="194">
        <f>IF(N996="sníž. přenesená",J996,0)</f>
        <v>0</v>
      </c>
      <c r="BI996" s="194">
        <f>IF(N996="nulová",J996,0)</f>
        <v>0</v>
      </c>
      <c r="BJ996" s="17" t="s">
        <v>85</v>
      </c>
      <c r="BK996" s="194">
        <f>ROUND(I996*H996,2)</f>
        <v>0</v>
      </c>
      <c r="BL996" s="17" t="s">
        <v>254</v>
      </c>
      <c r="BM996" s="193" t="s">
        <v>1574</v>
      </c>
    </row>
    <row r="997" spans="1:65" s="14" customFormat="1" ht="10.199999999999999">
      <c r="B997" s="206"/>
      <c r="C997" s="207"/>
      <c r="D997" s="197" t="s">
        <v>167</v>
      </c>
      <c r="E997" s="208" t="s">
        <v>1</v>
      </c>
      <c r="F997" s="209" t="s">
        <v>85</v>
      </c>
      <c r="G997" s="207"/>
      <c r="H997" s="210">
        <v>1</v>
      </c>
      <c r="I997" s="211"/>
      <c r="J997" s="207"/>
      <c r="K997" s="207"/>
      <c r="L997" s="212"/>
      <c r="M997" s="213"/>
      <c r="N997" s="214"/>
      <c r="O997" s="214"/>
      <c r="P997" s="214"/>
      <c r="Q997" s="214"/>
      <c r="R997" s="214"/>
      <c r="S997" s="214"/>
      <c r="T997" s="215"/>
      <c r="AT997" s="216" t="s">
        <v>167</v>
      </c>
      <c r="AU997" s="216" t="s">
        <v>87</v>
      </c>
      <c r="AV997" s="14" t="s">
        <v>87</v>
      </c>
      <c r="AW997" s="14" t="s">
        <v>33</v>
      </c>
      <c r="AX997" s="14" t="s">
        <v>85</v>
      </c>
      <c r="AY997" s="216" t="s">
        <v>157</v>
      </c>
    </row>
    <row r="998" spans="1:65" s="2" customFormat="1" ht="33" customHeight="1">
      <c r="A998" s="34"/>
      <c r="B998" s="35"/>
      <c r="C998" s="182" t="s">
        <v>1575</v>
      </c>
      <c r="D998" s="182" t="s">
        <v>160</v>
      </c>
      <c r="E998" s="183" t="s">
        <v>1576</v>
      </c>
      <c r="F998" s="184" t="s">
        <v>1577</v>
      </c>
      <c r="G998" s="185" t="s">
        <v>1124</v>
      </c>
      <c r="H998" s="186">
        <v>1</v>
      </c>
      <c r="I998" s="187"/>
      <c r="J998" s="188">
        <f>ROUND(I998*H998,2)</f>
        <v>0</v>
      </c>
      <c r="K998" s="184" t="s">
        <v>1</v>
      </c>
      <c r="L998" s="39"/>
      <c r="M998" s="189" t="s">
        <v>1</v>
      </c>
      <c r="N998" s="190" t="s">
        <v>43</v>
      </c>
      <c r="O998" s="71"/>
      <c r="P998" s="191">
        <f>O998*H998</f>
        <v>0</v>
      </c>
      <c r="Q998" s="191">
        <v>6.6E-4</v>
      </c>
      <c r="R998" s="191">
        <f>Q998*H998</f>
        <v>6.6E-4</v>
      </c>
      <c r="S998" s="191">
        <v>0</v>
      </c>
      <c r="T998" s="19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193" t="s">
        <v>254</v>
      </c>
      <c r="AT998" s="193" t="s">
        <v>160</v>
      </c>
      <c r="AU998" s="193" t="s">
        <v>87</v>
      </c>
      <c r="AY998" s="17" t="s">
        <v>157</v>
      </c>
      <c r="BE998" s="194">
        <f>IF(N998="základní",J998,0)</f>
        <v>0</v>
      </c>
      <c r="BF998" s="194">
        <f>IF(N998="snížená",J998,0)</f>
        <v>0</v>
      </c>
      <c r="BG998" s="194">
        <f>IF(N998="zákl. přenesená",J998,0)</f>
        <v>0</v>
      </c>
      <c r="BH998" s="194">
        <f>IF(N998="sníž. přenesená",J998,0)</f>
        <v>0</v>
      </c>
      <c r="BI998" s="194">
        <f>IF(N998="nulová",J998,0)</f>
        <v>0</v>
      </c>
      <c r="BJ998" s="17" t="s">
        <v>85</v>
      </c>
      <c r="BK998" s="194">
        <f>ROUND(I998*H998,2)</f>
        <v>0</v>
      </c>
      <c r="BL998" s="17" t="s">
        <v>254</v>
      </c>
      <c r="BM998" s="193" t="s">
        <v>1578</v>
      </c>
    </row>
    <row r="999" spans="1:65" s="14" customFormat="1" ht="10.199999999999999">
      <c r="B999" s="206"/>
      <c r="C999" s="207"/>
      <c r="D999" s="197" t="s">
        <v>167</v>
      </c>
      <c r="E999" s="208" t="s">
        <v>1</v>
      </c>
      <c r="F999" s="209" t="s">
        <v>85</v>
      </c>
      <c r="G999" s="207"/>
      <c r="H999" s="210">
        <v>1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167</v>
      </c>
      <c r="AU999" s="216" t="s">
        <v>87</v>
      </c>
      <c r="AV999" s="14" t="s">
        <v>87</v>
      </c>
      <c r="AW999" s="14" t="s">
        <v>33</v>
      </c>
      <c r="AX999" s="14" t="s">
        <v>85</v>
      </c>
      <c r="AY999" s="216" t="s">
        <v>157</v>
      </c>
    </row>
    <row r="1000" spans="1:65" s="2" customFormat="1" ht="33" customHeight="1">
      <c r="A1000" s="34"/>
      <c r="B1000" s="35"/>
      <c r="C1000" s="182" t="s">
        <v>1579</v>
      </c>
      <c r="D1000" s="182" t="s">
        <v>160</v>
      </c>
      <c r="E1000" s="183" t="s">
        <v>1580</v>
      </c>
      <c r="F1000" s="184" t="s">
        <v>1581</v>
      </c>
      <c r="G1000" s="185" t="s">
        <v>1124</v>
      </c>
      <c r="H1000" s="186">
        <v>1</v>
      </c>
      <c r="I1000" s="187"/>
      <c r="J1000" s="188">
        <f>ROUND(I1000*H1000,2)</f>
        <v>0</v>
      </c>
      <c r="K1000" s="184" t="s">
        <v>1</v>
      </c>
      <c r="L1000" s="39"/>
      <c r="M1000" s="189" t="s">
        <v>1</v>
      </c>
      <c r="N1000" s="190" t="s">
        <v>43</v>
      </c>
      <c r="O1000" s="71"/>
      <c r="P1000" s="191">
        <f>O1000*H1000</f>
        <v>0</v>
      </c>
      <c r="Q1000" s="191">
        <v>6.6E-4</v>
      </c>
      <c r="R1000" s="191">
        <f>Q1000*H1000</f>
        <v>6.6E-4</v>
      </c>
      <c r="S1000" s="191">
        <v>0</v>
      </c>
      <c r="T1000" s="19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193" t="s">
        <v>254</v>
      </c>
      <c r="AT1000" s="193" t="s">
        <v>160</v>
      </c>
      <c r="AU1000" s="193" t="s">
        <v>87</v>
      </c>
      <c r="AY1000" s="17" t="s">
        <v>157</v>
      </c>
      <c r="BE1000" s="194">
        <f>IF(N1000="základní",J1000,0)</f>
        <v>0</v>
      </c>
      <c r="BF1000" s="194">
        <f>IF(N1000="snížená",J1000,0)</f>
        <v>0</v>
      </c>
      <c r="BG1000" s="194">
        <f>IF(N1000="zákl. přenesená",J1000,0)</f>
        <v>0</v>
      </c>
      <c r="BH1000" s="194">
        <f>IF(N1000="sníž. přenesená",J1000,0)</f>
        <v>0</v>
      </c>
      <c r="BI1000" s="194">
        <f>IF(N1000="nulová",J1000,0)</f>
        <v>0</v>
      </c>
      <c r="BJ1000" s="17" t="s">
        <v>85</v>
      </c>
      <c r="BK1000" s="194">
        <f>ROUND(I1000*H1000,2)</f>
        <v>0</v>
      </c>
      <c r="BL1000" s="17" t="s">
        <v>254</v>
      </c>
      <c r="BM1000" s="193" t="s">
        <v>1582</v>
      </c>
    </row>
    <row r="1001" spans="1:65" s="14" customFormat="1" ht="10.199999999999999">
      <c r="B1001" s="206"/>
      <c r="C1001" s="207"/>
      <c r="D1001" s="197" t="s">
        <v>167</v>
      </c>
      <c r="E1001" s="208" t="s">
        <v>1</v>
      </c>
      <c r="F1001" s="209" t="s">
        <v>85</v>
      </c>
      <c r="G1001" s="207"/>
      <c r="H1001" s="210">
        <v>1</v>
      </c>
      <c r="I1001" s="211"/>
      <c r="J1001" s="207"/>
      <c r="K1001" s="207"/>
      <c r="L1001" s="212"/>
      <c r="M1001" s="213"/>
      <c r="N1001" s="214"/>
      <c r="O1001" s="214"/>
      <c r="P1001" s="214"/>
      <c r="Q1001" s="214"/>
      <c r="R1001" s="214"/>
      <c r="S1001" s="214"/>
      <c r="T1001" s="215"/>
      <c r="AT1001" s="216" t="s">
        <v>167</v>
      </c>
      <c r="AU1001" s="216" t="s">
        <v>87</v>
      </c>
      <c r="AV1001" s="14" t="s">
        <v>87</v>
      </c>
      <c r="AW1001" s="14" t="s">
        <v>33</v>
      </c>
      <c r="AX1001" s="14" t="s">
        <v>85</v>
      </c>
      <c r="AY1001" s="216" t="s">
        <v>157</v>
      </c>
    </row>
    <row r="1002" spans="1:65" s="2" customFormat="1" ht="66.75" customHeight="1">
      <c r="A1002" s="34"/>
      <c r="B1002" s="35"/>
      <c r="C1002" s="182" t="s">
        <v>1583</v>
      </c>
      <c r="D1002" s="182" t="s">
        <v>160</v>
      </c>
      <c r="E1002" s="183" t="s">
        <v>1584</v>
      </c>
      <c r="F1002" s="184" t="s">
        <v>1585</v>
      </c>
      <c r="G1002" s="185" t="s">
        <v>1124</v>
      </c>
      <c r="H1002" s="186">
        <v>1</v>
      </c>
      <c r="I1002" s="187"/>
      <c r="J1002" s="188">
        <f>ROUND(I1002*H1002,2)</f>
        <v>0</v>
      </c>
      <c r="K1002" s="184" t="s">
        <v>1</v>
      </c>
      <c r="L1002" s="39"/>
      <c r="M1002" s="189" t="s">
        <v>1</v>
      </c>
      <c r="N1002" s="190" t="s">
        <v>43</v>
      </c>
      <c r="O1002" s="71"/>
      <c r="P1002" s="191">
        <f>O1002*H1002</f>
        <v>0</v>
      </c>
      <c r="Q1002" s="191">
        <v>6.6E-4</v>
      </c>
      <c r="R1002" s="191">
        <f>Q1002*H1002</f>
        <v>6.6E-4</v>
      </c>
      <c r="S1002" s="191">
        <v>0</v>
      </c>
      <c r="T1002" s="19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193" t="s">
        <v>254</v>
      </c>
      <c r="AT1002" s="193" t="s">
        <v>160</v>
      </c>
      <c r="AU1002" s="193" t="s">
        <v>87</v>
      </c>
      <c r="AY1002" s="17" t="s">
        <v>157</v>
      </c>
      <c r="BE1002" s="194">
        <f>IF(N1002="základní",J1002,0)</f>
        <v>0</v>
      </c>
      <c r="BF1002" s="194">
        <f>IF(N1002="snížená",J1002,0)</f>
        <v>0</v>
      </c>
      <c r="BG1002" s="194">
        <f>IF(N1002="zákl. přenesená",J1002,0)</f>
        <v>0</v>
      </c>
      <c r="BH1002" s="194">
        <f>IF(N1002="sníž. přenesená",J1002,0)</f>
        <v>0</v>
      </c>
      <c r="BI1002" s="194">
        <f>IF(N1002="nulová",J1002,0)</f>
        <v>0</v>
      </c>
      <c r="BJ1002" s="17" t="s">
        <v>85</v>
      </c>
      <c r="BK1002" s="194">
        <f>ROUND(I1002*H1002,2)</f>
        <v>0</v>
      </c>
      <c r="BL1002" s="17" t="s">
        <v>254</v>
      </c>
      <c r="BM1002" s="193" t="s">
        <v>1586</v>
      </c>
    </row>
    <row r="1003" spans="1:65" s="14" customFormat="1" ht="10.199999999999999">
      <c r="B1003" s="206"/>
      <c r="C1003" s="207"/>
      <c r="D1003" s="197" t="s">
        <v>167</v>
      </c>
      <c r="E1003" s="208" t="s">
        <v>1</v>
      </c>
      <c r="F1003" s="209" t="s">
        <v>85</v>
      </c>
      <c r="G1003" s="207"/>
      <c r="H1003" s="210">
        <v>1</v>
      </c>
      <c r="I1003" s="211"/>
      <c r="J1003" s="207"/>
      <c r="K1003" s="207"/>
      <c r="L1003" s="212"/>
      <c r="M1003" s="213"/>
      <c r="N1003" s="214"/>
      <c r="O1003" s="214"/>
      <c r="P1003" s="214"/>
      <c r="Q1003" s="214"/>
      <c r="R1003" s="214"/>
      <c r="S1003" s="214"/>
      <c r="T1003" s="215"/>
      <c r="AT1003" s="216" t="s">
        <v>167</v>
      </c>
      <c r="AU1003" s="216" t="s">
        <v>87</v>
      </c>
      <c r="AV1003" s="14" t="s">
        <v>87</v>
      </c>
      <c r="AW1003" s="14" t="s">
        <v>33</v>
      </c>
      <c r="AX1003" s="14" t="s">
        <v>85</v>
      </c>
      <c r="AY1003" s="216" t="s">
        <v>157</v>
      </c>
    </row>
    <row r="1004" spans="1:65" s="2" customFormat="1" ht="49.05" customHeight="1">
      <c r="A1004" s="34"/>
      <c r="B1004" s="35"/>
      <c r="C1004" s="182" t="s">
        <v>1587</v>
      </c>
      <c r="D1004" s="182" t="s">
        <v>160</v>
      </c>
      <c r="E1004" s="183" t="s">
        <v>1588</v>
      </c>
      <c r="F1004" s="184" t="s">
        <v>1589</v>
      </c>
      <c r="G1004" s="185" t="s">
        <v>352</v>
      </c>
      <c r="H1004" s="186">
        <v>1</v>
      </c>
      <c r="I1004" s="187"/>
      <c r="J1004" s="188">
        <f>ROUND(I1004*H1004,2)</f>
        <v>0</v>
      </c>
      <c r="K1004" s="184" t="s">
        <v>1</v>
      </c>
      <c r="L1004" s="39"/>
      <c r="M1004" s="189" t="s">
        <v>1</v>
      </c>
      <c r="N1004" s="190" t="s">
        <v>43</v>
      </c>
      <c r="O1004" s="71"/>
      <c r="P1004" s="191">
        <f>O1004*H1004</f>
        <v>0</v>
      </c>
      <c r="Q1004" s="191">
        <v>6.6E-4</v>
      </c>
      <c r="R1004" s="191">
        <f>Q1004*H1004</f>
        <v>6.6E-4</v>
      </c>
      <c r="S1004" s="191">
        <v>0</v>
      </c>
      <c r="T1004" s="19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193" t="s">
        <v>254</v>
      </c>
      <c r="AT1004" s="193" t="s">
        <v>160</v>
      </c>
      <c r="AU1004" s="193" t="s">
        <v>87</v>
      </c>
      <c r="AY1004" s="17" t="s">
        <v>157</v>
      </c>
      <c r="BE1004" s="194">
        <f>IF(N1004="základní",J1004,0)</f>
        <v>0</v>
      </c>
      <c r="BF1004" s="194">
        <f>IF(N1004="snížená",J1004,0)</f>
        <v>0</v>
      </c>
      <c r="BG1004" s="194">
        <f>IF(N1004="zákl. přenesená",J1004,0)</f>
        <v>0</v>
      </c>
      <c r="BH1004" s="194">
        <f>IF(N1004="sníž. přenesená",J1004,0)</f>
        <v>0</v>
      </c>
      <c r="BI1004" s="194">
        <f>IF(N1004="nulová",J1004,0)</f>
        <v>0</v>
      </c>
      <c r="BJ1004" s="17" t="s">
        <v>85</v>
      </c>
      <c r="BK1004" s="194">
        <f>ROUND(I1004*H1004,2)</f>
        <v>0</v>
      </c>
      <c r="BL1004" s="17" t="s">
        <v>254</v>
      </c>
      <c r="BM1004" s="193" t="s">
        <v>1590</v>
      </c>
    </row>
    <row r="1005" spans="1:65" s="14" customFormat="1" ht="10.199999999999999">
      <c r="B1005" s="206"/>
      <c r="C1005" s="207"/>
      <c r="D1005" s="197" t="s">
        <v>167</v>
      </c>
      <c r="E1005" s="208" t="s">
        <v>1</v>
      </c>
      <c r="F1005" s="209" t="s">
        <v>85</v>
      </c>
      <c r="G1005" s="207"/>
      <c r="H1005" s="210">
        <v>1</v>
      </c>
      <c r="I1005" s="211"/>
      <c r="J1005" s="207"/>
      <c r="K1005" s="207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167</v>
      </c>
      <c r="AU1005" s="216" t="s">
        <v>87</v>
      </c>
      <c r="AV1005" s="14" t="s">
        <v>87</v>
      </c>
      <c r="AW1005" s="14" t="s">
        <v>33</v>
      </c>
      <c r="AX1005" s="14" t="s">
        <v>85</v>
      </c>
      <c r="AY1005" s="216" t="s">
        <v>157</v>
      </c>
    </row>
    <row r="1006" spans="1:65" s="2" customFormat="1" ht="62.7" customHeight="1">
      <c r="A1006" s="34"/>
      <c r="B1006" s="35"/>
      <c r="C1006" s="182" t="s">
        <v>1591</v>
      </c>
      <c r="D1006" s="182" t="s">
        <v>160</v>
      </c>
      <c r="E1006" s="183" t="s">
        <v>1592</v>
      </c>
      <c r="F1006" s="184" t="s">
        <v>1593</v>
      </c>
      <c r="G1006" s="185" t="s">
        <v>1124</v>
      </c>
      <c r="H1006" s="186">
        <v>1</v>
      </c>
      <c r="I1006" s="187"/>
      <c r="J1006" s="188">
        <f>ROUND(I1006*H1006,2)</f>
        <v>0</v>
      </c>
      <c r="K1006" s="184" t="s">
        <v>1</v>
      </c>
      <c r="L1006" s="39"/>
      <c r="M1006" s="189" t="s">
        <v>1</v>
      </c>
      <c r="N1006" s="190" t="s">
        <v>43</v>
      </c>
      <c r="O1006" s="71"/>
      <c r="P1006" s="191">
        <f>O1006*H1006</f>
        <v>0</v>
      </c>
      <c r="Q1006" s="191">
        <v>6.6E-4</v>
      </c>
      <c r="R1006" s="191">
        <f>Q1006*H1006</f>
        <v>6.6E-4</v>
      </c>
      <c r="S1006" s="191">
        <v>0</v>
      </c>
      <c r="T1006" s="19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193" t="s">
        <v>254</v>
      </c>
      <c r="AT1006" s="193" t="s">
        <v>160</v>
      </c>
      <c r="AU1006" s="193" t="s">
        <v>87</v>
      </c>
      <c r="AY1006" s="17" t="s">
        <v>157</v>
      </c>
      <c r="BE1006" s="194">
        <f>IF(N1006="základní",J1006,0)</f>
        <v>0</v>
      </c>
      <c r="BF1006" s="194">
        <f>IF(N1006="snížená",J1006,0)</f>
        <v>0</v>
      </c>
      <c r="BG1006" s="194">
        <f>IF(N1006="zákl. přenesená",J1006,0)</f>
        <v>0</v>
      </c>
      <c r="BH1006" s="194">
        <f>IF(N1006="sníž. přenesená",J1006,0)</f>
        <v>0</v>
      </c>
      <c r="BI1006" s="194">
        <f>IF(N1006="nulová",J1006,0)</f>
        <v>0</v>
      </c>
      <c r="BJ1006" s="17" t="s">
        <v>85</v>
      </c>
      <c r="BK1006" s="194">
        <f>ROUND(I1006*H1006,2)</f>
        <v>0</v>
      </c>
      <c r="BL1006" s="17" t="s">
        <v>254</v>
      </c>
      <c r="BM1006" s="193" t="s">
        <v>1594</v>
      </c>
    </row>
    <row r="1007" spans="1:65" s="14" customFormat="1" ht="10.199999999999999">
      <c r="B1007" s="206"/>
      <c r="C1007" s="207"/>
      <c r="D1007" s="197" t="s">
        <v>167</v>
      </c>
      <c r="E1007" s="208" t="s">
        <v>1</v>
      </c>
      <c r="F1007" s="209" t="s">
        <v>85</v>
      </c>
      <c r="G1007" s="207"/>
      <c r="H1007" s="210">
        <v>1</v>
      </c>
      <c r="I1007" s="211"/>
      <c r="J1007" s="207"/>
      <c r="K1007" s="207"/>
      <c r="L1007" s="212"/>
      <c r="M1007" s="213"/>
      <c r="N1007" s="214"/>
      <c r="O1007" s="214"/>
      <c r="P1007" s="214"/>
      <c r="Q1007" s="214"/>
      <c r="R1007" s="214"/>
      <c r="S1007" s="214"/>
      <c r="T1007" s="215"/>
      <c r="AT1007" s="216" t="s">
        <v>167</v>
      </c>
      <c r="AU1007" s="216" t="s">
        <v>87</v>
      </c>
      <c r="AV1007" s="14" t="s">
        <v>87</v>
      </c>
      <c r="AW1007" s="14" t="s">
        <v>33</v>
      </c>
      <c r="AX1007" s="14" t="s">
        <v>85</v>
      </c>
      <c r="AY1007" s="216" t="s">
        <v>157</v>
      </c>
    </row>
    <row r="1008" spans="1:65" s="2" customFormat="1" ht="37.799999999999997" customHeight="1">
      <c r="A1008" s="34"/>
      <c r="B1008" s="35"/>
      <c r="C1008" s="182" t="s">
        <v>1595</v>
      </c>
      <c r="D1008" s="182" t="s">
        <v>160</v>
      </c>
      <c r="E1008" s="183" t="s">
        <v>1596</v>
      </c>
      <c r="F1008" s="184" t="s">
        <v>1597</v>
      </c>
      <c r="G1008" s="185" t="s">
        <v>1124</v>
      </c>
      <c r="H1008" s="186">
        <v>1</v>
      </c>
      <c r="I1008" s="187"/>
      <c r="J1008" s="188">
        <f>ROUND(I1008*H1008,2)</f>
        <v>0</v>
      </c>
      <c r="K1008" s="184" t="s">
        <v>1</v>
      </c>
      <c r="L1008" s="39"/>
      <c r="M1008" s="189" t="s">
        <v>1</v>
      </c>
      <c r="N1008" s="190" t="s">
        <v>43</v>
      </c>
      <c r="O1008" s="71"/>
      <c r="P1008" s="191">
        <f>O1008*H1008</f>
        <v>0</v>
      </c>
      <c r="Q1008" s="191">
        <v>6.6E-4</v>
      </c>
      <c r="R1008" s="191">
        <f>Q1008*H1008</f>
        <v>6.6E-4</v>
      </c>
      <c r="S1008" s="191">
        <v>0</v>
      </c>
      <c r="T1008" s="19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193" t="s">
        <v>254</v>
      </c>
      <c r="AT1008" s="193" t="s">
        <v>160</v>
      </c>
      <c r="AU1008" s="193" t="s">
        <v>87</v>
      </c>
      <c r="AY1008" s="17" t="s">
        <v>157</v>
      </c>
      <c r="BE1008" s="194">
        <f>IF(N1008="základní",J1008,0)</f>
        <v>0</v>
      </c>
      <c r="BF1008" s="194">
        <f>IF(N1008="snížená",J1008,0)</f>
        <v>0</v>
      </c>
      <c r="BG1008" s="194">
        <f>IF(N1008="zákl. přenesená",J1008,0)</f>
        <v>0</v>
      </c>
      <c r="BH1008" s="194">
        <f>IF(N1008="sníž. přenesená",J1008,0)</f>
        <v>0</v>
      </c>
      <c r="BI1008" s="194">
        <f>IF(N1008="nulová",J1008,0)</f>
        <v>0</v>
      </c>
      <c r="BJ1008" s="17" t="s">
        <v>85</v>
      </c>
      <c r="BK1008" s="194">
        <f>ROUND(I1008*H1008,2)</f>
        <v>0</v>
      </c>
      <c r="BL1008" s="17" t="s">
        <v>254</v>
      </c>
      <c r="BM1008" s="193" t="s">
        <v>1598</v>
      </c>
    </row>
    <row r="1009" spans="1:65" s="14" customFormat="1" ht="10.199999999999999">
      <c r="B1009" s="206"/>
      <c r="C1009" s="207"/>
      <c r="D1009" s="197" t="s">
        <v>167</v>
      </c>
      <c r="E1009" s="208" t="s">
        <v>1</v>
      </c>
      <c r="F1009" s="209" t="s">
        <v>85</v>
      </c>
      <c r="G1009" s="207"/>
      <c r="H1009" s="210">
        <v>1</v>
      </c>
      <c r="I1009" s="211"/>
      <c r="J1009" s="207"/>
      <c r="K1009" s="207"/>
      <c r="L1009" s="212"/>
      <c r="M1009" s="213"/>
      <c r="N1009" s="214"/>
      <c r="O1009" s="214"/>
      <c r="P1009" s="214"/>
      <c r="Q1009" s="214"/>
      <c r="R1009" s="214"/>
      <c r="S1009" s="214"/>
      <c r="T1009" s="215"/>
      <c r="AT1009" s="216" t="s">
        <v>167</v>
      </c>
      <c r="AU1009" s="216" t="s">
        <v>87</v>
      </c>
      <c r="AV1009" s="14" t="s">
        <v>87</v>
      </c>
      <c r="AW1009" s="14" t="s">
        <v>33</v>
      </c>
      <c r="AX1009" s="14" t="s">
        <v>85</v>
      </c>
      <c r="AY1009" s="216" t="s">
        <v>157</v>
      </c>
    </row>
    <row r="1010" spans="1:65" s="2" customFormat="1" ht="55.5" customHeight="1">
      <c r="A1010" s="34"/>
      <c r="B1010" s="35"/>
      <c r="C1010" s="182" t="s">
        <v>1599</v>
      </c>
      <c r="D1010" s="182" t="s">
        <v>160</v>
      </c>
      <c r="E1010" s="183" t="s">
        <v>1600</v>
      </c>
      <c r="F1010" s="184" t="s">
        <v>1601</v>
      </c>
      <c r="G1010" s="185" t="s">
        <v>1124</v>
      </c>
      <c r="H1010" s="186">
        <v>1</v>
      </c>
      <c r="I1010" s="187"/>
      <c r="J1010" s="188">
        <f>ROUND(I1010*H1010,2)</f>
        <v>0</v>
      </c>
      <c r="K1010" s="184" t="s">
        <v>1</v>
      </c>
      <c r="L1010" s="39"/>
      <c r="M1010" s="189" t="s">
        <v>1</v>
      </c>
      <c r="N1010" s="190" t="s">
        <v>43</v>
      </c>
      <c r="O1010" s="71"/>
      <c r="P1010" s="191">
        <f>O1010*H1010</f>
        <v>0</v>
      </c>
      <c r="Q1010" s="191">
        <v>6.6E-4</v>
      </c>
      <c r="R1010" s="191">
        <f>Q1010*H1010</f>
        <v>6.6E-4</v>
      </c>
      <c r="S1010" s="191">
        <v>0</v>
      </c>
      <c r="T1010" s="19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193" t="s">
        <v>254</v>
      </c>
      <c r="AT1010" s="193" t="s">
        <v>160</v>
      </c>
      <c r="AU1010" s="193" t="s">
        <v>87</v>
      </c>
      <c r="AY1010" s="17" t="s">
        <v>157</v>
      </c>
      <c r="BE1010" s="194">
        <f>IF(N1010="základní",J1010,0)</f>
        <v>0</v>
      </c>
      <c r="BF1010" s="194">
        <f>IF(N1010="snížená",J1010,0)</f>
        <v>0</v>
      </c>
      <c r="BG1010" s="194">
        <f>IF(N1010="zákl. přenesená",J1010,0)</f>
        <v>0</v>
      </c>
      <c r="BH1010" s="194">
        <f>IF(N1010="sníž. přenesená",J1010,0)</f>
        <v>0</v>
      </c>
      <c r="BI1010" s="194">
        <f>IF(N1010="nulová",J1010,0)</f>
        <v>0</v>
      </c>
      <c r="BJ1010" s="17" t="s">
        <v>85</v>
      </c>
      <c r="BK1010" s="194">
        <f>ROUND(I1010*H1010,2)</f>
        <v>0</v>
      </c>
      <c r="BL1010" s="17" t="s">
        <v>254</v>
      </c>
      <c r="BM1010" s="193" t="s">
        <v>1602</v>
      </c>
    </row>
    <row r="1011" spans="1:65" s="14" customFormat="1" ht="10.199999999999999">
      <c r="B1011" s="206"/>
      <c r="C1011" s="207"/>
      <c r="D1011" s="197" t="s">
        <v>167</v>
      </c>
      <c r="E1011" s="208" t="s">
        <v>1</v>
      </c>
      <c r="F1011" s="209" t="s">
        <v>85</v>
      </c>
      <c r="G1011" s="207"/>
      <c r="H1011" s="210">
        <v>1</v>
      </c>
      <c r="I1011" s="211"/>
      <c r="J1011" s="207"/>
      <c r="K1011" s="207"/>
      <c r="L1011" s="212"/>
      <c r="M1011" s="213"/>
      <c r="N1011" s="214"/>
      <c r="O1011" s="214"/>
      <c r="P1011" s="214"/>
      <c r="Q1011" s="214"/>
      <c r="R1011" s="214"/>
      <c r="S1011" s="214"/>
      <c r="T1011" s="215"/>
      <c r="AT1011" s="216" t="s">
        <v>167</v>
      </c>
      <c r="AU1011" s="216" t="s">
        <v>87</v>
      </c>
      <c r="AV1011" s="14" t="s">
        <v>87</v>
      </c>
      <c r="AW1011" s="14" t="s">
        <v>33</v>
      </c>
      <c r="AX1011" s="14" t="s">
        <v>85</v>
      </c>
      <c r="AY1011" s="216" t="s">
        <v>157</v>
      </c>
    </row>
    <row r="1012" spans="1:65" s="2" customFormat="1" ht="24.15" customHeight="1">
      <c r="A1012" s="34"/>
      <c r="B1012" s="35"/>
      <c r="C1012" s="182" t="s">
        <v>1603</v>
      </c>
      <c r="D1012" s="182" t="s">
        <v>160</v>
      </c>
      <c r="E1012" s="183" t="s">
        <v>1604</v>
      </c>
      <c r="F1012" s="184" t="s">
        <v>1605</v>
      </c>
      <c r="G1012" s="185" t="s">
        <v>1124</v>
      </c>
      <c r="H1012" s="186">
        <v>1</v>
      </c>
      <c r="I1012" s="187"/>
      <c r="J1012" s="188">
        <f>ROUND(I1012*H1012,2)</f>
        <v>0</v>
      </c>
      <c r="K1012" s="184" t="s">
        <v>1</v>
      </c>
      <c r="L1012" s="39"/>
      <c r="M1012" s="189" t="s">
        <v>1</v>
      </c>
      <c r="N1012" s="190" t="s">
        <v>43</v>
      </c>
      <c r="O1012" s="71"/>
      <c r="P1012" s="191">
        <f>O1012*H1012</f>
        <v>0</v>
      </c>
      <c r="Q1012" s="191">
        <v>6.6E-4</v>
      </c>
      <c r="R1012" s="191">
        <f>Q1012*H1012</f>
        <v>6.6E-4</v>
      </c>
      <c r="S1012" s="191">
        <v>0</v>
      </c>
      <c r="T1012" s="19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193" t="s">
        <v>254</v>
      </c>
      <c r="AT1012" s="193" t="s">
        <v>160</v>
      </c>
      <c r="AU1012" s="193" t="s">
        <v>87</v>
      </c>
      <c r="AY1012" s="17" t="s">
        <v>157</v>
      </c>
      <c r="BE1012" s="194">
        <f>IF(N1012="základní",J1012,0)</f>
        <v>0</v>
      </c>
      <c r="BF1012" s="194">
        <f>IF(N1012="snížená",J1012,0)</f>
        <v>0</v>
      </c>
      <c r="BG1012" s="194">
        <f>IF(N1012="zákl. přenesená",J1012,0)</f>
        <v>0</v>
      </c>
      <c r="BH1012" s="194">
        <f>IF(N1012="sníž. přenesená",J1012,0)</f>
        <v>0</v>
      </c>
      <c r="BI1012" s="194">
        <f>IF(N1012="nulová",J1012,0)</f>
        <v>0</v>
      </c>
      <c r="BJ1012" s="17" t="s">
        <v>85</v>
      </c>
      <c r="BK1012" s="194">
        <f>ROUND(I1012*H1012,2)</f>
        <v>0</v>
      </c>
      <c r="BL1012" s="17" t="s">
        <v>254</v>
      </c>
      <c r="BM1012" s="193" t="s">
        <v>1606</v>
      </c>
    </row>
    <row r="1013" spans="1:65" s="14" customFormat="1" ht="10.199999999999999">
      <c r="B1013" s="206"/>
      <c r="C1013" s="207"/>
      <c r="D1013" s="197" t="s">
        <v>167</v>
      </c>
      <c r="E1013" s="208" t="s">
        <v>1</v>
      </c>
      <c r="F1013" s="209" t="s">
        <v>85</v>
      </c>
      <c r="G1013" s="207"/>
      <c r="H1013" s="210">
        <v>1</v>
      </c>
      <c r="I1013" s="211"/>
      <c r="J1013" s="207"/>
      <c r="K1013" s="207"/>
      <c r="L1013" s="212"/>
      <c r="M1013" s="213"/>
      <c r="N1013" s="214"/>
      <c r="O1013" s="214"/>
      <c r="P1013" s="214"/>
      <c r="Q1013" s="214"/>
      <c r="R1013" s="214"/>
      <c r="S1013" s="214"/>
      <c r="T1013" s="215"/>
      <c r="AT1013" s="216" t="s">
        <v>167</v>
      </c>
      <c r="AU1013" s="216" t="s">
        <v>87</v>
      </c>
      <c r="AV1013" s="14" t="s">
        <v>87</v>
      </c>
      <c r="AW1013" s="14" t="s">
        <v>33</v>
      </c>
      <c r="AX1013" s="14" t="s">
        <v>85</v>
      </c>
      <c r="AY1013" s="216" t="s">
        <v>157</v>
      </c>
    </row>
    <row r="1014" spans="1:65" s="2" customFormat="1" ht="24.15" customHeight="1">
      <c r="A1014" s="34"/>
      <c r="B1014" s="35"/>
      <c r="C1014" s="182" t="s">
        <v>1607</v>
      </c>
      <c r="D1014" s="182" t="s">
        <v>160</v>
      </c>
      <c r="E1014" s="183" t="s">
        <v>1608</v>
      </c>
      <c r="F1014" s="184" t="s">
        <v>1609</v>
      </c>
      <c r="G1014" s="185" t="s">
        <v>1124</v>
      </c>
      <c r="H1014" s="186">
        <v>1</v>
      </c>
      <c r="I1014" s="187"/>
      <c r="J1014" s="188">
        <f>ROUND(I1014*H1014,2)</f>
        <v>0</v>
      </c>
      <c r="K1014" s="184" t="s">
        <v>1</v>
      </c>
      <c r="L1014" s="39"/>
      <c r="M1014" s="189" t="s">
        <v>1</v>
      </c>
      <c r="N1014" s="190" t="s">
        <v>43</v>
      </c>
      <c r="O1014" s="71"/>
      <c r="P1014" s="191">
        <f>O1014*H1014</f>
        <v>0</v>
      </c>
      <c r="Q1014" s="191">
        <v>6.6E-4</v>
      </c>
      <c r="R1014" s="191">
        <f>Q1014*H1014</f>
        <v>6.6E-4</v>
      </c>
      <c r="S1014" s="191">
        <v>0</v>
      </c>
      <c r="T1014" s="19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193" t="s">
        <v>254</v>
      </c>
      <c r="AT1014" s="193" t="s">
        <v>160</v>
      </c>
      <c r="AU1014" s="193" t="s">
        <v>87</v>
      </c>
      <c r="AY1014" s="17" t="s">
        <v>157</v>
      </c>
      <c r="BE1014" s="194">
        <f>IF(N1014="základní",J1014,0)</f>
        <v>0</v>
      </c>
      <c r="BF1014" s="194">
        <f>IF(N1014="snížená",J1014,0)</f>
        <v>0</v>
      </c>
      <c r="BG1014" s="194">
        <f>IF(N1014="zákl. přenesená",J1014,0)</f>
        <v>0</v>
      </c>
      <c r="BH1014" s="194">
        <f>IF(N1014="sníž. přenesená",J1014,0)</f>
        <v>0</v>
      </c>
      <c r="BI1014" s="194">
        <f>IF(N1014="nulová",J1014,0)</f>
        <v>0</v>
      </c>
      <c r="BJ1014" s="17" t="s">
        <v>85</v>
      </c>
      <c r="BK1014" s="194">
        <f>ROUND(I1014*H1014,2)</f>
        <v>0</v>
      </c>
      <c r="BL1014" s="17" t="s">
        <v>254</v>
      </c>
      <c r="BM1014" s="193" t="s">
        <v>1610</v>
      </c>
    </row>
    <row r="1015" spans="1:65" s="14" customFormat="1" ht="10.199999999999999">
      <c r="B1015" s="206"/>
      <c r="C1015" s="207"/>
      <c r="D1015" s="197" t="s">
        <v>167</v>
      </c>
      <c r="E1015" s="208" t="s">
        <v>1</v>
      </c>
      <c r="F1015" s="209" t="s">
        <v>85</v>
      </c>
      <c r="G1015" s="207"/>
      <c r="H1015" s="210">
        <v>1</v>
      </c>
      <c r="I1015" s="211"/>
      <c r="J1015" s="207"/>
      <c r="K1015" s="207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167</v>
      </c>
      <c r="AU1015" s="216" t="s">
        <v>87</v>
      </c>
      <c r="AV1015" s="14" t="s">
        <v>87</v>
      </c>
      <c r="AW1015" s="14" t="s">
        <v>33</v>
      </c>
      <c r="AX1015" s="14" t="s">
        <v>85</v>
      </c>
      <c r="AY1015" s="216" t="s">
        <v>157</v>
      </c>
    </row>
    <row r="1016" spans="1:65" s="2" customFormat="1" ht="62.7" customHeight="1">
      <c r="A1016" s="34"/>
      <c r="B1016" s="35"/>
      <c r="C1016" s="182" t="s">
        <v>1611</v>
      </c>
      <c r="D1016" s="182" t="s">
        <v>160</v>
      </c>
      <c r="E1016" s="183" t="s">
        <v>1612</v>
      </c>
      <c r="F1016" s="184" t="s">
        <v>1613</v>
      </c>
      <c r="G1016" s="185" t="s">
        <v>352</v>
      </c>
      <c r="H1016" s="186">
        <v>1</v>
      </c>
      <c r="I1016" s="187"/>
      <c r="J1016" s="188">
        <f>ROUND(I1016*H1016,2)</f>
        <v>0</v>
      </c>
      <c r="K1016" s="184" t="s">
        <v>1</v>
      </c>
      <c r="L1016" s="39"/>
      <c r="M1016" s="189" t="s">
        <v>1</v>
      </c>
      <c r="N1016" s="190" t="s">
        <v>43</v>
      </c>
      <c r="O1016" s="71"/>
      <c r="P1016" s="191">
        <f>O1016*H1016</f>
        <v>0</v>
      </c>
      <c r="Q1016" s="191">
        <v>6.6E-4</v>
      </c>
      <c r="R1016" s="191">
        <f>Q1016*H1016</f>
        <v>6.6E-4</v>
      </c>
      <c r="S1016" s="191">
        <v>0</v>
      </c>
      <c r="T1016" s="19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193" t="s">
        <v>254</v>
      </c>
      <c r="AT1016" s="193" t="s">
        <v>160</v>
      </c>
      <c r="AU1016" s="193" t="s">
        <v>87</v>
      </c>
      <c r="AY1016" s="17" t="s">
        <v>157</v>
      </c>
      <c r="BE1016" s="194">
        <f>IF(N1016="základní",J1016,0)</f>
        <v>0</v>
      </c>
      <c r="BF1016" s="194">
        <f>IF(N1016="snížená",J1016,0)</f>
        <v>0</v>
      </c>
      <c r="BG1016" s="194">
        <f>IF(N1016="zákl. přenesená",J1016,0)</f>
        <v>0</v>
      </c>
      <c r="BH1016" s="194">
        <f>IF(N1016="sníž. přenesená",J1016,0)</f>
        <v>0</v>
      </c>
      <c r="BI1016" s="194">
        <f>IF(N1016="nulová",J1016,0)</f>
        <v>0</v>
      </c>
      <c r="BJ1016" s="17" t="s">
        <v>85</v>
      </c>
      <c r="BK1016" s="194">
        <f>ROUND(I1016*H1016,2)</f>
        <v>0</v>
      </c>
      <c r="BL1016" s="17" t="s">
        <v>254</v>
      </c>
      <c r="BM1016" s="193" t="s">
        <v>1614</v>
      </c>
    </row>
    <row r="1017" spans="1:65" s="14" customFormat="1" ht="10.199999999999999">
      <c r="B1017" s="206"/>
      <c r="C1017" s="207"/>
      <c r="D1017" s="197" t="s">
        <v>167</v>
      </c>
      <c r="E1017" s="208" t="s">
        <v>1</v>
      </c>
      <c r="F1017" s="209" t="s">
        <v>85</v>
      </c>
      <c r="G1017" s="207"/>
      <c r="H1017" s="210">
        <v>1</v>
      </c>
      <c r="I1017" s="211"/>
      <c r="J1017" s="207"/>
      <c r="K1017" s="207"/>
      <c r="L1017" s="212"/>
      <c r="M1017" s="213"/>
      <c r="N1017" s="214"/>
      <c r="O1017" s="214"/>
      <c r="P1017" s="214"/>
      <c r="Q1017" s="214"/>
      <c r="R1017" s="214"/>
      <c r="S1017" s="214"/>
      <c r="T1017" s="215"/>
      <c r="AT1017" s="216" t="s">
        <v>167</v>
      </c>
      <c r="AU1017" s="216" t="s">
        <v>87</v>
      </c>
      <c r="AV1017" s="14" t="s">
        <v>87</v>
      </c>
      <c r="AW1017" s="14" t="s">
        <v>33</v>
      </c>
      <c r="AX1017" s="14" t="s">
        <v>85</v>
      </c>
      <c r="AY1017" s="216" t="s">
        <v>157</v>
      </c>
    </row>
    <row r="1018" spans="1:65" s="2" customFormat="1" ht="37.799999999999997" customHeight="1">
      <c r="A1018" s="34"/>
      <c r="B1018" s="35"/>
      <c r="C1018" s="182" t="s">
        <v>1615</v>
      </c>
      <c r="D1018" s="182" t="s">
        <v>160</v>
      </c>
      <c r="E1018" s="183" t="s">
        <v>1616</v>
      </c>
      <c r="F1018" s="184" t="s">
        <v>1617</v>
      </c>
      <c r="G1018" s="185" t="s">
        <v>352</v>
      </c>
      <c r="H1018" s="186">
        <v>1</v>
      </c>
      <c r="I1018" s="187"/>
      <c r="J1018" s="188">
        <f>ROUND(I1018*H1018,2)</f>
        <v>0</v>
      </c>
      <c r="K1018" s="184" t="s">
        <v>1</v>
      </c>
      <c r="L1018" s="39"/>
      <c r="M1018" s="189" t="s">
        <v>1</v>
      </c>
      <c r="N1018" s="190" t="s">
        <v>43</v>
      </c>
      <c r="O1018" s="71"/>
      <c r="P1018" s="191">
        <f>O1018*H1018</f>
        <v>0</v>
      </c>
      <c r="Q1018" s="191">
        <v>6.6E-4</v>
      </c>
      <c r="R1018" s="191">
        <f>Q1018*H1018</f>
        <v>6.6E-4</v>
      </c>
      <c r="S1018" s="191">
        <v>0</v>
      </c>
      <c r="T1018" s="19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193" t="s">
        <v>254</v>
      </c>
      <c r="AT1018" s="193" t="s">
        <v>160</v>
      </c>
      <c r="AU1018" s="193" t="s">
        <v>87</v>
      </c>
      <c r="AY1018" s="17" t="s">
        <v>157</v>
      </c>
      <c r="BE1018" s="194">
        <f>IF(N1018="základní",J1018,0)</f>
        <v>0</v>
      </c>
      <c r="BF1018" s="194">
        <f>IF(N1018="snížená",J1018,0)</f>
        <v>0</v>
      </c>
      <c r="BG1018" s="194">
        <f>IF(N1018="zákl. přenesená",J1018,0)</f>
        <v>0</v>
      </c>
      <c r="BH1018" s="194">
        <f>IF(N1018="sníž. přenesená",J1018,0)</f>
        <v>0</v>
      </c>
      <c r="BI1018" s="194">
        <f>IF(N1018="nulová",J1018,0)</f>
        <v>0</v>
      </c>
      <c r="BJ1018" s="17" t="s">
        <v>85</v>
      </c>
      <c r="BK1018" s="194">
        <f>ROUND(I1018*H1018,2)</f>
        <v>0</v>
      </c>
      <c r="BL1018" s="17" t="s">
        <v>254</v>
      </c>
      <c r="BM1018" s="193" t="s">
        <v>1618</v>
      </c>
    </row>
    <row r="1019" spans="1:65" s="14" customFormat="1" ht="10.199999999999999">
      <c r="B1019" s="206"/>
      <c r="C1019" s="207"/>
      <c r="D1019" s="197" t="s">
        <v>167</v>
      </c>
      <c r="E1019" s="208" t="s">
        <v>1</v>
      </c>
      <c r="F1019" s="209" t="s">
        <v>85</v>
      </c>
      <c r="G1019" s="207"/>
      <c r="H1019" s="210">
        <v>1</v>
      </c>
      <c r="I1019" s="211"/>
      <c r="J1019" s="207"/>
      <c r="K1019" s="207"/>
      <c r="L1019" s="212"/>
      <c r="M1019" s="213"/>
      <c r="N1019" s="214"/>
      <c r="O1019" s="214"/>
      <c r="P1019" s="214"/>
      <c r="Q1019" s="214"/>
      <c r="R1019" s="214"/>
      <c r="S1019" s="214"/>
      <c r="T1019" s="215"/>
      <c r="AT1019" s="216" t="s">
        <v>167</v>
      </c>
      <c r="AU1019" s="216" t="s">
        <v>87</v>
      </c>
      <c r="AV1019" s="14" t="s">
        <v>87</v>
      </c>
      <c r="AW1019" s="14" t="s">
        <v>33</v>
      </c>
      <c r="AX1019" s="14" t="s">
        <v>85</v>
      </c>
      <c r="AY1019" s="216" t="s">
        <v>157</v>
      </c>
    </row>
    <row r="1020" spans="1:65" s="2" customFormat="1" ht="49.05" customHeight="1">
      <c r="A1020" s="34"/>
      <c r="B1020" s="35"/>
      <c r="C1020" s="182" t="s">
        <v>1619</v>
      </c>
      <c r="D1020" s="182" t="s">
        <v>160</v>
      </c>
      <c r="E1020" s="183" t="s">
        <v>1620</v>
      </c>
      <c r="F1020" s="184" t="s">
        <v>1621</v>
      </c>
      <c r="G1020" s="185" t="s">
        <v>352</v>
      </c>
      <c r="H1020" s="186">
        <v>1</v>
      </c>
      <c r="I1020" s="187"/>
      <c r="J1020" s="188">
        <f>ROUND(I1020*H1020,2)</f>
        <v>0</v>
      </c>
      <c r="K1020" s="184" t="s">
        <v>1</v>
      </c>
      <c r="L1020" s="39"/>
      <c r="M1020" s="189" t="s">
        <v>1</v>
      </c>
      <c r="N1020" s="190" t="s">
        <v>43</v>
      </c>
      <c r="O1020" s="71"/>
      <c r="P1020" s="191">
        <f>O1020*H1020</f>
        <v>0</v>
      </c>
      <c r="Q1020" s="191">
        <v>6.6E-4</v>
      </c>
      <c r="R1020" s="191">
        <f>Q1020*H1020</f>
        <v>6.6E-4</v>
      </c>
      <c r="S1020" s="191">
        <v>0</v>
      </c>
      <c r="T1020" s="19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193" t="s">
        <v>254</v>
      </c>
      <c r="AT1020" s="193" t="s">
        <v>160</v>
      </c>
      <c r="AU1020" s="193" t="s">
        <v>87</v>
      </c>
      <c r="AY1020" s="17" t="s">
        <v>157</v>
      </c>
      <c r="BE1020" s="194">
        <f>IF(N1020="základní",J1020,0)</f>
        <v>0</v>
      </c>
      <c r="BF1020" s="194">
        <f>IF(N1020="snížená",J1020,0)</f>
        <v>0</v>
      </c>
      <c r="BG1020" s="194">
        <f>IF(N1020="zákl. přenesená",J1020,0)</f>
        <v>0</v>
      </c>
      <c r="BH1020" s="194">
        <f>IF(N1020="sníž. přenesená",J1020,0)</f>
        <v>0</v>
      </c>
      <c r="BI1020" s="194">
        <f>IF(N1020="nulová",J1020,0)</f>
        <v>0</v>
      </c>
      <c r="BJ1020" s="17" t="s">
        <v>85</v>
      </c>
      <c r="BK1020" s="194">
        <f>ROUND(I1020*H1020,2)</f>
        <v>0</v>
      </c>
      <c r="BL1020" s="17" t="s">
        <v>254</v>
      </c>
      <c r="BM1020" s="193" t="s">
        <v>1622</v>
      </c>
    </row>
    <row r="1021" spans="1:65" s="14" customFormat="1" ht="10.199999999999999">
      <c r="B1021" s="206"/>
      <c r="C1021" s="207"/>
      <c r="D1021" s="197" t="s">
        <v>167</v>
      </c>
      <c r="E1021" s="208" t="s">
        <v>1</v>
      </c>
      <c r="F1021" s="209" t="s">
        <v>85</v>
      </c>
      <c r="G1021" s="207"/>
      <c r="H1021" s="210">
        <v>1</v>
      </c>
      <c r="I1021" s="211"/>
      <c r="J1021" s="207"/>
      <c r="K1021" s="207"/>
      <c r="L1021" s="212"/>
      <c r="M1021" s="213"/>
      <c r="N1021" s="214"/>
      <c r="O1021" s="214"/>
      <c r="P1021" s="214"/>
      <c r="Q1021" s="214"/>
      <c r="R1021" s="214"/>
      <c r="S1021" s="214"/>
      <c r="T1021" s="215"/>
      <c r="AT1021" s="216" t="s">
        <v>167</v>
      </c>
      <c r="AU1021" s="216" t="s">
        <v>87</v>
      </c>
      <c r="AV1021" s="14" t="s">
        <v>87</v>
      </c>
      <c r="AW1021" s="14" t="s">
        <v>33</v>
      </c>
      <c r="AX1021" s="14" t="s">
        <v>85</v>
      </c>
      <c r="AY1021" s="216" t="s">
        <v>157</v>
      </c>
    </row>
    <row r="1022" spans="1:65" s="2" customFormat="1" ht="55.5" customHeight="1">
      <c r="A1022" s="34"/>
      <c r="B1022" s="35"/>
      <c r="C1022" s="182" t="s">
        <v>1623</v>
      </c>
      <c r="D1022" s="182" t="s">
        <v>160</v>
      </c>
      <c r="E1022" s="183" t="s">
        <v>1624</v>
      </c>
      <c r="F1022" s="184" t="s">
        <v>1625</v>
      </c>
      <c r="G1022" s="185" t="s">
        <v>352</v>
      </c>
      <c r="H1022" s="186">
        <v>1</v>
      </c>
      <c r="I1022" s="187"/>
      <c r="J1022" s="188">
        <f>ROUND(I1022*H1022,2)</f>
        <v>0</v>
      </c>
      <c r="K1022" s="184" t="s">
        <v>1</v>
      </c>
      <c r="L1022" s="39"/>
      <c r="M1022" s="189" t="s">
        <v>1</v>
      </c>
      <c r="N1022" s="190" t="s">
        <v>43</v>
      </c>
      <c r="O1022" s="71"/>
      <c r="P1022" s="191">
        <f>O1022*H1022</f>
        <v>0</v>
      </c>
      <c r="Q1022" s="191">
        <v>6.6E-4</v>
      </c>
      <c r="R1022" s="191">
        <f>Q1022*H1022</f>
        <v>6.6E-4</v>
      </c>
      <c r="S1022" s="191">
        <v>0</v>
      </c>
      <c r="T1022" s="19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93" t="s">
        <v>254</v>
      </c>
      <c r="AT1022" s="193" t="s">
        <v>160</v>
      </c>
      <c r="AU1022" s="193" t="s">
        <v>87</v>
      </c>
      <c r="AY1022" s="17" t="s">
        <v>157</v>
      </c>
      <c r="BE1022" s="194">
        <f>IF(N1022="základní",J1022,0)</f>
        <v>0</v>
      </c>
      <c r="BF1022" s="194">
        <f>IF(N1022="snížená",J1022,0)</f>
        <v>0</v>
      </c>
      <c r="BG1022" s="194">
        <f>IF(N1022="zákl. přenesená",J1022,0)</f>
        <v>0</v>
      </c>
      <c r="BH1022" s="194">
        <f>IF(N1022="sníž. přenesená",J1022,0)</f>
        <v>0</v>
      </c>
      <c r="BI1022" s="194">
        <f>IF(N1022="nulová",J1022,0)</f>
        <v>0</v>
      </c>
      <c r="BJ1022" s="17" t="s">
        <v>85</v>
      </c>
      <c r="BK1022" s="194">
        <f>ROUND(I1022*H1022,2)</f>
        <v>0</v>
      </c>
      <c r="BL1022" s="17" t="s">
        <v>254</v>
      </c>
      <c r="BM1022" s="193" t="s">
        <v>1626</v>
      </c>
    </row>
    <row r="1023" spans="1:65" s="14" customFormat="1" ht="10.199999999999999">
      <c r="B1023" s="206"/>
      <c r="C1023" s="207"/>
      <c r="D1023" s="197" t="s">
        <v>167</v>
      </c>
      <c r="E1023" s="208" t="s">
        <v>1</v>
      </c>
      <c r="F1023" s="209" t="s">
        <v>85</v>
      </c>
      <c r="G1023" s="207"/>
      <c r="H1023" s="210">
        <v>1</v>
      </c>
      <c r="I1023" s="211"/>
      <c r="J1023" s="207"/>
      <c r="K1023" s="207"/>
      <c r="L1023" s="212"/>
      <c r="M1023" s="213"/>
      <c r="N1023" s="214"/>
      <c r="O1023" s="214"/>
      <c r="P1023" s="214"/>
      <c r="Q1023" s="214"/>
      <c r="R1023" s="214"/>
      <c r="S1023" s="214"/>
      <c r="T1023" s="215"/>
      <c r="AT1023" s="216" t="s">
        <v>167</v>
      </c>
      <c r="AU1023" s="216" t="s">
        <v>87</v>
      </c>
      <c r="AV1023" s="14" t="s">
        <v>87</v>
      </c>
      <c r="AW1023" s="14" t="s">
        <v>33</v>
      </c>
      <c r="AX1023" s="14" t="s">
        <v>85</v>
      </c>
      <c r="AY1023" s="216" t="s">
        <v>157</v>
      </c>
    </row>
    <row r="1024" spans="1:65" s="2" customFormat="1" ht="55.5" customHeight="1">
      <c r="A1024" s="34"/>
      <c r="B1024" s="35"/>
      <c r="C1024" s="182" t="s">
        <v>1627</v>
      </c>
      <c r="D1024" s="182" t="s">
        <v>160</v>
      </c>
      <c r="E1024" s="183" t="s">
        <v>1628</v>
      </c>
      <c r="F1024" s="184" t="s">
        <v>1629</v>
      </c>
      <c r="G1024" s="185" t="s">
        <v>352</v>
      </c>
      <c r="H1024" s="186">
        <v>1</v>
      </c>
      <c r="I1024" s="187"/>
      <c r="J1024" s="188">
        <f>ROUND(I1024*H1024,2)</f>
        <v>0</v>
      </c>
      <c r="K1024" s="184" t="s">
        <v>1</v>
      </c>
      <c r="L1024" s="39"/>
      <c r="M1024" s="189" t="s">
        <v>1</v>
      </c>
      <c r="N1024" s="190" t="s">
        <v>43</v>
      </c>
      <c r="O1024" s="71"/>
      <c r="P1024" s="191">
        <f>O1024*H1024</f>
        <v>0</v>
      </c>
      <c r="Q1024" s="191">
        <v>6.6E-4</v>
      </c>
      <c r="R1024" s="191">
        <f>Q1024*H1024</f>
        <v>6.6E-4</v>
      </c>
      <c r="S1024" s="191">
        <v>0</v>
      </c>
      <c r="T1024" s="19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93" t="s">
        <v>254</v>
      </c>
      <c r="AT1024" s="193" t="s">
        <v>160</v>
      </c>
      <c r="AU1024" s="193" t="s">
        <v>87</v>
      </c>
      <c r="AY1024" s="17" t="s">
        <v>157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7" t="s">
        <v>85</v>
      </c>
      <c r="BK1024" s="194">
        <f>ROUND(I1024*H1024,2)</f>
        <v>0</v>
      </c>
      <c r="BL1024" s="17" t="s">
        <v>254</v>
      </c>
      <c r="BM1024" s="193" t="s">
        <v>1630</v>
      </c>
    </row>
    <row r="1025" spans="1:65" s="14" customFormat="1" ht="10.199999999999999">
      <c r="B1025" s="206"/>
      <c r="C1025" s="207"/>
      <c r="D1025" s="197" t="s">
        <v>167</v>
      </c>
      <c r="E1025" s="208" t="s">
        <v>1</v>
      </c>
      <c r="F1025" s="209" t="s">
        <v>85</v>
      </c>
      <c r="G1025" s="207"/>
      <c r="H1025" s="210">
        <v>1</v>
      </c>
      <c r="I1025" s="211"/>
      <c r="J1025" s="207"/>
      <c r="K1025" s="207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167</v>
      </c>
      <c r="AU1025" s="216" t="s">
        <v>87</v>
      </c>
      <c r="AV1025" s="14" t="s">
        <v>87</v>
      </c>
      <c r="AW1025" s="14" t="s">
        <v>33</v>
      </c>
      <c r="AX1025" s="14" t="s">
        <v>85</v>
      </c>
      <c r="AY1025" s="216" t="s">
        <v>157</v>
      </c>
    </row>
    <row r="1026" spans="1:65" s="2" customFormat="1" ht="62.7" customHeight="1">
      <c r="A1026" s="34"/>
      <c r="B1026" s="35"/>
      <c r="C1026" s="182" t="s">
        <v>1631</v>
      </c>
      <c r="D1026" s="182" t="s">
        <v>160</v>
      </c>
      <c r="E1026" s="183" t="s">
        <v>1632</v>
      </c>
      <c r="F1026" s="184" t="s">
        <v>1633</v>
      </c>
      <c r="G1026" s="185" t="s">
        <v>352</v>
      </c>
      <c r="H1026" s="186">
        <v>1</v>
      </c>
      <c r="I1026" s="187"/>
      <c r="J1026" s="188">
        <f>ROUND(I1026*H1026,2)</f>
        <v>0</v>
      </c>
      <c r="K1026" s="184" t="s">
        <v>1</v>
      </c>
      <c r="L1026" s="39"/>
      <c r="M1026" s="189" t="s">
        <v>1</v>
      </c>
      <c r="N1026" s="190" t="s">
        <v>43</v>
      </c>
      <c r="O1026" s="71"/>
      <c r="P1026" s="191">
        <f>O1026*H1026</f>
        <v>0</v>
      </c>
      <c r="Q1026" s="191">
        <v>6.6E-4</v>
      </c>
      <c r="R1026" s="191">
        <f>Q1026*H1026</f>
        <v>6.6E-4</v>
      </c>
      <c r="S1026" s="191">
        <v>0</v>
      </c>
      <c r="T1026" s="19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193" t="s">
        <v>254</v>
      </c>
      <c r="AT1026" s="193" t="s">
        <v>160</v>
      </c>
      <c r="AU1026" s="193" t="s">
        <v>87</v>
      </c>
      <c r="AY1026" s="17" t="s">
        <v>157</v>
      </c>
      <c r="BE1026" s="194">
        <f>IF(N1026="základní",J1026,0)</f>
        <v>0</v>
      </c>
      <c r="BF1026" s="194">
        <f>IF(N1026="snížená",J1026,0)</f>
        <v>0</v>
      </c>
      <c r="BG1026" s="194">
        <f>IF(N1026="zákl. přenesená",J1026,0)</f>
        <v>0</v>
      </c>
      <c r="BH1026" s="194">
        <f>IF(N1026="sníž. přenesená",J1026,0)</f>
        <v>0</v>
      </c>
      <c r="BI1026" s="194">
        <f>IF(N1026="nulová",J1026,0)</f>
        <v>0</v>
      </c>
      <c r="BJ1026" s="17" t="s">
        <v>85</v>
      </c>
      <c r="BK1026" s="194">
        <f>ROUND(I1026*H1026,2)</f>
        <v>0</v>
      </c>
      <c r="BL1026" s="17" t="s">
        <v>254</v>
      </c>
      <c r="BM1026" s="193" t="s">
        <v>1634</v>
      </c>
    </row>
    <row r="1027" spans="1:65" s="14" customFormat="1" ht="10.199999999999999">
      <c r="B1027" s="206"/>
      <c r="C1027" s="207"/>
      <c r="D1027" s="197" t="s">
        <v>167</v>
      </c>
      <c r="E1027" s="208" t="s">
        <v>1</v>
      </c>
      <c r="F1027" s="209" t="s">
        <v>85</v>
      </c>
      <c r="G1027" s="207"/>
      <c r="H1027" s="210">
        <v>1</v>
      </c>
      <c r="I1027" s="211"/>
      <c r="J1027" s="207"/>
      <c r="K1027" s="207"/>
      <c r="L1027" s="212"/>
      <c r="M1027" s="213"/>
      <c r="N1027" s="214"/>
      <c r="O1027" s="214"/>
      <c r="P1027" s="214"/>
      <c r="Q1027" s="214"/>
      <c r="R1027" s="214"/>
      <c r="S1027" s="214"/>
      <c r="T1027" s="215"/>
      <c r="AT1027" s="216" t="s">
        <v>167</v>
      </c>
      <c r="AU1027" s="216" t="s">
        <v>87</v>
      </c>
      <c r="AV1027" s="14" t="s">
        <v>87</v>
      </c>
      <c r="AW1027" s="14" t="s">
        <v>33</v>
      </c>
      <c r="AX1027" s="14" t="s">
        <v>85</v>
      </c>
      <c r="AY1027" s="216" t="s">
        <v>157</v>
      </c>
    </row>
    <row r="1028" spans="1:65" s="2" customFormat="1" ht="37.799999999999997" customHeight="1">
      <c r="A1028" s="34"/>
      <c r="B1028" s="35"/>
      <c r="C1028" s="182" t="s">
        <v>1635</v>
      </c>
      <c r="D1028" s="182" t="s">
        <v>160</v>
      </c>
      <c r="E1028" s="183" t="s">
        <v>1636</v>
      </c>
      <c r="F1028" s="184" t="s">
        <v>1637</v>
      </c>
      <c r="G1028" s="185" t="s">
        <v>352</v>
      </c>
      <c r="H1028" s="186">
        <v>1</v>
      </c>
      <c r="I1028" s="187"/>
      <c r="J1028" s="188">
        <f>ROUND(I1028*H1028,2)</f>
        <v>0</v>
      </c>
      <c r="K1028" s="184" t="s">
        <v>1</v>
      </c>
      <c r="L1028" s="39"/>
      <c r="M1028" s="189" t="s">
        <v>1</v>
      </c>
      <c r="N1028" s="190" t="s">
        <v>43</v>
      </c>
      <c r="O1028" s="71"/>
      <c r="P1028" s="191">
        <f>O1028*H1028</f>
        <v>0</v>
      </c>
      <c r="Q1028" s="191">
        <v>6.6E-4</v>
      </c>
      <c r="R1028" s="191">
        <f>Q1028*H1028</f>
        <v>6.6E-4</v>
      </c>
      <c r="S1028" s="191">
        <v>0</v>
      </c>
      <c r="T1028" s="19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193" t="s">
        <v>254</v>
      </c>
      <c r="AT1028" s="193" t="s">
        <v>160</v>
      </c>
      <c r="AU1028" s="193" t="s">
        <v>87</v>
      </c>
      <c r="AY1028" s="17" t="s">
        <v>157</v>
      </c>
      <c r="BE1028" s="194">
        <f>IF(N1028="základní",J1028,0)</f>
        <v>0</v>
      </c>
      <c r="BF1028" s="194">
        <f>IF(N1028="snížená",J1028,0)</f>
        <v>0</v>
      </c>
      <c r="BG1028" s="194">
        <f>IF(N1028="zákl. přenesená",J1028,0)</f>
        <v>0</v>
      </c>
      <c r="BH1028" s="194">
        <f>IF(N1028="sníž. přenesená",J1028,0)</f>
        <v>0</v>
      </c>
      <c r="BI1028" s="194">
        <f>IF(N1028="nulová",J1028,0)</f>
        <v>0</v>
      </c>
      <c r="BJ1028" s="17" t="s">
        <v>85</v>
      </c>
      <c r="BK1028" s="194">
        <f>ROUND(I1028*H1028,2)</f>
        <v>0</v>
      </c>
      <c r="BL1028" s="17" t="s">
        <v>254</v>
      </c>
      <c r="BM1028" s="193" t="s">
        <v>1638</v>
      </c>
    </row>
    <row r="1029" spans="1:65" s="14" customFormat="1" ht="10.199999999999999">
      <c r="B1029" s="206"/>
      <c r="C1029" s="207"/>
      <c r="D1029" s="197" t="s">
        <v>167</v>
      </c>
      <c r="E1029" s="208" t="s">
        <v>1</v>
      </c>
      <c r="F1029" s="209" t="s">
        <v>85</v>
      </c>
      <c r="G1029" s="207"/>
      <c r="H1029" s="210">
        <v>1</v>
      </c>
      <c r="I1029" s="211"/>
      <c r="J1029" s="207"/>
      <c r="K1029" s="207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167</v>
      </c>
      <c r="AU1029" s="216" t="s">
        <v>87</v>
      </c>
      <c r="AV1029" s="14" t="s">
        <v>87</v>
      </c>
      <c r="AW1029" s="14" t="s">
        <v>33</v>
      </c>
      <c r="AX1029" s="14" t="s">
        <v>85</v>
      </c>
      <c r="AY1029" s="216" t="s">
        <v>157</v>
      </c>
    </row>
    <row r="1030" spans="1:65" s="2" customFormat="1" ht="49.05" customHeight="1">
      <c r="A1030" s="34"/>
      <c r="B1030" s="35"/>
      <c r="C1030" s="182" t="s">
        <v>1639</v>
      </c>
      <c r="D1030" s="182" t="s">
        <v>160</v>
      </c>
      <c r="E1030" s="183" t="s">
        <v>1640</v>
      </c>
      <c r="F1030" s="184" t="s">
        <v>1641</v>
      </c>
      <c r="G1030" s="185" t="s">
        <v>352</v>
      </c>
      <c r="H1030" s="186">
        <v>1</v>
      </c>
      <c r="I1030" s="187"/>
      <c r="J1030" s="188">
        <f>ROUND(I1030*H1030,2)</f>
        <v>0</v>
      </c>
      <c r="K1030" s="184" t="s">
        <v>1</v>
      </c>
      <c r="L1030" s="39"/>
      <c r="M1030" s="189" t="s">
        <v>1</v>
      </c>
      <c r="N1030" s="190" t="s">
        <v>43</v>
      </c>
      <c r="O1030" s="71"/>
      <c r="P1030" s="191">
        <f>O1030*H1030</f>
        <v>0</v>
      </c>
      <c r="Q1030" s="191">
        <v>6.6E-4</v>
      </c>
      <c r="R1030" s="191">
        <f>Q1030*H1030</f>
        <v>6.6E-4</v>
      </c>
      <c r="S1030" s="191">
        <v>0</v>
      </c>
      <c r="T1030" s="19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193" t="s">
        <v>254</v>
      </c>
      <c r="AT1030" s="193" t="s">
        <v>160</v>
      </c>
      <c r="AU1030" s="193" t="s">
        <v>87</v>
      </c>
      <c r="AY1030" s="17" t="s">
        <v>157</v>
      </c>
      <c r="BE1030" s="194">
        <f>IF(N1030="základní",J1030,0)</f>
        <v>0</v>
      </c>
      <c r="BF1030" s="194">
        <f>IF(N1030="snížená",J1030,0)</f>
        <v>0</v>
      </c>
      <c r="BG1030" s="194">
        <f>IF(N1030="zákl. přenesená",J1030,0)</f>
        <v>0</v>
      </c>
      <c r="BH1030" s="194">
        <f>IF(N1030="sníž. přenesená",J1030,0)</f>
        <v>0</v>
      </c>
      <c r="BI1030" s="194">
        <f>IF(N1030="nulová",J1030,0)</f>
        <v>0</v>
      </c>
      <c r="BJ1030" s="17" t="s">
        <v>85</v>
      </c>
      <c r="BK1030" s="194">
        <f>ROUND(I1030*H1030,2)</f>
        <v>0</v>
      </c>
      <c r="BL1030" s="17" t="s">
        <v>254</v>
      </c>
      <c r="BM1030" s="193" t="s">
        <v>1642</v>
      </c>
    </row>
    <row r="1031" spans="1:65" s="14" customFormat="1" ht="10.199999999999999">
      <c r="B1031" s="206"/>
      <c r="C1031" s="207"/>
      <c r="D1031" s="197" t="s">
        <v>167</v>
      </c>
      <c r="E1031" s="208" t="s">
        <v>1</v>
      </c>
      <c r="F1031" s="209" t="s">
        <v>85</v>
      </c>
      <c r="G1031" s="207"/>
      <c r="H1031" s="210">
        <v>1</v>
      </c>
      <c r="I1031" s="211"/>
      <c r="J1031" s="207"/>
      <c r="K1031" s="207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167</v>
      </c>
      <c r="AU1031" s="216" t="s">
        <v>87</v>
      </c>
      <c r="AV1031" s="14" t="s">
        <v>87</v>
      </c>
      <c r="AW1031" s="14" t="s">
        <v>33</v>
      </c>
      <c r="AX1031" s="14" t="s">
        <v>85</v>
      </c>
      <c r="AY1031" s="216" t="s">
        <v>157</v>
      </c>
    </row>
    <row r="1032" spans="1:65" s="2" customFormat="1" ht="37.799999999999997" customHeight="1">
      <c r="A1032" s="34"/>
      <c r="B1032" s="35"/>
      <c r="C1032" s="182" t="s">
        <v>1643</v>
      </c>
      <c r="D1032" s="182" t="s">
        <v>160</v>
      </c>
      <c r="E1032" s="183" t="s">
        <v>1644</v>
      </c>
      <c r="F1032" s="184" t="s">
        <v>1645</v>
      </c>
      <c r="G1032" s="185" t="s">
        <v>352</v>
      </c>
      <c r="H1032" s="186">
        <v>1</v>
      </c>
      <c r="I1032" s="187"/>
      <c r="J1032" s="188">
        <f>ROUND(I1032*H1032,2)</f>
        <v>0</v>
      </c>
      <c r="K1032" s="184" t="s">
        <v>1</v>
      </c>
      <c r="L1032" s="39"/>
      <c r="M1032" s="189" t="s">
        <v>1</v>
      </c>
      <c r="N1032" s="190" t="s">
        <v>43</v>
      </c>
      <c r="O1032" s="71"/>
      <c r="P1032" s="191">
        <f>O1032*H1032</f>
        <v>0</v>
      </c>
      <c r="Q1032" s="191">
        <v>6.6E-4</v>
      </c>
      <c r="R1032" s="191">
        <f>Q1032*H1032</f>
        <v>6.6E-4</v>
      </c>
      <c r="S1032" s="191">
        <v>0</v>
      </c>
      <c r="T1032" s="19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193" t="s">
        <v>254</v>
      </c>
      <c r="AT1032" s="193" t="s">
        <v>160</v>
      </c>
      <c r="AU1032" s="193" t="s">
        <v>87</v>
      </c>
      <c r="AY1032" s="17" t="s">
        <v>157</v>
      </c>
      <c r="BE1032" s="194">
        <f>IF(N1032="základní",J1032,0)</f>
        <v>0</v>
      </c>
      <c r="BF1032" s="194">
        <f>IF(N1032="snížená",J1032,0)</f>
        <v>0</v>
      </c>
      <c r="BG1032" s="194">
        <f>IF(N1032="zákl. přenesená",J1032,0)</f>
        <v>0</v>
      </c>
      <c r="BH1032" s="194">
        <f>IF(N1032="sníž. přenesená",J1032,0)</f>
        <v>0</v>
      </c>
      <c r="BI1032" s="194">
        <f>IF(N1032="nulová",J1032,0)</f>
        <v>0</v>
      </c>
      <c r="BJ1032" s="17" t="s">
        <v>85</v>
      </c>
      <c r="BK1032" s="194">
        <f>ROUND(I1032*H1032,2)</f>
        <v>0</v>
      </c>
      <c r="BL1032" s="17" t="s">
        <v>254</v>
      </c>
      <c r="BM1032" s="193" t="s">
        <v>1646</v>
      </c>
    </row>
    <row r="1033" spans="1:65" s="2" customFormat="1" ht="55.5" customHeight="1">
      <c r="A1033" s="34"/>
      <c r="B1033" s="35"/>
      <c r="C1033" s="182" t="s">
        <v>1647</v>
      </c>
      <c r="D1033" s="182" t="s">
        <v>160</v>
      </c>
      <c r="E1033" s="183" t="s">
        <v>1648</v>
      </c>
      <c r="F1033" s="184" t="s">
        <v>1649</v>
      </c>
      <c r="G1033" s="185" t="s">
        <v>352</v>
      </c>
      <c r="H1033" s="186">
        <v>1</v>
      </c>
      <c r="I1033" s="187"/>
      <c r="J1033" s="188">
        <f>ROUND(I1033*H1033,2)</f>
        <v>0</v>
      </c>
      <c r="K1033" s="184" t="s">
        <v>1</v>
      </c>
      <c r="L1033" s="39"/>
      <c r="M1033" s="189" t="s">
        <v>1</v>
      </c>
      <c r="N1033" s="190" t="s">
        <v>43</v>
      </c>
      <c r="O1033" s="71"/>
      <c r="P1033" s="191">
        <f>O1033*H1033</f>
        <v>0</v>
      </c>
      <c r="Q1033" s="191">
        <v>6.6E-4</v>
      </c>
      <c r="R1033" s="191">
        <f>Q1033*H1033</f>
        <v>6.6E-4</v>
      </c>
      <c r="S1033" s="191">
        <v>0</v>
      </c>
      <c r="T1033" s="192">
        <f>S1033*H1033</f>
        <v>0</v>
      </c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R1033" s="193" t="s">
        <v>254</v>
      </c>
      <c r="AT1033" s="193" t="s">
        <v>160</v>
      </c>
      <c r="AU1033" s="193" t="s">
        <v>87</v>
      </c>
      <c r="AY1033" s="17" t="s">
        <v>157</v>
      </c>
      <c r="BE1033" s="194">
        <f>IF(N1033="základní",J1033,0)</f>
        <v>0</v>
      </c>
      <c r="BF1033" s="194">
        <f>IF(N1033="snížená",J1033,0)</f>
        <v>0</v>
      </c>
      <c r="BG1033" s="194">
        <f>IF(N1033="zákl. přenesená",J1033,0)</f>
        <v>0</v>
      </c>
      <c r="BH1033" s="194">
        <f>IF(N1033="sníž. přenesená",J1033,0)</f>
        <v>0</v>
      </c>
      <c r="BI1033" s="194">
        <f>IF(N1033="nulová",J1033,0)</f>
        <v>0</v>
      </c>
      <c r="BJ1033" s="17" t="s">
        <v>85</v>
      </c>
      <c r="BK1033" s="194">
        <f>ROUND(I1033*H1033,2)</f>
        <v>0</v>
      </c>
      <c r="BL1033" s="17" t="s">
        <v>254</v>
      </c>
      <c r="BM1033" s="193" t="s">
        <v>1650</v>
      </c>
    </row>
    <row r="1034" spans="1:65" s="14" customFormat="1" ht="10.199999999999999">
      <c r="B1034" s="206"/>
      <c r="C1034" s="207"/>
      <c r="D1034" s="197" t="s">
        <v>167</v>
      </c>
      <c r="E1034" s="208" t="s">
        <v>1</v>
      </c>
      <c r="F1034" s="209" t="s">
        <v>85</v>
      </c>
      <c r="G1034" s="207"/>
      <c r="H1034" s="210">
        <v>1</v>
      </c>
      <c r="I1034" s="211"/>
      <c r="J1034" s="207"/>
      <c r="K1034" s="207"/>
      <c r="L1034" s="212"/>
      <c r="M1034" s="213"/>
      <c r="N1034" s="214"/>
      <c r="O1034" s="214"/>
      <c r="P1034" s="214"/>
      <c r="Q1034" s="214"/>
      <c r="R1034" s="214"/>
      <c r="S1034" s="214"/>
      <c r="T1034" s="215"/>
      <c r="AT1034" s="216" t="s">
        <v>167</v>
      </c>
      <c r="AU1034" s="216" t="s">
        <v>87</v>
      </c>
      <c r="AV1034" s="14" t="s">
        <v>87</v>
      </c>
      <c r="AW1034" s="14" t="s">
        <v>33</v>
      </c>
      <c r="AX1034" s="14" t="s">
        <v>85</v>
      </c>
      <c r="AY1034" s="216" t="s">
        <v>157</v>
      </c>
    </row>
    <row r="1035" spans="1:65" s="2" customFormat="1" ht="55.5" customHeight="1">
      <c r="A1035" s="34"/>
      <c r="B1035" s="35"/>
      <c r="C1035" s="182" t="s">
        <v>1651</v>
      </c>
      <c r="D1035" s="182" t="s">
        <v>160</v>
      </c>
      <c r="E1035" s="183" t="s">
        <v>1652</v>
      </c>
      <c r="F1035" s="184" t="s">
        <v>1653</v>
      </c>
      <c r="G1035" s="185" t="s">
        <v>352</v>
      </c>
      <c r="H1035" s="186">
        <v>1</v>
      </c>
      <c r="I1035" s="187"/>
      <c r="J1035" s="188">
        <f>ROUND(I1035*H1035,2)</f>
        <v>0</v>
      </c>
      <c r="K1035" s="184" t="s">
        <v>1</v>
      </c>
      <c r="L1035" s="39"/>
      <c r="M1035" s="189" t="s">
        <v>1</v>
      </c>
      <c r="N1035" s="190" t="s">
        <v>43</v>
      </c>
      <c r="O1035" s="71"/>
      <c r="P1035" s="191">
        <f>O1035*H1035</f>
        <v>0</v>
      </c>
      <c r="Q1035" s="191">
        <v>6.6E-4</v>
      </c>
      <c r="R1035" s="191">
        <f>Q1035*H1035</f>
        <v>6.6E-4</v>
      </c>
      <c r="S1035" s="191">
        <v>0</v>
      </c>
      <c r="T1035" s="192">
        <f>S1035*H1035</f>
        <v>0</v>
      </c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R1035" s="193" t="s">
        <v>254</v>
      </c>
      <c r="AT1035" s="193" t="s">
        <v>160</v>
      </c>
      <c r="AU1035" s="193" t="s">
        <v>87</v>
      </c>
      <c r="AY1035" s="17" t="s">
        <v>157</v>
      </c>
      <c r="BE1035" s="194">
        <f>IF(N1035="základní",J1035,0)</f>
        <v>0</v>
      </c>
      <c r="BF1035" s="194">
        <f>IF(N1035="snížená",J1035,0)</f>
        <v>0</v>
      </c>
      <c r="BG1035" s="194">
        <f>IF(N1035="zákl. přenesená",J1035,0)</f>
        <v>0</v>
      </c>
      <c r="BH1035" s="194">
        <f>IF(N1035="sníž. přenesená",J1035,0)</f>
        <v>0</v>
      </c>
      <c r="BI1035" s="194">
        <f>IF(N1035="nulová",J1035,0)</f>
        <v>0</v>
      </c>
      <c r="BJ1035" s="17" t="s">
        <v>85</v>
      </c>
      <c r="BK1035" s="194">
        <f>ROUND(I1035*H1035,2)</f>
        <v>0</v>
      </c>
      <c r="BL1035" s="17" t="s">
        <v>254</v>
      </c>
      <c r="BM1035" s="193" t="s">
        <v>1654</v>
      </c>
    </row>
    <row r="1036" spans="1:65" s="14" customFormat="1" ht="10.199999999999999">
      <c r="B1036" s="206"/>
      <c r="C1036" s="207"/>
      <c r="D1036" s="197" t="s">
        <v>167</v>
      </c>
      <c r="E1036" s="208" t="s">
        <v>1</v>
      </c>
      <c r="F1036" s="209" t="s">
        <v>85</v>
      </c>
      <c r="G1036" s="207"/>
      <c r="H1036" s="210">
        <v>1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167</v>
      </c>
      <c r="AU1036" s="216" t="s">
        <v>87</v>
      </c>
      <c r="AV1036" s="14" t="s">
        <v>87</v>
      </c>
      <c r="AW1036" s="14" t="s">
        <v>33</v>
      </c>
      <c r="AX1036" s="14" t="s">
        <v>85</v>
      </c>
      <c r="AY1036" s="216" t="s">
        <v>157</v>
      </c>
    </row>
    <row r="1037" spans="1:65" s="2" customFormat="1" ht="62.7" customHeight="1">
      <c r="A1037" s="34"/>
      <c r="B1037" s="35"/>
      <c r="C1037" s="182" t="s">
        <v>1655</v>
      </c>
      <c r="D1037" s="182" t="s">
        <v>160</v>
      </c>
      <c r="E1037" s="183" t="s">
        <v>1656</v>
      </c>
      <c r="F1037" s="184" t="s">
        <v>1657</v>
      </c>
      <c r="G1037" s="185" t="s">
        <v>352</v>
      </c>
      <c r="H1037" s="186">
        <v>1</v>
      </c>
      <c r="I1037" s="187"/>
      <c r="J1037" s="188">
        <f>ROUND(I1037*H1037,2)</f>
        <v>0</v>
      </c>
      <c r="K1037" s="184" t="s">
        <v>1</v>
      </c>
      <c r="L1037" s="39"/>
      <c r="M1037" s="189" t="s">
        <v>1</v>
      </c>
      <c r="N1037" s="190" t="s">
        <v>43</v>
      </c>
      <c r="O1037" s="71"/>
      <c r="P1037" s="191">
        <f>O1037*H1037</f>
        <v>0</v>
      </c>
      <c r="Q1037" s="191">
        <v>6.6E-4</v>
      </c>
      <c r="R1037" s="191">
        <f>Q1037*H1037</f>
        <v>6.6E-4</v>
      </c>
      <c r="S1037" s="191">
        <v>0</v>
      </c>
      <c r="T1037" s="19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193" t="s">
        <v>254</v>
      </c>
      <c r="AT1037" s="193" t="s">
        <v>160</v>
      </c>
      <c r="AU1037" s="193" t="s">
        <v>87</v>
      </c>
      <c r="AY1037" s="17" t="s">
        <v>157</v>
      </c>
      <c r="BE1037" s="194">
        <f>IF(N1037="základní",J1037,0)</f>
        <v>0</v>
      </c>
      <c r="BF1037" s="194">
        <f>IF(N1037="snížená",J1037,0)</f>
        <v>0</v>
      </c>
      <c r="BG1037" s="194">
        <f>IF(N1037="zákl. přenesená",J1037,0)</f>
        <v>0</v>
      </c>
      <c r="BH1037" s="194">
        <f>IF(N1037="sníž. přenesená",J1037,0)</f>
        <v>0</v>
      </c>
      <c r="BI1037" s="194">
        <f>IF(N1037="nulová",J1037,0)</f>
        <v>0</v>
      </c>
      <c r="BJ1037" s="17" t="s">
        <v>85</v>
      </c>
      <c r="BK1037" s="194">
        <f>ROUND(I1037*H1037,2)</f>
        <v>0</v>
      </c>
      <c r="BL1037" s="17" t="s">
        <v>254</v>
      </c>
      <c r="BM1037" s="193" t="s">
        <v>1658</v>
      </c>
    </row>
    <row r="1038" spans="1:65" s="14" customFormat="1" ht="10.199999999999999">
      <c r="B1038" s="206"/>
      <c r="C1038" s="207"/>
      <c r="D1038" s="197" t="s">
        <v>167</v>
      </c>
      <c r="E1038" s="208" t="s">
        <v>1</v>
      </c>
      <c r="F1038" s="209" t="s">
        <v>85</v>
      </c>
      <c r="G1038" s="207"/>
      <c r="H1038" s="210">
        <v>1</v>
      </c>
      <c r="I1038" s="211"/>
      <c r="J1038" s="207"/>
      <c r="K1038" s="207"/>
      <c r="L1038" s="212"/>
      <c r="M1038" s="213"/>
      <c r="N1038" s="214"/>
      <c r="O1038" s="214"/>
      <c r="P1038" s="214"/>
      <c r="Q1038" s="214"/>
      <c r="R1038" s="214"/>
      <c r="S1038" s="214"/>
      <c r="T1038" s="215"/>
      <c r="AT1038" s="216" t="s">
        <v>167</v>
      </c>
      <c r="AU1038" s="216" t="s">
        <v>87</v>
      </c>
      <c r="AV1038" s="14" t="s">
        <v>87</v>
      </c>
      <c r="AW1038" s="14" t="s">
        <v>33</v>
      </c>
      <c r="AX1038" s="14" t="s">
        <v>85</v>
      </c>
      <c r="AY1038" s="216" t="s">
        <v>157</v>
      </c>
    </row>
    <row r="1039" spans="1:65" s="2" customFormat="1" ht="37.799999999999997" customHeight="1">
      <c r="A1039" s="34"/>
      <c r="B1039" s="35"/>
      <c r="C1039" s="182" t="s">
        <v>1659</v>
      </c>
      <c r="D1039" s="182" t="s">
        <v>160</v>
      </c>
      <c r="E1039" s="183" t="s">
        <v>1660</v>
      </c>
      <c r="F1039" s="184" t="s">
        <v>1661</v>
      </c>
      <c r="G1039" s="185" t="s">
        <v>352</v>
      </c>
      <c r="H1039" s="186">
        <v>1</v>
      </c>
      <c r="I1039" s="187"/>
      <c r="J1039" s="188">
        <f>ROUND(I1039*H1039,2)</f>
        <v>0</v>
      </c>
      <c r="K1039" s="184" t="s">
        <v>1</v>
      </c>
      <c r="L1039" s="39"/>
      <c r="M1039" s="189" t="s">
        <v>1</v>
      </c>
      <c r="N1039" s="190" t="s">
        <v>43</v>
      </c>
      <c r="O1039" s="71"/>
      <c r="P1039" s="191">
        <f>O1039*H1039</f>
        <v>0</v>
      </c>
      <c r="Q1039" s="191">
        <v>6.6E-4</v>
      </c>
      <c r="R1039" s="191">
        <f>Q1039*H1039</f>
        <v>6.6E-4</v>
      </c>
      <c r="S1039" s="191">
        <v>0</v>
      </c>
      <c r="T1039" s="192">
        <f>S1039*H1039</f>
        <v>0</v>
      </c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R1039" s="193" t="s">
        <v>254</v>
      </c>
      <c r="AT1039" s="193" t="s">
        <v>160</v>
      </c>
      <c r="AU1039" s="193" t="s">
        <v>87</v>
      </c>
      <c r="AY1039" s="17" t="s">
        <v>157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17" t="s">
        <v>85</v>
      </c>
      <c r="BK1039" s="194">
        <f>ROUND(I1039*H1039,2)</f>
        <v>0</v>
      </c>
      <c r="BL1039" s="17" t="s">
        <v>254</v>
      </c>
      <c r="BM1039" s="193" t="s">
        <v>1662</v>
      </c>
    </row>
    <row r="1040" spans="1:65" s="14" customFormat="1" ht="10.199999999999999">
      <c r="B1040" s="206"/>
      <c r="C1040" s="207"/>
      <c r="D1040" s="197" t="s">
        <v>167</v>
      </c>
      <c r="E1040" s="208" t="s">
        <v>1</v>
      </c>
      <c r="F1040" s="209" t="s">
        <v>85</v>
      </c>
      <c r="G1040" s="207"/>
      <c r="H1040" s="210">
        <v>1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167</v>
      </c>
      <c r="AU1040" s="216" t="s">
        <v>87</v>
      </c>
      <c r="AV1040" s="14" t="s">
        <v>87</v>
      </c>
      <c r="AW1040" s="14" t="s">
        <v>33</v>
      </c>
      <c r="AX1040" s="14" t="s">
        <v>85</v>
      </c>
      <c r="AY1040" s="216" t="s">
        <v>157</v>
      </c>
    </row>
    <row r="1041" spans="1:65" s="2" customFormat="1" ht="49.05" customHeight="1">
      <c r="A1041" s="34"/>
      <c r="B1041" s="35"/>
      <c r="C1041" s="182" t="s">
        <v>1663</v>
      </c>
      <c r="D1041" s="182" t="s">
        <v>160</v>
      </c>
      <c r="E1041" s="183" t="s">
        <v>1664</v>
      </c>
      <c r="F1041" s="184" t="s">
        <v>1665</v>
      </c>
      <c r="G1041" s="185" t="s">
        <v>352</v>
      </c>
      <c r="H1041" s="186">
        <v>1</v>
      </c>
      <c r="I1041" s="187"/>
      <c r="J1041" s="188">
        <f>ROUND(I1041*H1041,2)</f>
        <v>0</v>
      </c>
      <c r="K1041" s="184" t="s">
        <v>1</v>
      </c>
      <c r="L1041" s="39"/>
      <c r="M1041" s="189" t="s">
        <v>1</v>
      </c>
      <c r="N1041" s="190" t="s">
        <v>43</v>
      </c>
      <c r="O1041" s="71"/>
      <c r="P1041" s="191">
        <f>O1041*H1041</f>
        <v>0</v>
      </c>
      <c r="Q1041" s="191">
        <v>6.6E-4</v>
      </c>
      <c r="R1041" s="191">
        <f>Q1041*H1041</f>
        <v>6.6E-4</v>
      </c>
      <c r="S1041" s="191">
        <v>0</v>
      </c>
      <c r="T1041" s="192">
        <f>S1041*H1041</f>
        <v>0</v>
      </c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R1041" s="193" t="s">
        <v>254</v>
      </c>
      <c r="AT1041" s="193" t="s">
        <v>160</v>
      </c>
      <c r="AU1041" s="193" t="s">
        <v>87</v>
      </c>
      <c r="AY1041" s="17" t="s">
        <v>157</v>
      </c>
      <c r="BE1041" s="194">
        <f>IF(N1041="základní",J1041,0)</f>
        <v>0</v>
      </c>
      <c r="BF1041" s="194">
        <f>IF(N1041="snížená",J1041,0)</f>
        <v>0</v>
      </c>
      <c r="BG1041" s="194">
        <f>IF(N1041="zákl. přenesená",J1041,0)</f>
        <v>0</v>
      </c>
      <c r="BH1041" s="194">
        <f>IF(N1041="sníž. přenesená",J1041,0)</f>
        <v>0</v>
      </c>
      <c r="BI1041" s="194">
        <f>IF(N1041="nulová",J1041,0)</f>
        <v>0</v>
      </c>
      <c r="BJ1041" s="17" t="s">
        <v>85</v>
      </c>
      <c r="BK1041" s="194">
        <f>ROUND(I1041*H1041,2)</f>
        <v>0</v>
      </c>
      <c r="BL1041" s="17" t="s">
        <v>254</v>
      </c>
      <c r="BM1041" s="193" t="s">
        <v>1666</v>
      </c>
    </row>
    <row r="1042" spans="1:65" s="14" customFormat="1" ht="10.199999999999999">
      <c r="B1042" s="206"/>
      <c r="C1042" s="207"/>
      <c r="D1042" s="197" t="s">
        <v>167</v>
      </c>
      <c r="E1042" s="208" t="s">
        <v>1</v>
      </c>
      <c r="F1042" s="209" t="s">
        <v>85</v>
      </c>
      <c r="G1042" s="207"/>
      <c r="H1042" s="210">
        <v>1</v>
      </c>
      <c r="I1042" s="211"/>
      <c r="J1042" s="207"/>
      <c r="K1042" s="207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167</v>
      </c>
      <c r="AU1042" s="216" t="s">
        <v>87</v>
      </c>
      <c r="AV1042" s="14" t="s">
        <v>87</v>
      </c>
      <c r="AW1042" s="14" t="s">
        <v>33</v>
      </c>
      <c r="AX1042" s="14" t="s">
        <v>85</v>
      </c>
      <c r="AY1042" s="216" t="s">
        <v>157</v>
      </c>
    </row>
    <row r="1043" spans="1:65" s="2" customFormat="1" ht="55.5" customHeight="1">
      <c r="A1043" s="34"/>
      <c r="B1043" s="35"/>
      <c r="C1043" s="182" t="s">
        <v>1667</v>
      </c>
      <c r="D1043" s="182" t="s">
        <v>160</v>
      </c>
      <c r="E1043" s="183" t="s">
        <v>1668</v>
      </c>
      <c r="F1043" s="184" t="s">
        <v>1669</v>
      </c>
      <c r="G1043" s="185" t="s">
        <v>352</v>
      </c>
      <c r="H1043" s="186">
        <v>1</v>
      </c>
      <c r="I1043" s="187"/>
      <c r="J1043" s="188">
        <f>ROUND(I1043*H1043,2)</f>
        <v>0</v>
      </c>
      <c r="K1043" s="184" t="s">
        <v>1</v>
      </c>
      <c r="L1043" s="39"/>
      <c r="M1043" s="189" t="s">
        <v>1</v>
      </c>
      <c r="N1043" s="190" t="s">
        <v>43</v>
      </c>
      <c r="O1043" s="71"/>
      <c r="P1043" s="191">
        <f>O1043*H1043</f>
        <v>0</v>
      </c>
      <c r="Q1043" s="191">
        <v>6.6E-4</v>
      </c>
      <c r="R1043" s="191">
        <f>Q1043*H1043</f>
        <v>6.6E-4</v>
      </c>
      <c r="S1043" s="191">
        <v>0</v>
      </c>
      <c r="T1043" s="192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93" t="s">
        <v>254</v>
      </c>
      <c r="AT1043" s="193" t="s">
        <v>160</v>
      </c>
      <c r="AU1043" s="193" t="s">
        <v>87</v>
      </c>
      <c r="AY1043" s="17" t="s">
        <v>157</v>
      </c>
      <c r="BE1043" s="194">
        <f>IF(N1043="základní",J1043,0)</f>
        <v>0</v>
      </c>
      <c r="BF1043" s="194">
        <f>IF(N1043="snížená",J1043,0)</f>
        <v>0</v>
      </c>
      <c r="BG1043" s="194">
        <f>IF(N1043="zákl. přenesená",J1043,0)</f>
        <v>0</v>
      </c>
      <c r="BH1043" s="194">
        <f>IF(N1043="sníž. přenesená",J1043,0)</f>
        <v>0</v>
      </c>
      <c r="BI1043" s="194">
        <f>IF(N1043="nulová",J1043,0)</f>
        <v>0</v>
      </c>
      <c r="BJ1043" s="17" t="s">
        <v>85</v>
      </c>
      <c r="BK1043" s="194">
        <f>ROUND(I1043*H1043,2)</f>
        <v>0</v>
      </c>
      <c r="BL1043" s="17" t="s">
        <v>254</v>
      </c>
      <c r="BM1043" s="193" t="s">
        <v>1670</v>
      </c>
    </row>
    <row r="1044" spans="1:65" s="14" customFormat="1" ht="10.199999999999999">
      <c r="B1044" s="206"/>
      <c r="C1044" s="207"/>
      <c r="D1044" s="197" t="s">
        <v>167</v>
      </c>
      <c r="E1044" s="208" t="s">
        <v>1</v>
      </c>
      <c r="F1044" s="209" t="s">
        <v>85</v>
      </c>
      <c r="G1044" s="207"/>
      <c r="H1044" s="210">
        <v>1</v>
      </c>
      <c r="I1044" s="211"/>
      <c r="J1044" s="207"/>
      <c r="K1044" s="207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167</v>
      </c>
      <c r="AU1044" s="216" t="s">
        <v>87</v>
      </c>
      <c r="AV1044" s="14" t="s">
        <v>87</v>
      </c>
      <c r="AW1044" s="14" t="s">
        <v>33</v>
      </c>
      <c r="AX1044" s="14" t="s">
        <v>85</v>
      </c>
      <c r="AY1044" s="216" t="s">
        <v>157</v>
      </c>
    </row>
    <row r="1045" spans="1:65" s="2" customFormat="1" ht="55.5" customHeight="1">
      <c r="A1045" s="34"/>
      <c r="B1045" s="35"/>
      <c r="C1045" s="182" t="s">
        <v>1671</v>
      </c>
      <c r="D1045" s="182" t="s">
        <v>160</v>
      </c>
      <c r="E1045" s="183" t="s">
        <v>1672</v>
      </c>
      <c r="F1045" s="184" t="s">
        <v>1673</v>
      </c>
      <c r="G1045" s="185" t="s">
        <v>352</v>
      </c>
      <c r="H1045" s="186">
        <v>1</v>
      </c>
      <c r="I1045" s="187"/>
      <c r="J1045" s="188">
        <f>ROUND(I1045*H1045,2)</f>
        <v>0</v>
      </c>
      <c r="K1045" s="184" t="s">
        <v>1</v>
      </c>
      <c r="L1045" s="39"/>
      <c r="M1045" s="189" t="s">
        <v>1</v>
      </c>
      <c r="N1045" s="190" t="s">
        <v>43</v>
      </c>
      <c r="O1045" s="71"/>
      <c r="P1045" s="191">
        <f>O1045*H1045</f>
        <v>0</v>
      </c>
      <c r="Q1045" s="191">
        <v>6.6E-4</v>
      </c>
      <c r="R1045" s="191">
        <f>Q1045*H1045</f>
        <v>6.6E-4</v>
      </c>
      <c r="S1045" s="191">
        <v>0</v>
      </c>
      <c r="T1045" s="192">
        <f>S1045*H1045</f>
        <v>0</v>
      </c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R1045" s="193" t="s">
        <v>254</v>
      </c>
      <c r="AT1045" s="193" t="s">
        <v>160</v>
      </c>
      <c r="AU1045" s="193" t="s">
        <v>87</v>
      </c>
      <c r="AY1045" s="17" t="s">
        <v>157</v>
      </c>
      <c r="BE1045" s="194">
        <f>IF(N1045="základní",J1045,0)</f>
        <v>0</v>
      </c>
      <c r="BF1045" s="194">
        <f>IF(N1045="snížená",J1045,0)</f>
        <v>0</v>
      </c>
      <c r="BG1045" s="194">
        <f>IF(N1045="zákl. přenesená",J1045,0)</f>
        <v>0</v>
      </c>
      <c r="BH1045" s="194">
        <f>IF(N1045="sníž. přenesená",J1045,0)</f>
        <v>0</v>
      </c>
      <c r="BI1045" s="194">
        <f>IF(N1045="nulová",J1045,0)</f>
        <v>0</v>
      </c>
      <c r="BJ1045" s="17" t="s">
        <v>85</v>
      </c>
      <c r="BK1045" s="194">
        <f>ROUND(I1045*H1045,2)</f>
        <v>0</v>
      </c>
      <c r="BL1045" s="17" t="s">
        <v>254</v>
      </c>
      <c r="BM1045" s="193" t="s">
        <v>1674</v>
      </c>
    </row>
    <row r="1046" spans="1:65" s="14" customFormat="1" ht="10.199999999999999">
      <c r="B1046" s="206"/>
      <c r="C1046" s="207"/>
      <c r="D1046" s="197" t="s">
        <v>167</v>
      </c>
      <c r="E1046" s="208" t="s">
        <v>1</v>
      </c>
      <c r="F1046" s="209" t="s">
        <v>85</v>
      </c>
      <c r="G1046" s="207"/>
      <c r="H1046" s="210">
        <v>1</v>
      </c>
      <c r="I1046" s="211"/>
      <c r="J1046" s="207"/>
      <c r="K1046" s="207"/>
      <c r="L1046" s="212"/>
      <c r="M1046" s="213"/>
      <c r="N1046" s="214"/>
      <c r="O1046" s="214"/>
      <c r="P1046" s="214"/>
      <c r="Q1046" s="214"/>
      <c r="R1046" s="214"/>
      <c r="S1046" s="214"/>
      <c r="T1046" s="215"/>
      <c r="AT1046" s="216" t="s">
        <v>167</v>
      </c>
      <c r="AU1046" s="216" t="s">
        <v>87</v>
      </c>
      <c r="AV1046" s="14" t="s">
        <v>87</v>
      </c>
      <c r="AW1046" s="14" t="s">
        <v>33</v>
      </c>
      <c r="AX1046" s="14" t="s">
        <v>85</v>
      </c>
      <c r="AY1046" s="216" t="s">
        <v>157</v>
      </c>
    </row>
    <row r="1047" spans="1:65" s="2" customFormat="1" ht="55.5" customHeight="1">
      <c r="A1047" s="34"/>
      <c r="B1047" s="35"/>
      <c r="C1047" s="182" t="s">
        <v>1675</v>
      </c>
      <c r="D1047" s="182" t="s">
        <v>160</v>
      </c>
      <c r="E1047" s="183" t="s">
        <v>1676</v>
      </c>
      <c r="F1047" s="184" t="s">
        <v>1677</v>
      </c>
      <c r="G1047" s="185" t="s">
        <v>352</v>
      </c>
      <c r="H1047" s="186">
        <v>2</v>
      </c>
      <c r="I1047" s="187"/>
      <c r="J1047" s="188">
        <f>ROUND(I1047*H1047,2)</f>
        <v>0</v>
      </c>
      <c r="K1047" s="184" t="s">
        <v>1</v>
      </c>
      <c r="L1047" s="39"/>
      <c r="M1047" s="189" t="s">
        <v>1</v>
      </c>
      <c r="N1047" s="190" t="s">
        <v>43</v>
      </c>
      <c r="O1047" s="71"/>
      <c r="P1047" s="191">
        <f>O1047*H1047</f>
        <v>0</v>
      </c>
      <c r="Q1047" s="191">
        <v>6.6E-4</v>
      </c>
      <c r="R1047" s="191">
        <f>Q1047*H1047</f>
        <v>1.32E-3</v>
      </c>
      <c r="S1047" s="191">
        <v>0</v>
      </c>
      <c r="T1047" s="192">
        <f>S1047*H1047</f>
        <v>0</v>
      </c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R1047" s="193" t="s">
        <v>254</v>
      </c>
      <c r="AT1047" s="193" t="s">
        <v>160</v>
      </c>
      <c r="AU1047" s="193" t="s">
        <v>87</v>
      </c>
      <c r="AY1047" s="17" t="s">
        <v>157</v>
      </c>
      <c r="BE1047" s="194">
        <f>IF(N1047="základní",J1047,0)</f>
        <v>0</v>
      </c>
      <c r="BF1047" s="194">
        <f>IF(N1047="snížená",J1047,0)</f>
        <v>0</v>
      </c>
      <c r="BG1047" s="194">
        <f>IF(N1047="zákl. přenesená",J1047,0)</f>
        <v>0</v>
      </c>
      <c r="BH1047" s="194">
        <f>IF(N1047="sníž. přenesená",J1047,0)</f>
        <v>0</v>
      </c>
      <c r="BI1047" s="194">
        <f>IF(N1047="nulová",J1047,0)</f>
        <v>0</v>
      </c>
      <c r="BJ1047" s="17" t="s">
        <v>85</v>
      </c>
      <c r="BK1047" s="194">
        <f>ROUND(I1047*H1047,2)</f>
        <v>0</v>
      </c>
      <c r="BL1047" s="17" t="s">
        <v>254</v>
      </c>
      <c r="BM1047" s="193" t="s">
        <v>1678</v>
      </c>
    </row>
    <row r="1048" spans="1:65" s="14" customFormat="1" ht="10.199999999999999">
      <c r="B1048" s="206"/>
      <c r="C1048" s="207"/>
      <c r="D1048" s="197" t="s">
        <v>167</v>
      </c>
      <c r="E1048" s="208" t="s">
        <v>1</v>
      </c>
      <c r="F1048" s="209" t="s">
        <v>87</v>
      </c>
      <c r="G1048" s="207"/>
      <c r="H1048" s="210">
        <v>2</v>
      </c>
      <c r="I1048" s="211"/>
      <c r="J1048" s="207"/>
      <c r="K1048" s="207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167</v>
      </c>
      <c r="AU1048" s="216" t="s">
        <v>87</v>
      </c>
      <c r="AV1048" s="14" t="s">
        <v>87</v>
      </c>
      <c r="AW1048" s="14" t="s">
        <v>33</v>
      </c>
      <c r="AX1048" s="14" t="s">
        <v>85</v>
      </c>
      <c r="AY1048" s="216" t="s">
        <v>157</v>
      </c>
    </row>
    <row r="1049" spans="1:65" s="2" customFormat="1" ht="62.7" customHeight="1">
      <c r="A1049" s="34"/>
      <c r="B1049" s="35"/>
      <c r="C1049" s="182" t="s">
        <v>1679</v>
      </c>
      <c r="D1049" s="182" t="s">
        <v>160</v>
      </c>
      <c r="E1049" s="183" t="s">
        <v>1680</v>
      </c>
      <c r="F1049" s="184" t="s">
        <v>1681</v>
      </c>
      <c r="G1049" s="185" t="s">
        <v>352</v>
      </c>
      <c r="H1049" s="186">
        <v>1</v>
      </c>
      <c r="I1049" s="187"/>
      <c r="J1049" s="188">
        <f>ROUND(I1049*H1049,2)</f>
        <v>0</v>
      </c>
      <c r="K1049" s="184" t="s">
        <v>1</v>
      </c>
      <c r="L1049" s="39"/>
      <c r="M1049" s="189" t="s">
        <v>1</v>
      </c>
      <c r="N1049" s="190" t="s">
        <v>43</v>
      </c>
      <c r="O1049" s="71"/>
      <c r="P1049" s="191">
        <f>O1049*H1049</f>
        <v>0</v>
      </c>
      <c r="Q1049" s="191">
        <v>6.6E-4</v>
      </c>
      <c r="R1049" s="191">
        <f>Q1049*H1049</f>
        <v>6.6E-4</v>
      </c>
      <c r="S1049" s="191">
        <v>0</v>
      </c>
      <c r="T1049" s="19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193" t="s">
        <v>254</v>
      </c>
      <c r="AT1049" s="193" t="s">
        <v>160</v>
      </c>
      <c r="AU1049" s="193" t="s">
        <v>87</v>
      </c>
      <c r="AY1049" s="17" t="s">
        <v>157</v>
      </c>
      <c r="BE1049" s="194">
        <f>IF(N1049="základní",J1049,0)</f>
        <v>0</v>
      </c>
      <c r="BF1049" s="194">
        <f>IF(N1049="snížená",J1049,0)</f>
        <v>0</v>
      </c>
      <c r="BG1049" s="194">
        <f>IF(N1049="zákl. přenesená",J1049,0)</f>
        <v>0</v>
      </c>
      <c r="BH1049" s="194">
        <f>IF(N1049="sníž. přenesená",J1049,0)</f>
        <v>0</v>
      </c>
      <c r="BI1049" s="194">
        <f>IF(N1049="nulová",J1049,0)</f>
        <v>0</v>
      </c>
      <c r="BJ1049" s="17" t="s">
        <v>85</v>
      </c>
      <c r="BK1049" s="194">
        <f>ROUND(I1049*H1049,2)</f>
        <v>0</v>
      </c>
      <c r="BL1049" s="17" t="s">
        <v>254</v>
      </c>
      <c r="BM1049" s="193" t="s">
        <v>1682</v>
      </c>
    </row>
    <row r="1050" spans="1:65" s="14" customFormat="1" ht="10.199999999999999">
      <c r="B1050" s="206"/>
      <c r="C1050" s="207"/>
      <c r="D1050" s="197" t="s">
        <v>167</v>
      </c>
      <c r="E1050" s="208" t="s">
        <v>1</v>
      </c>
      <c r="F1050" s="209" t="s">
        <v>85</v>
      </c>
      <c r="G1050" s="207"/>
      <c r="H1050" s="210">
        <v>1</v>
      </c>
      <c r="I1050" s="211"/>
      <c r="J1050" s="207"/>
      <c r="K1050" s="207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167</v>
      </c>
      <c r="AU1050" s="216" t="s">
        <v>87</v>
      </c>
      <c r="AV1050" s="14" t="s">
        <v>87</v>
      </c>
      <c r="AW1050" s="14" t="s">
        <v>33</v>
      </c>
      <c r="AX1050" s="14" t="s">
        <v>85</v>
      </c>
      <c r="AY1050" s="216" t="s">
        <v>157</v>
      </c>
    </row>
    <row r="1051" spans="1:65" s="2" customFormat="1" ht="37.799999999999997" customHeight="1">
      <c r="A1051" s="34"/>
      <c r="B1051" s="35"/>
      <c r="C1051" s="182" t="s">
        <v>1683</v>
      </c>
      <c r="D1051" s="182" t="s">
        <v>160</v>
      </c>
      <c r="E1051" s="183" t="s">
        <v>1684</v>
      </c>
      <c r="F1051" s="184" t="s">
        <v>1685</v>
      </c>
      <c r="G1051" s="185" t="s">
        <v>352</v>
      </c>
      <c r="H1051" s="186">
        <v>1</v>
      </c>
      <c r="I1051" s="187"/>
      <c r="J1051" s="188">
        <f>ROUND(I1051*H1051,2)</f>
        <v>0</v>
      </c>
      <c r="K1051" s="184" t="s">
        <v>1</v>
      </c>
      <c r="L1051" s="39"/>
      <c r="M1051" s="189" t="s">
        <v>1</v>
      </c>
      <c r="N1051" s="190" t="s">
        <v>43</v>
      </c>
      <c r="O1051" s="71"/>
      <c r="P1051" s="191">
        <f>O1051*H1051</f>
        <v>0</v>
      </c>
      <c r="Q1051" s="191">
        <v>6.6E-4</v>
      </c>
      <c r="R1051" s="191">
        <f>Q1051*H1051</f>
        <v>6.6E-4</v>
      </c>
      <c r="S1051" s="191">
        <v>0</v>
      </c>
      <c r="T1051" s="192">
        <f>S1051*H1051</f>
        <v>0</v>
      </c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R1051" s="193" t="s">
        <v>254</v>
      </c>
      <c r="AT1051" s="193" t="s">
        <v>160</v>
      </c>
      <c r="AU1051" s="193" t="s">
        <v>87</v>
      </c>
      <c r="AY1051" s="17" t="s">
        <v>157</v>
      </c>
      <c r="BE1051" s="194">
        <f>IF(N1051="základní",J1051,0)</f>
        <v>0</v>
      </c>
      <c r="BF1051" s="194">
        <f>IF(N1051="snížená",J1051,0)</f>
        <v>0</v>
      </c>
      <c r="BG1051" s="194">
        <f>IF(N1051="zákl. přenesená",J1051,0)</f>
        <v>0</v>
      </c>
      <c r="BH1051" s="194">
        <f>IF(N1051="sníž. přenesená",J1051,0)</f>
        <v>0</v>
      </c>
      <c r="BI1051" s="194">
        <f>IF(N1051="nulová",J1051,0)</f>
        <v>0</v>
      </c>
      <c r="BJ1051" s="17" t="s">
        <v>85</v>
      </c>
      <c r="BK1051" s="194">
        <f>ROUND(I1051*H1051,2)</f>
        <v>0</v>
      </c>
      <c r="BL1051" s="17" t="s">
        <v>254</v>
      </c>
      <c r="BM1051" s="193" t="s">
        <v>1686</v>
      </c>
    </row>
    <row r="1052" spans="1:65" s="14" customFormat="1" ht="10.199999999999999">
      <c r="B1052" s="206"/>
      <c r="C1052" s="207"/>
      <c r="D1052" s="197" t="s">
        <v>167</v>
      </c>
      <c r="E1052" s="208" t="s">
        <v>1</v>
      </c>
      <c r="F1052" s="209" t="s">
        <v>85</v>
      </c>
      <c r="G1052" s="207"/>
      <c r="H1052" s="210">
        <v>1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167</v>
      </c>
      <c r="AU1052" s="216" t="s">
        <v>87</v>
      </c>
      <c r="AV1052" s="14" t="s">
        <v>87</v>
      </c>
      <c r="AW1052" s="14" t="s">
        <v>33</v>
      </c>
      <c r="AX1052" s="14" t="s">
        <v>85</v>
      </c>
      <c r="AY1052" s="216" t="s">
        <v>157</v>
      </c>
    </row>
    <row r="1053" spans="1:65" s="2" customFormat="1" ht="24.15" customHeight="1">
      <c r="A1053" s="34"/>
      <c r="B1053" s="35"/>
      <c r="C1053" s="182" t="s">
        <v>1687</v>
      </c>
      <c r="D1053" s="182" t="s">
        <v>160</v>
      </c>
      <c r="E1053" s="183" t="s">
        <v>1688</v>
      </c>
      <c r="F1053" s="184" t="s">
        <v>1689</v>
      </c>
      <c r="G1053" s="185" t="s">
        <v>352</v>
      </c>
      <c r="H1053" s="186">
        <v>1</v>
      </c>
      <c r="I1053" s="187"/>
      <c r="J1053" s="188">
        <f>ROUND(I1053*H1053,2)</f>
        <v>0</v>
      </c>
      <c r="K1053" s="184" t="s">
        <v>1</v>
      </c>
      <c r="L1053" s="39"/>
      <c r="M1053" s="189" t="s">
        <v>1</v>
      </c>
      <c r="N1053" s="190" t="s">
        <v>43</v>
      </c>
      <c r="O1053" s="71"/>
      <c r="P1053" s="191">
        <f>O1053*H1053</f>
        <v>0</v>
      </c>
      <c r="Q1053" s="191">
        <v>6.6E-4</v>
      </c>
      <c r="R1053" s="191">
        <f>Q1053*H1053</f>
        <v>6.6E-4</v>
      </c>
      <c r="S1053" s="191">
        <v>0</v>
      </c>
      <c r="T1053" s="192">
        <f>S1053*H1053</f>
        <v>0</v>
      </c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R1053" s="193" t="s">
        <v>254</v>
      </c>
      <c r="AT1053" s="193" t="s">
        <v>160</v>
      </c>
      <c r="AU1053" s="193" t="s">
        <v>87</v>
      </c>
      <c r="AY1053" s="17" t="s">
        <v>157</v>
      </c>
      <c r="BE1053" s="194">
        <f>IF(N1053="základní",J1053,0)</f>
        <v>0</v>
      </c>
      <c r="BF1053" s="194">
        <f>IF(N1053="snížená",J1053,0)</f>
        <v>0</v>
      </c>
      <c r="BG1053" s="194">
        <f>IF(N1053="zákl. přenesená",J1053,0)</f>
        <v>0</v>
      </c>
      <c r="BH1053" s="194">
        <f>IF(N1053="sníž. přenesená",J1053,0)</f>
        <v>0</v>
      </c>
      <c r="BI1053" s="194">
        <f>IF(N1053="nulová",J1053,0)</f>
        <v>0</v>
      </c>
      <c r="BJ1053" s="17" t="s">
        <v>85</v>
      </c>
      <c r="BK1053" s="194">
        <f>ROUND(I1053*H1053,2)</f>
        <v>0</v>
      </c>
      <c r="BL1053" s="17" t="s">
        <v>254</v>
      </c>
      <c r="BM1053" s="193" t="s">
        <v>1690</v>
      </c>
    </row>
    <row r="1054" spans="1:65" s="2" customFormat="1" ht="49.05" customHeight="1">
      <c r="A1054" s="34"/>
      <c r="B1054" s="35"/>
      <c r="C1054" s="182" t="s">
        <v>1691</v>
      </c>
      <c r="D1054" s="182" t="s">
        <v>160</v>
      </c>
      <c r="E1054" s="183" t="s">
        <v>1692</v>
      </c>
      <c r="F1054" s="184" t="s">
        <v>1693</v>
      </c>
      <c r="G1054" s="185" t="s">
        <v>352</v>
      </c>
      <c r="H1054" s="186">
        <v>1</v>
      </c>
      <c r="I1054" s="187"/>
      <c r="J1054" s="188">
        <f>ROUND(I1054*H1054,2)</f>
        <v>0</v>
      </c>
      <c r="K1054" s="184" t="s">
        <v>1</v>
      </c>
      <c r="L1054" s="39"/>
      <c r="M1054" s="189" t="s">
        <v>1</v>
      </c>
      <c r="N1054" s="190" t="s">
        <v>43</v>
      </c>
      <c r="O1054" s="71"/>
      <c r="P1054" s="191">
        <f>O1054*H1054</f>
        <v>0</v>
      </c>
      <c r="Q1054" s="191">
        <v>6.6E-4</v>
      </c>
      <c r="R1054" s="191">
        <f>Q1054*H1054</f>
        <v>6.6E-4</v>
      </c>
      <c r="S1054" s="191">
        <v>0</v>
      </c>
      <c r="T1054" s="19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193" t="s">
        <v>254</v>
      </c>
      <c r="AT1054" s="193" t="s">
        <v>160</v>
      </c>
      <c r="AU1054" s="193" t="s">
        <v>87</v>
      </c>
      <c r="AY1054" s="17" t="s">
        <v>157</v>
      </c>
      <c r="BE1054" s="194">
        <f>IF(N1054="základní",J1054,0)</f>
        <v>0</v>
      </c>
      <c r="BF1054" s="194">
        <f>IF(N1054="snížená",J1054,0)</f>
        <v>0</v>
      </c>
      <c r="BG1054" s="194">
        <f>IF(N1054="zákl. přenesená",J1054,0)</f>
        <v>0</v>
      </c>
      <c r="BH1054" s="194">
        <f>IF(N1054="sníž. přenesená",J1054,0)</f>
        <v>0</v>
      </c>
      <c r="BI1054" s="194">
        <f>IF(N1054="nulová",J1054,0)</f>
        <v>0</v>
      </c>
      <c r="BJ1054" s="17" t="s">
        <v>85</v>
      </c>
      <c r="BK1054" s="194">
        <f>ROUND(I1054*H1054,2)</f>
        <v>0</v>
      </c>
      <c r="BL1054" s="17" t="s">
        <v>254</v>
      </c>
      <c r="BM1054" s="193" t="s">
        <v>1694</v>
      </c>
    </row>
    <row r="1055" spans="1:65" s="14" customFormat="1" ht="10.199999999999999">
      <c r="B1055" s="206"/>
      <c r="C1055" s="207"/>
      <c r="D1055" s="197" t="s">
        <v>167</v>
      </c>
      <c r="E1055" s="208" t="s">
        <v>1</v>
      </c>
      <c r="F1055" s="209" t="s">
        <v>85</v>
      </c>
      <c r="G1055" s="207"/>
      <c r="H1055" s="210">
        <v>1</v>
      </c>
      <c r="I1055" s="211"/>
      <c r="J1055" s="207"/>
      <c r="K1055" s="207"/>
      <c r="L1055" s="212"/>
      <c r="M1055" s="213"/>
      <c r="N1055" s="214"/>
      <c r="O1055" s="214"/>
      <c r="P1055" s="214"/>
      <c r="Q1055" s="214"/>
      <c r="R1055" s="214"/>
      <c r="S1055" s="214"/>
      <c r="T1055" s="215"/>
      <c r="AT1055" s="216" t="s">
        <v>167</v>
      </c>
      <c r="AU1055" s="216" t="s">
        <v>87</v>
      </c>
      <c r="AV1055" s="14" t="s">
        <v>87</v>
      </c>
      <c r="AW1055" s="14" t="s">
        <v>33</v>
      </c>
      <c r="AX1055" s="14" t="s">
        <v>85</v>
      </c>
      <c r="AY1055" s="216" t="s">
        <v>157</v>
      </c>
    </row>
    <row r="1056" spans="1:65" s="2" customFormat="1" ht="55.5" customHeight="1">
      <c r="A1056" s="34"/>
      <c r="B1056" s="35"/>
      <c r="C1056" s="182" t="s">
        <v>1695</v>
      </c>
      <c r="D1056" s="182" t="s">
        <v>160</v>
      </c>
      <c r="E1056" s="183" t="s">
        <v>1696</v>
      </c>
      <c r="F1056" s="184" t="s">
        <v>1697</v>
      </c>
      <c r="G1056" s="185" t="s">
        <v>352</v>
      </c>
      <c r="H1056" s="186">
        <v>1</v>
      </c>
      <c r="I1056" s="187"/>
      <c r="J1056" s="188">
        <f>ROUND(I1056*H1056,2)</f>
        <v>0</v>
      </c>
      <c r="K1056" s="184" t="s">
        <v>1</v>
      </c>
      <c r="L1056" s="39"/>
      <c r="M1056" s="189" t="s">
        <v>1</v>
      </c>
      <c r="N1056" s="190" t="s">
        <v>43</v>
      </c>
      <c r="O1056" s="71"/>
      <c r="P1056" s="191">
        <f>O1056*H1056</f>
        <v>0</v>
      </c>
      <c r="Q1056" s="191">
        <v>6.6E-4</v>
      </c>
      <c r="R1056" s="191">
        <f>Q1056*H1056</f>
        <v>6.6E-4</v>
      </c>
      <c r="S1056" s="191">
        <v>0</v>
      </c>
      <c r="T1056" s="19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193" t="s">
        <v>254</v>
      </c>
      <c r="AT1056" s="193" t="s">
        <v>160</v>
      </c>
      <c r="AU1056" s="193" t="s">
        <v>87</v>
      </c>
      <c r="AY1056" s="17" t="s">
        <v>157</v>
      </c>
      <c r="BE1056" s="194">
        <f>IF(N1056="základní",J1056,0)</f>
        <v>0</v>
      </c>
      <c r="BF1056" s="194">
        <f>IF(N1056="snížená",J1056,0)</f>
        <v>0</v>
      </c>
      <c r="BG1056" s="194">
        <f>IF(N1056="zákl. přenesená",J1056,0)</f>
        <v>0</v>
      </c>
      <c r="BH1056" s="194">
        <f>IF(N1056="sníž. přenesená",J1056,0)</f>
        <v>0</v>
      </c>
      <c r="BI1056" s="194">
        <f>IF(N1056="nulová",J1056,0)</f>
        <v>0</v>
      </c>
      <c r="BJ1056" s="17" t="s">
        <v>85</v>
      </c>
      <c r="BK1056" s="194">
        <f>ROUND(I1056*H1056,2)</f>
        <v>0</v>
      </c>
      <c r="BL1056" s="17" t="s">
        <v>254</v>
      </c>
      <c r="BM1056" s="193" t="s">
        <v>1698</v>
      </c>
    </row>
    <row r="1057" spans="1:65" s="14" customFormat="1" ht="10.199999999999999">
      <c r="B1057" s="206"/>
      <c r="C1057" s="207"/>
      <c r="D1057" s="197" t="s">
        <v>167</v>
      </c>
      <c r="E1057" s="208" t="s">
        <v>1</v>
      </c>
      <c r="F1057" s="209" t="s">
        <v>85</v>
      </c>
      <c r="G1057" s="207"/>
      <c r="H1057" s="210">
        <v>1</v>
      </c>
      <c r="I1057" s="211"/>
      <c r="J1057" s="207"/>
      <c r="K1057" s="207"/>
      <c r="L1057" s="212"/>
      <c r="M1057" s="213"/>
      <c r="N1057" s="214"/>
      <c r="O1057" s="214"/>
      <c r="P1057" s="214"/>
      <c r="Q1057" s="214"/>
      <c r="R1057" s="214"/>
      <c r="S1057" s="214"/>
      <c r="T1057" s="215"/>
      <c r="AT1057" s="216" t="s">
        <v>167</v>
      </c>
      <c r="AU1057" s="216" t="s">
        <v>87</v>
      </c>
      <c r="AV1057" s="14" t="s">
        <v>87</v>
      </c>
      <c r="AW1057" s="14" t="s">
        <v>33</v>
      </c>
      <c r="AX1057" s="14" t="s">
        <v>85</v>
      </c>
      <c r="AY1057" s="216" t="s">
        <v>157</v>
      </c>
    </row>
    <row r="1058" spans="1:65" s="2" customFormat="1" ht="55.5" customHeight="1">
      <c r="A1058" s="34"/>
      <c r="B1058" s="35"/>
      <c r="C1058" s="182" t="s">
        <v>1699</v>
      </c>
      <c r="D1058" s="182" t="s">
        <v>160</v>
      </c>
      <c r="E1058" s="183" t="s">
        <v>1700</v>
      </c>
      <c r="F1058" s="184" t="s">
        <v>1701</v>
      </c>
      <c r="G1058" s="185" t="s">
        <v>352</v>
      </c>
      <c r="H1058" s="186">
        <v>1</v>
      </c>
      <c r="I1058" s="187"/>
      <c r="J1058" s="188">
        <f>ROUND(I1058*H1058,2)</f>
        <v>0</v>
      </c>
      <c r="K1058" s="184" t="s">
        <v>1</v>
      </c>
      <c r="L1058" s="39"/>
      <c r="M1058" s="189" t="s">
        <v>1</v>
      </c>
      <c r="N1058" s="190" t="s">
        <v>43</v>
      </c>
      <c r="O1058" s="71"/>
      <c r="P1058" s="191">
        <f>O1058*H1058</f>
        <v>0</v>
      </c>
      <c r="Q1058" s="191">
        <v>6.6E-4</v>
      </c>
      <c r="R1058" s="191">
        <f>Q1058*H1058</f>
        <v>6.6E-4</v>
      </c>
      <c r="S1058" s="191">
        <v>0</v>
      </c>
      <c r="T1058" s="19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193" t="s">
        <v>254</v>
      </c>
      <c r="AT1058" s="193" t="s">
        <v>160</v>
      </c>
      <c r="AU1058" s="193" t="s">
        <v>87</v>
      </c>
      <c r="AY1058" s="17" t="s">
        <v>157</v>
      </c>
      <c r="BE1058" s="194">
        <f>IF(N1058="základní",J1058,0)</f>
        <v>0</v>
      </c>
      <c r="BF1058" s="194">
        <f>IF(N1058="snížená",J1058,0)</f>
        <v>0</v>
      </c>
      <c r="BG1058" s="194">
        <f>IF(N1058="zákl. přenesená",J1058,0)</f>
        <v>0</v>
      </c>
      <c r="BH1058" s="194">
        <f>IF(N1058="sníž. přenesená",J1058,0)</f>
        <v>0</v>
      </c>
      <c r="BI1058" s="194">
        <f>IF(N1058="nulová",J1058,0)</f>
        <v>0</v>
      </c>
      <c r="BJ1058" s="17" t="s">
        <v>85</v>
      </c>
      <c r="BK1058" s="194">
        <f>ROUND(I1058*H1058,2)</f>
        <v>0</v>
      </c>
      <c r="BL1058" s="17" t="s">
        <v>254</v>
      </c>
      <c r="BM1058" s="193" t="s">
        <v>1702</v>
      </c>
    </row>
    <row r="1059" spans="1:65" s="14" customFormat="1" ht="10.199999999999999">
      <c r="B1059" s="206"/>
      <c r="C1059" s="207"/>
      <c r="D1059" s="197" t="s">
        <v>167</v>
      </c>
      <c r="E1059" s="208" t="s">
        <v>1</v>
      </c>
      <c r="F1059" s="209" t="s">
        <v>85</v>
      </c>
      <c r="G1059" s="207"/>
      <c r="H1059" s="210">
        <v>1</v>
      </c>
      <c r="I1059" s="211"/>
      <c r="J1059" s="207"/>
      <c r="K1059" s="207"/>
      <c r="L1059" s="212"/>
      <c r="M1059" s="213"/>
      <c r="N1059" s="214"/>
      <c r="O1059" s="214"/>
      <c r="P1059" s="214"/>
      <c r="Q1059" s="214"/>
      <c r="R1059" s="214"/>
      <c r="S1059" s="214"/>
      <c r="T1059" s="215"/>
      <c r="AT1059" s="216" t="s">
        <v>167</v>
      </c>
      <c r="AU1059" s="216" t="s">
        <v>87</v>
      </c>
      <c r="AV1059" s="14" t="s">
        <v>87</v>
      </c>
      <c r="AW1059" s="14" t="s">
        <v>33</v>
      </c>
      <c r="AX1059" s="14" t="s">
        <v>85</v>
      </c>
      <c r="AY1059" s="216" t="s">
        <v>157</v>
      </c>
    </row>
    <row r="1060" spans="1:65" s="2" customFormat="1" ht="55.5" customHeight="1">
      <c r="A1060" s="34"/>
      <c r="B1060" s="35"/>
      <c r="C1060" s="182" t="s">
        <v>1703</v>
      </c>
      <c r="D1060" s="182" t="s">
        <v>160</v>
      </c>
      <c r="E1060" s="183" t="s">
        <v>1704</v>
      </c>
      <c r="F1060" s="184" t="s">
        <v>1705</v>
      </c>
      <c r="G1060" s="185" t="s">
        <v>352</v>
      </c>
      <c r="H1060" s="186">
        <v>1</v>
      </c>
      <c r="I1060" s="187"/>
      <c r="J1060" s="188">
        <f>ROUND(I1060*H1060,2)</f>
        <v>0</v>
      </c>
      <c r="K1060" s="184" t="s">
        <v>1</v>
      </c>
      <c r="L1060" s="39"/>
      <c r="M1060" s="189" t="s">
        <v>1</v>
      </c>
      <c r="N1060" s="190" t="s">
        <v>43</v>
      </c>
      <c r="O1060" s="71"/>
      <c r="P1060" s="191">
        <f>O1060*H1060</f>
        <v>0</v>
      </c>
      <c r="Q1060" s="191">
        <v>6.6E-4</v>
      </c>
      <c r="R1060" s="191">
        <f>Q1060*H1060</f>
        <v>6.6E-4</v>
      </c>
      <c r="S1060" s="191">
        <v>0</v>
      </c>
      <c r="T1060" s="19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193" t="s">
        <v>254</v>
      </c>
      <c r="AT1060" s="193" t="s">
        <v>160</v>
      </c>
      <c r="AU1060" s="193" t="s">
        <v>87</v>
      </c>
      <c r="AY1060" s="17" t="s">
        <v>157</v>
      </c>
      <c r="BE1060" s="194">
        <f>IF(N1060="základní",J1060,0)</f>
        <v>0</v>
      </c>
      <c r="BF1060" s="194">
        <f>IF(N1060="snížená",J1060,0)</f>
        <v>0</v>
      </c>
      <c r="BG1060" s="194">
        <f>IF(N1060="zákl. přenesená",J1060,0)</f>
        <v>0</v>
      </c>
      <c r="BH1060" s="194">
        <f>IF(N1060="sníž. přenesená",J1060,0)</f>
        <v>0</v>
      </c>
      <c r="BI1060" s="194">
        <f>IF(N1060="nulová",J1060,0)</f>
        <v>0</v>
      </c>
      <c r="BJ1060" s="17" t="s">
        <v>85</v>
      </c>
      <c r="BK1060" s="194">
        <f>ROUND(I1060*H1060,2)</f>
        <v>0</v>
      </c>
      <c r="BL1060" s="17" t="s">
        <v>254</v>
      </c>
      <c r="BM1060" s="193" t="s">
        <v>1706</v>
      </c>
    </row>
    <row r="1061" spans="1:65" s="14" customFormat="1" ht="10.199999999999999">
      <c r="B1061" s="206"/>
      <c r="C1061" s="207"/>
      <c r="D1061" s="197" t="s">
        <v>167</v>
      </c>
      <c r="E1061" s="208" t="s">
        <v>1</v>
      </c>
      <c r="F1061" s="209" t="s">
        <v>85</v>
      </c>
      <c r="G1061" s="207"/>
      <c r="H1061" s="210">
        <v>1</v>
      </c>
      <c r="I1061" s="211"/>
      <c r="J1061" s="207"/>
      <c r="K1061" s="207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167</v>
      </c>
      <c r="AU1061" s="216" t="s">
        <v>87</v>
      </c>
      <c r="AV1061" s="14" t="s">
        <v>87</v>
      </c>
      <c r="AW1061" s="14" t="s">
        <v>33</v>
      </c>
      <c r="AX1061" s="14" t="s">
        <v>85</v>
      </c>
      <c r="AY1061" s="216" t="s">
        <v>157</v>
      </c>
    </row>
    <row r="1062" spans="1:65" s="2" customFormat="1" ht="55.5" customHeight="1">
      <c r="A1062" s="34"/>
      <c r="B1062" s="35"/>
      <c r="C1062" s="182" t="s">
        <v>1707</v>
      </c>
      <c r="D1062" s="182" t="s">
        <v>160</v>
      </c>
      <c r="E1062" s="183" t="s">
        <v>1708</v>
      </c>
      <c r="F1062" s="184" t="s">
        <v>1709</v>
      </c>
      <c r="G1062" s="185" t="s">
        <v>352</v>
      </c>
      <c r="H1062" s="186">
        <v>1</v>
      </c>
      <c r="I1062" s="187"/>
      <c r="J1062" s="188">
        <f>ROUND(I1062*H1062,2)</f>
        <v>0</v>
      </c>
      <c r="K1062" s="184" t="s">
        <v>1</v>
      </c>
      <c r="L1062" s="39"/>
      <c r="M1062" s="189" t="s">
        <v>1</v>
      </c>
      <c r="N1062" s="190" t="s">
        <v>43</v>
      </c>
      <c r="O1062" s="71"/>
      <c r="P1062" s="191">
        <f>O1062*H1062</f>
        <v>0</v>
      </c>
      <c r="Q1062" s="191">
        <v>6.6E-4</v>
      </c>
      <c r="R1062" s="191">
        <f>Q1062*H1062</f>
        <v>6.6E-4</v>
      </c>
      <c r="S1062" s="191">
        <v>0</v>
      </c>
      <c r="T1062" s="19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193" t="s">
        <v>254</v>
      </c>
      <c r="AT1062" s="193" t="s">
        <v>160</v>
      </c>
      <c r="AU1062" s="193" t="s">
        <v>87</v>
      </c>
      <c r="AY1062" s="17" t="s">
        <v>157</v>
      </c>
      <c r="BE1062" s="194">
        <f>IF(N1062="základní",J1062,0)</f>
        <v>0</v>
      </c>
      <c r="BF1062" s="194">
        <f>IF(N1062="snížená",J1062,0)</f>
        <v>0</v>
      </c>
      <c r="BG1062" s="194">
        <f>IF(N1062="zákl. přenesená",J1062,0)</f>
        <v>0</v>
      </c>
      <c r="BH1062" s="194">
        <f>IF(N1062="sníž. přenesená",J1062,0)</f>
        <v>0</v>
      </c>
      <c r="BI1062" s="194">
        <f>IF(N1062="nulová",J1062,0)</f>
        <v>0</v>
      </c>
      <c r="BJ1062" s="17" t="s">
        <v>85</v>
      </c>
      <c r="BK1062" s="194">
        <f>ROUND(I1062*H1062,2)</f>
        <v>0</v>
      </c>
      <c r="BL1062" s="17" t="s">
        <v>254</v>
      </c>
      <c r="BM1062" s="193" t="s">
        <v>1710</v>
      </c>
    </row>
    <row r="1063" spans="1:65" s="14" customFormat="1" ht="10.199999999999999">
      <c r="B1063" s="206"/>
      <c r="C1063" s="207"/>
      <c r="D1063" s="197" t="s">
        <v>167</v>
      </c>
      <c r="E1063" s="208" t="s">
        <v>1</v>
      </c>
      <c r="F1063" s="209" t="s">
        <v>85</v>
      </c>
      <c r="G1063" s="207"/>
      <c r="H1063" s="210">
        <v>1</v>
      </c>
      <c r="I1063" s="211"/>
      <c r="J1063" s="207"/>
      <c r="K1063" s="207"/>
      <c r="L1063" s="212"/>
      <c r="M1063" s="213"/>
      <c r="N1063" s="214"/>
      <c r="O1063" s="214"/>
      <c r="P1063" s="214"/>
      <c r="Q1063" s="214"/>
      <c r="R1063" s="214"/>
      <c r="S1063" s="214"/>
      <c r="T1063" s="215"/>
      <c r="AT1063" s="216" t="s">
        <v>167</v>
      </c>
      <c r="AU1063" s="216" t="s">
        <v>87</v>
      </c>
      <c r="AV1063" s="14" t="s">
        <v>87</v>
      </c>
      <c r="AW1063" s="14" t="s">
        <v>33</v>
      </c>
      <c r="AX1063" s="14" t="s">
        <v>85</v>
      </c>
      <c r="AY1063" s="216" t="s">
        <v>157</v>
      </c>
    </row>
    <row r="1064" spans="1:65" s="2" customFormat="1" ht="66.75" customHeight="1">
      <c r="A1064" s="34"/>
      <c r="B1064" s="35"/>
      <c r="C1064" s="182" t="s">
        <v>1711</v>
      </c>
      <c r="D1064" s="182" t="s">
        <v>160</v>
      </c>
      <c r="E1064" s="183" t="s">
        <v>1712</v>
      </c>
      <c r="F1064" s="184" t="s">
        <v>1713</v>
      </c>
      <c r="G1064" s="185" t="s">
        <v>352</v>
      </c>
      <c r="H1064" s="186">
        <v>3</v>
      </c>
      <c r="I1064" s="187"/>
      <c r="J1064" s="188">
        <f>ROUND(I1064*H1064,2)</f>
        <v>0</v>
      </c>
      <c r="K1064" s="184" t="s">
        <v>1</v>
      </c>
      <c r="L1064" s="39"/>
      <c r="M1064" s="189" t="s">
        <v>1</v>
      </c>
      <c r="N1064" s="190" t="s">
        <v>43</v>
      </c>
      <c r="O1064" s="71"/>
      <c r="P1064" s="191">
        <f>O1064*H1064</f>
        <v>0</v>
      </c>
      <c r="Q1064" s="191">
        <v>6.6E-4</v>
      </c>
      <c r="R1064" s="191">
        <f>Q1064*H1064</f>
        <v>1.98E-3</v>
      </c>
      <c r="S1064" s="191">
        <v>0</v>
      </c>
      <c r="T1064" s="19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193" t="s">
        <v>254</v>
      </c>
      <c r="AT1064" s="193" t="s">
        <v>160</v>
      </c>
      <c r="AU1064" s="193" t="s">
        <v>87</v>
      </c>
      <c r="AY1064" s="17" t="s">
        <v>157</v>
      </c>
      <c r="BE1064" s="194">
        <f>IF(N1064="základní",J1064,0)</f>
        <v>0</v>
      </c>
      <c r="BF1064" s="194">
        <f>IF(N1064="snížená",J1064,0)</f>
        <v>0</v>
      </c>
      <c r="BG1064" s="194">
        <f>IF(N1064="zákl. přenesená",J1064,0)</f>
        <v>0</v>
      </c>
      <c r="BH1064" s="194">
        <f>IF(N1064="sníž. přenesená",J1064,0)</f>
        <v>0</v>
      </c>
      <c r="BI1064" s="194">
        <f>IF(N1064="nulová",J1064,0)</f>
        <v>0</v>
      </c>
      <c r="BJ1064" s="17" t="s">
        <v>85</v>
      </c>
      <c r="BK1064" s="194">
        <f>ROUND(I1064*H1064,2)</f>
        <v>0</v>
      </c>
      <c r="BL1064" s="17" t="s">
        <v>254</v>
      </c>
      <c r="BM1064" s="193" t="s">
        <v>1714</v>
      </c>
    </row>
    <row r="1065" spans="1:65" s="14" customFormat="1" ht="10.199999999999999">
      <c r="B1065" s="206"/>
      <c r="C1065" s="207"/>
      <c r="D1065" s="197" t="s">
        <v>167</v>
      </c>
      <c r="E1065" s="208" t="s">
        <v>1</v>
      </c>
      <c r="F1065" s="209" t="s">
        <v>158</v>
      </c>
      <c r="G1065" s="207"/>
      <c r="H1065" s="210">
        <v>3</v>
      </c>
      <c r="I1065" s="211"/>
      <c r="J1065" s="207"/>
      <c r="K1065" s="207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167</v>
      </c>
      <c r="AU1065" s="216" t="s">
        <v>87</v>
      </c>
      <c r="AV1065" s="14" t="s">
        <v>87</v>
      </c>
      <c r="AW1065" s="14" t="s">
        <v>33</v>
      </c>
      <c r="AX1065" s="14" t="s">
        <v>85</v>
      </c>
      <c r="AY1065" s="216" t="s">
        <v>157</v>
      </c>
    </row>
    <row r="1066" spans="1:65" s="2" customFormat="1" ht="55.5" customHeight="1">
      <c r="A1066" s="34"/>
      <c r="B1066" s="35"/>
      <c r="C1066" s="182" t="s">
        <v>1715</v>
      </c>
      <c r="D1066" s="182" t="s">
        <v>160</v>
      </c>
      <c r="E1066" s="183" t="s">
        <v>1716</v>
      </c>
      <c r="F1066" s="184" t="s">
        <v>1717</v>
      </c>
      <c r="G1066" s="185" t="s">
        <v>352</v>
      </c>
      <c r="H1066" s="186">
        <v>2</v>
      </c>
      <c r="I1066" s="187"/>
      <c r="J1066" s="188">
        <f>ROUND(I1066*H1066,2)</f>
        <v>0</v>
      </c>
      <c r="K1066" s="184" t="s">
        <v>1</v>
      </c>
      <c r="L1066" s="39"/>
      <c r="M1066" s="189" t="s">
        <v>1</v>
      </c>
      <c r="N1066" s="190" t="s">
        <v>43</v>
      </c>
      <c r="O1066" s="71"/>
      <c r="P1066" s="191">
        <f>O1066*H1066</f>
        <v>0</v>
      </c>
      <c r="Q1066" s="191">
        <v>6.6E-4</v>
      </c>
      <c r="R1066" s="191">
        <f>Q1066*H1066</f>
        <v>1.32E-3</v>
      </c>
      <c r="S1066" s="191">
        <v>0</v>
      </c>
      <c r="T1066" s="19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193" t="s">
        <v>254</v>
      </c>
      <c r="AT1066" s="193" t="s">
        <v>160</v>
      </c>
      <c r="AU1066" s="193" t="s">
        <v>87</v>
      </c>
      <c r="AY1066" s="17" t="s">
        <v>157</v>
      </c>
      <c r="BE1066" s="194">
        <f>IF(N1066="základní",J1066,0)</f>
        <v>0</v>
      </c>
      <c r="BF1066" s="194">
        <f>IF(N1066="snížená",J1066,0)</f>
        <v>0</v>
      </c>
      <c r="BG1066" s="194">
        <f>IF(N1066="zákl. přenesená",J1066,0)</f>
        <v>0</v>
      </c>
      <c r="BH1066" s="194">
        <f>IF(N1066="sníž. přenesená",J1066,0)</f>
        <v>0</v>
      </c>
      <c r="BI1066" s="194">
        <f>IF(N1066="nulová",J1066,0)</f>
        <v>0</v>
      </c>
      <c r="BJ1066" s="17" t="s">
        <v>85</v>
      </c>
      <c r="BK1066" s="194">
        <f>ROUND(I1066*H1066,2)</f>
        <v>0</v>
      </c>
      <c r="BL1066" s="17" t="s">
        <v>254</v>
      </c>
      <c r="BM1066" s="193" t="s">
        <v>1718</v>
      </c>
    </row>
    <row r="1067" spans="1:65" s="14" customFormat="1" ht="10.199999999999999">
      <c r="B1067" s="206"/>
      <c r="C1067" s="207"/>
      <c r="D1067" s="197" t="s">
        <v>167</v>
      </c>
      <c r="E1067" s="208" t="s">
        <v>1</v>
      </c>
      <c r="F1067" s="209" t="s">
        <v>87</v>
      </c>
      <c r="G1067" s="207"/>
      <c r="H1067" s="210">
        <v>2</v>
      </c>
      <c r="I1067" s="211"/>
      <c r="J1067" s="207"/>
      <c r="K1067" s="207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167</v>
      </c>
      <c r="AU1067" s="216" t="s">
        <v>87</v>
      </c>
      <c r="AV1067" s="14" t="s">
        <v>87</v>
      </c>
      <c r="AW1067" s="14" t="s">
        <v>33</v>
      </c>
      <c r="AX1067" s="14" t="s">
        <v>85</v>
      </c>
      <c r="AY1067" s="216" t="s">
        <v>157</v>
      </c>
    </row>
    <row r="1068" spans="1:65" s="2" customFormat="1" ht="37.799999999999997" customHeight="1">
      <c r="A1068" s="34"/>
      <c r="B1068" s="35"/>
      <c r="C1068" s="182" t="s">
        <v>1719</v>
      </c>
      <c r="D1068" s="182" t="s">
        <v>160</v>
      </c>
      <c r="E1068" s="183" t="s">
        <v>1720</v>
      </c>
      <c r="F1068" s="184" t="s">
        <v>1721</v>
      </c>
      <c r="G1068" s="185" t="s">
        <v>352</v>
      </c>
      <c r="H1068" s="186">
        <v>1</v>
      </c>
      <c r="I1068" s="187"/>
      <c r="J1068" s="188">
        <f>ROUND(I1068*H1068,2)</f>
        <v>0</v>
      </c>
      <c r="K1068" s="184" t="s">
        <v>1</v>
      </c>
      <c r="L1068" s="39"/>
      <c r="M1068" s="189" t="s">
        <v>1</v>
      </c>
      <c r="N1068" s="190" t="s">
        <v>43</v>
      </c>
      <c r="O1068" s="71"/>
      <c r="P1068" s="191">
        <f>O1068*H1068</f>
        <v>0</v>
      </c>
      <c r="Q1068" s="191">
        <v>6.6E-4</v>
      </c>
      <c r="R1068" s="191">
        <f>Q1068*H1068</f>
        <v>6.6E-4</v>
      </c>
      <c r="S1068" s="191">
        <v>0</v>
      </c>
      <c r="T1068" s="19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93" t="s">
        <v>254</v>
      </c>
      <c r="AT1068" s="193" t="s">
        <v>160</v>
      </c>
      <c r="AU1068" s="193" t="s">
        <v>87</v>
      </c>
      <c r="AY1068" s="17" t="s">
        <v>157</v>
      </c>
      <c r="BE1068" s="194">
        <f>IF(N1068="základní",J1068,0)</f>
        <v>0</v>
      </c>
      <c r="BF1068" s="194">
        <f>IF(N1068="snížená",J1068,0)</f>
        <v>0</v>
      </c>
      <c r="BG1068" s="194">
        <f>IF(N1068="zákl. přenesená",J1068,0)</f>
        <v>0</v>
      </c>
      <c r="BH1068" s="194">
        <f>IF(N1068="sníž. přenesená",J1068,0)</f>
        <v>0</v>
      </c>
      <c r="BI1068" s="194">
        <f>IF(N1068="nulová",J1068,0)</f>
        <v>0</v>
      </c>
      <c r="BJ1068" s="17" t="s">
        <v>85</v>
      </c>
      <c r="BK1068" s="194">
        <f>ROUND(I1068*H1068,2)</f>
        <v>0</v>
      </c>
      <c r="BL1068" s="17" t="s">
        <v>254</v>
      </c>
      <c r="BM1068" s="193" t="s">
        <v>1722</v>
      </c>
    </row>
    <row r="1069" spans="1:65" s="14" customFormat="1" ht="10.199999999999999">
      <c r="B1069" s="206"/>
      <c r="C1069" s="207"/>
      <c r="D1069" s="197" t="s">
        <v>167</v>
      </c>
      <c r="E1069" s="208" t="s">
        <v>1</v>
      </c>
      <c r="F1069" s="209" t="s">
        <v>85</v>
      </c>
      <c r="G1069" s="207"/>
      <c r="H1069" s="210">
        <v>1</v>
      </c>
      <c r="I1069" s="211"/>
      <c r="J1069" s="207"/>
      <c r="K1069" s="207"/>
      <c r="L1069" s="212"/>
      <c r="M1069" s="213"/>
      <c r="N1069" s="214"/>
      <c r="O1069" s="214"/>
      <c r="P1069" s="214"/>
      <c r="Q1069" s="214"/>
      <c r="R1069" s="214"/>
      <c r="S1069" s="214"/>
      <c r="T1069" s="215"/>
      <c r="AT1069" s="216" t="s">
        <v>167</v>
      </c>
      <c r="AU1069" s="216" t="s">
        <v>87</v>
      </c>
      <c r="AV1069" s="14" t="s">
        <v>87</v>
      </c>
      <c r="AW1069" s="14" t="s">
        <v>33</v>
      </c>
      <c r="AX1069" s="14" t="s">
        <v>85</v>
      </c>
      <c r="AY1069" s="216" t="s">
        <v>157</v>
      </c>
    </row>
    <row r="1070" spans="1:65" s="2" customFormat="1" ht="24.15" customHeight="1">
      <c r="A1070" s="34"/>
      <c r="B1070" s="35"/>
      <c r="C1070" s="182" t="s">
        <v>1723</v>
      </c>
      <c r="D1070" s="182" t="s">
        <v>160</v>
      </c>
      <c r="E1070" s="183" t="s">
        <v>1724</v>
      </c>
      <c r="F1070" s="184" t="s">
        <v>1725</v>
      </c>
      <c r="G1070" s="185" t="s">
        <v>352</v>
      </c>
      <c r="H1070" s="186">
        <v>1</v>
      </c>
      <c r="I1070" s="187"/>
      <c r="J1070" s="188">
        <f>ROUND(I1070*H1070,2)</f>
        <v>0</v>
      </c>
      <c r="K1070" s="184" t="s">
        <v>1</v>
      </c>
      <c r="L1070" s="39"/>
      <c r="M1070" s="189" t="s">
        <v>1</v>
      </c>
      <c r="N1070" s="190" t="s">
        <v>43</v>
      </c>
      <c r="O1070" s="71"/>
      <c r="P1070" s="191">
        <f>O1070*H1070</f>
        <v>0</v>
      </c>
      <c r="Q1070" s="191">
        <v>6.6E-4</v>
      </c>
      <c r="R1070" s="191">
        <f>Q1070*H1070</f>
        <v>6.6E-4</v>
      </c>
      <c r="S1070" s="191">
        <v>0</v>
      </c>
      <c r="T1070" s="192">
        <f>S1070*H1070</f>
        <v>0</v>
      </c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R1070" s="193" t="s">
        <v>254</v>
      </c>
      <c r="AT1070" s="193" t="s">
        <v>160</v>
      </c>
      <c r="AU1070" s="193" t="s">
        <v>87</v>
      </c>
      <c r="AY1070" s="17" t="s">
        <v>157</v>
      </c>
      <c r="BE1070" s="194">
        <f>IF(N1070="základní",J1070,0)</f>
        <v>0</v>
      </c>
      <c r="BF1070" s="194">
        <f>IF(N1070="snížená",J1070,0)</f>
        <v>0</v>
      </c>
      <c r="BG1070" s="194">
        <f>IF(N1070="zákl. přenesená",J1070,0)</f>
        <v>0</v>
      </c>
      <c r="BH1070" s="194">
        <f>IF(N1070="sníž. přenesená",J1070,0)</f>
        <v>0</v>
      </c>
      <c r="BI1070" s="194">
        <f>IF(N1070="nulová",J1070,0)</f>
        <v>0</v>
      </c>
      <c r="BJ1070" s="17" t="s">
        <v>85</v>
      </c>
      <c r="BK1070" s="194">
        <f>ROUND(I1070*H1070,2)</f>
        <v>0</v>
      </c>
      <c r="BL1070" s="17" t="s">
        <v>254</v>
      </c>
      <c r="BM1070" s="193" t="s">
        <v>1726</v>
      </c>
    </row>
    <row r="1071" spans="1:65" s="14" customFormat="1" ht="10.199999999999999">
      <c r="B1071" s="206"/>
      <c r="C1071" s="207"/>
      <c r="D1071" s="197" t="s">
        <v>167</v>
      </c>
      <c r="E1071" s="208" t="s">
        <v>1</v>
      </c>
      <c r="F1071" s="209" t="s">
        <v>85</v>
      </c>
      <c r="G1071" s="207"/>
      <c r="H1071" s="210">
        <v>1</v>
      </c>
      <c r="I1071" s="211"/>
      <c r="J1071" s="207"/>
      <c r="K1071" s="207"/>
      <c r="L1071" s="212"/>
      <c r="M1071" s="213"/>
      <c r="N1071" s="214"/>
      <c r="O1071" s="214"/>
      <c r="P1071" s="214"/>
      <c r="Q1071" s="214"/>
      <c r="R1071" s="214"/>
      <c r="S1071" s="214"/>
      <c r="T1071" s="215"/>
      <c r="AT1071" s="216" t="s">
        <v>167</v>
      </c>
      <c r="AU1071" s="216" t="s">
        <v>87</v>
      </c>
      <c r="AV1071" s="14" t="s">
        <v>87</v>
      </c>
      <c r="AW1071" s="14" t="s">
        <v>33</v>
      </c>
      <c r="AX1071" s="14" t="s">
        <v>85</v>
      </c>
      <c r="AY1071" s="216" t="s">
        <v>157</v>
      </c>
    </row>
    <row r="1072" spans="1:65" s="2" customFormat="1" ht="49.05" customHeight="1">
      <c r="A1072" s="34"/>
      <c r="B1072" s="35"/>
      <c r="C1072" s="182" t="s">
        <v>1727</v>
      </c>
      <c r="D1072" s="182" t="s">
        <v>160</v>
      </c>
      <c r="E1072" s="183" t="s">
        <v>1728</v>
      </c>
      <c r="F1072" s="184" t="s">
        <v>1729</v>
      </c>
      <c r="G1072" s="185" t="s">
        <v>352</v>
      </c>
      <c r="H1072" s="186">
        <v>1</v>
      </c>
      <c r="I1072" s="187"/>
      <c r="J1072" s="188">
        <f>ROUND(I1072*H1072,2)</f>
        <v>0</v>
      </c>
      <c r="K1072" s="184" t="s">
        <v>1</v>
      </c>
      <c r="L1072" s="39"/>
      <c r="M1072" s="189" t="s">
        <v>1</v>
      </c>
      <c r="N1072" s="190" t="s">
        <v>43</v>
      </c>
      <c r="O1072" s="71"/>
      <c r="P1072" s="191">
        <f>O1072*H1072</f>
        <v>0</v>
      </c>
      <c r="Q1072" s="191">
        <v>6.6E-4</v>
      </c>
      <c r="R1072" s="191">
        <f>Q1072*H1072</f>
        <v>6.6E-4</v>
      </c>
      <c r="S1072" s="191">
        <v>0</v>
      </c>
      <c r="T1072" s="19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193" t="s">
        <v>254</v>
      </c>
      <c r="AT1072" s="193" t="s">
        <v>160</v>
      </c>
      <c r="AU1072" s="193" t="s">
        <v>87</v>
      </c>
      <c r="AY1072" s="17" t="s">
        <v>157</v>
      </c>
      <c r="BE1072" s="194">
        <f>IF(N1072="základní",J1072,0)</f>
        <v>0</v>
      </c>
      <c r="BF1072" s="194">
        <f>IF(N1072="snížená",J1072,0)</f>
        <v>0</v>
      </c>
      <c r="BG1072" s="194">
        <f>IF(N1072="zákl. přenesená",J1072,0)</f>
        <v>0</v>
      </c>
      <c r="BH1072" s="194">
        <f>IF(N1072="sníž. přenesená",J1072,0)</f>
        <v>0</v>
      </c>
      <c r="BI1072" s="194">
        <f>IF(N1072="nulová",J1072,0)</f>
        <v>0</v>
      </c>
      <c r="BJ1072" s="17" t="s">
        <v>85</v>
      </c>
      <c r="BK1072" s="194">
        <f>ROUND(I1072*H1072,2)</f>
        <v>0</v>
      </c>
      <c r="BL1072" s="17" t="s">
        <v>254</v>
      </c>
      <c r="BM1072" s="193" t="s">
        <v>1730</v>
      </c>
    </row>
    <row r="1073" spans="1:65" s="14" customFormat="1" ht="10.199999999999999">
      <c r="B1073" s="206"/>
      <c r="C1073" s="207"/>
      <c r="D1073" s="197" t="s">
        <v>167</v>
      </c>
      <c r="E1073" s="208" t="s">
        <v>1</v>
      </c>
      <c r="F1073" s="209" t="s">
        <v>85</v>
      </c>
      <c r="G1073" s="207"/>
      <c r="H1073" s="210">
        <v>1</v>
      </c>
      <c r="I1073" s="211"/>
      <c r="J1073" s="207"/>
      <c r="K1073" s="207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167</v>
      </c>
      <c r="AU1073" s="216" t="s">
        <v>87</v>
      </c>
      <c r="AV1073" s="14" t="s">
        <v>87</v>
      </c>
      <c r="AW1073" s="14" t="s">
        <v>33</v>
      </c>
      <c r="AX1073" s="14" t="s">
        <v>85</v>
      </c>
      <c r="AY1073" s="216" t="s">
        <v>157</v>
      </c>
    </row>
    <row r="1074" spans="1:65" s="2" customFormat="1" ht="37.799999999999997" customHeight="1">
      <c r="A1074" s="34"/>
      <c r="B1074" s="35"/>
      <c r="C1074" s="182" t="s">
        <v>1731</v>
      </c>
      <c r="D1074" s="182" t="s">
        <v>160</v>
      </c>
      <c r="E1074" s="183" t="s">
        <v>1732</v>
      </c>
      <c r="F1074" s="184" t="s">
        <v>1733</v>
      </c>
      <c r="G1074" s="185" t="s">
        <v>352</v>
      </c>
      <c r="H1074" s="186">
        <v>1</v>
      </c>
      <c r="I1074" s="187"/>
      <c r="J1074" s="188">
        <f>ROUND(I1074*H1074,2)</f>
        <v>0</v>
      </c>
      <c r="K1074" s="184" t="s">
        <v>1</v>
      </c>
      <c r="L1074" s="39"/>
      <c r="M1074" s="189" t="s">
        <v>1</v>
      </c>
      <c r="N1074" s="190" t="s">
        <v>43</v>
      </c>
      <c r="O1074" s="71"/>
      <c r="P1074" s="191">
        <f>O1074*H1074</f>
        <v>0</v>
      </c>
      <c r="Q1074" s="191">
        <v>6.6E-4</v>
      </c>
      <c r="R1074" s="191">
        <f>Q1074*H1074</f>
        <v>6.6E-4</v>
      </c>
      <c r="S1074" s="191">
        <v>0</v>
      </c>
      <c r="T1074" s="192">
        <f>S1074*H1074</f>
        <v>0</v>
      </c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R1074" s="193" t="s">
        <v>254</v>
      </c>
      <c r="AT1074" s="193" t="s">
        <v>160</v>
      </c>
      <c r="AU1074" s="193" t="s">
        <v>87</v>
      </c>
      <c r="AY1074" s="17" t="s">
        <v>157</v>
      </c>
      <c r="BE1074" s="194">
        <f>IF(N1074="základní",J1074,0)</f>
        <v>0</v>
      </c>
      <c r="BF1074" s="194">
        <f>IF(N1074="snížená",J1074,0)</f>
        <v>0</v>
      </c>
      <c r="BG1074" s="194">
        <f>IF(N1074="zákl. přenesená",J1074,0)</f>
        <v>0</v>
      </c>
      <c r="BH1074" s="194">
        <f>IF(N1074="sníž. přenesená",J1074,0)</f>
        <v>0</v>
      </c>
      <c r="BI1074" s="194">
        <f>IF(N1074="nulová",J1074,0)</f>
        <v>0</v>
      </c>
      <c r="BJ1074" s="17" t="s">
        <v>85</v>
      </c>
      <c r="BK1074" s="194">
        <f>ROUND(I1074*H1074,2)</f>
        <v>0</v>
      </c>
      <c r="BL1074" s="17" t="s">
        <v>254</v>
      </c>
      <c r="BM1074" s="193" t="s">
        <v>1734</v>
      </c>
    </row>
    <row r="1075" spans="1:65" s="2" customFormat="1" ht="55.5" customHeight="1">
      <c r="A1075" s="34"/>
      <c r="B1075" s="35"/>
      <c r="C1075" s="182" t="s">
        <v>1735</v>
      </c>
      <c r="D1075" s="182" t="s">
        <v>160</v>
      </c>
      <c r="E1075" s="183" t="s">
        <v>1736</v>
      </c>
      <c r="F1075" s="184" t="s">
        <v>1737</v>
      </c>
      <c r="G1075" s="185" t="s">
        <v>352</v>
      </c>
      <c r="H1075" s="186">
        <v>1</v>
      </c>
      <c r="I1075" s="187"/>
      <c r="J1075" s="188">
        <f>ROUND(I1075*H1075,2)</f>
        <v>0</v>
      </c>
      <c r="K1075" s="184" t="s">
        <v>1</v>
      </c>
      <c r="L1075" s="39"/>
      <c r="M1075" s="189" t="s">
        <v>1</v>
      </c>
      <c r="N1075" s="190" t="s">
        <v>43</v>
      </c>
      <c r="O1075" s="71"/>
      <c r="P1075" s="191">
        <f>O1075*H1075</f>
        <v>0</v>
      </c>
      <c r="Q1075" s="191">
        <v>6.6E-4</v>
      </c>
      <c r="R1075" s="191">
        <f>Q1075*H1075</f>
        <v>6.6E-4</v>
      </c>
      <c r="S1075" s="191">
        <v>0</v>
      </c>
      <c r="T1075" s="19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193" t="s">
        <v>254</v>
      </c>
      <c r="AT1075" s="193" t="s">
        <v>160</v>
      </c>
      <c r="AU1075" s="193" t="s">
        <v>87</v>
      </c>
      <c r="AY1075" s="17" t="s">
        <v>157</v>
      </c>
      <c r="BE1075" s="194">
        <f>IF(N1075="základní",J1075,0)</f>
        <v>0</v>
      </c>
      <c r="BF1075" s="194">
        <f>IF(N1075="snížená",J1075,0)</f>
        <v>0</v>
      </c>
      <c r="BG1075" s="194">
        <f>IF(N1075="zákl. přenesená",J1075,0)</f>
        <v>0</v>
      </c>
      <c r="BH1075" s="194">
        <f>IF(N1075="sníž. přenesená",J1075,0)</f>
        <v>0</v>
      </c>
      <c r="BI1075" s="194">
        <f>IF(N1075="nulová",J1075,0)</f>
        <v>0</v>
      </c>
      <c r="BJ1075" s="17" t="s">
        <v>85</v>
      </c>
      <c r="BK1075" s="194">
        <f>ROUND(I1075*H1075,2)</f>
        <v>0</v>
      </c>
      <c r="BL1075" s="17" t="s">
        <v>254</v>
      </c>
      <c r="BM1075" s="193" t="s">
        <v>1738</v>
      </c>
    </row>
    <row r="1076" spans="1:65" s="14" customFormat="1" ht="10.199999999999999">
      <c r="B1076" s="206"/>
      <c r="C1076" s="207"/>
      <c r="D1076" s="197" t="s">
        <v>167</v>
      </c>
      <c r="E1076" s="208" t="s">
        <v>1</v>
      </c>
      <c r="F1076" s="209" t="s">
        <v>85</v>
      </c>
      <c r="G1076" s="207"/>
      <c r="H1076" s="210">
        <v>1</v>
      </c>
      <c r="I1076" s="211"/>
      <c r="J1076" s="207"/>
      <c r="K1076" s="207"/>
      <c r="L1076" s="212"/>
      <c r="M1076" s="213"/>
      <c r="N1076" s="214"/>
      <c r="O1076" s="214"/>
      <c r="P1076" s="214"/>
      <c r="Q1076" s="214"/>
      <c r="R1076" s="214"/>
      <c r="S1076" s="214"/>
      <c r="T1076" s="215"/>
      <c r="AT1076" s="216" t="s">
        <v>167</v>
      </c>
      <c r="AU1076" s="216" t="s">
        <v>87</v>
      </c>
      <c r="AV1076" s="14" t="s">
        <v>87</v>
      </c>
      <c r="AW1076" s="14" t="s">
        <v>33</v>
      </c>
      <c r="AX1076" s="14" t="s">
        <v>85</v>
      </c>
      <c r="AY1076" s="216" t="s">
        <v>157</v>
      </c>
    </row>
    <row r="1077" spans="1:65" s="2" customFormat="1" ht="24.15" customHeight="1">
      <c r="A1077" s="34"/>
      <c r="B1077" s="35"/>
      <c r="C1077" s="182" t="s">
        <v>1739</v>
      </c>
      <c r="D1077" s="182" t="s">
        <v>160</v>
      </c>
      <c r="E1077" s="183" t="s">
        <v>1740</v>
      </c>
      <c r="F1077" s="184" t="s">
        <v>1741</v>
      </c>
      <c r="G1077" s="185" t="s">
        <v>352</v>
      </c>
      <c r="H1077" s="186">
        <v>1</v>
      </c>
      <c r="I1077" s="187"/>
      <c r="J1077" s="188">
        <f>ROUND(I1077*H1077,2)</f>
        <v>0</v>
      </c>
      <c r="K1077" s="184" t="s">
        <v>1</v>
      </c>
      <c r="L1077" s="39"/>
      <c r="M1077" s="189" t="s">
        <v>1</v>
      </c>
      <c r="N1077" s="190" t="s">
        <v>43</v>
      </c>
      <c r="O1077" s="71"/>
      <c r="P1077" s="191">
        <f>O1077*H1077</f>
        <v>0</v>
      </c>
      <c r="Q1077" s="191">
        <v>6.6E-4</v>
      </c>
      <c r="R1077" s="191">
        <f>Q1077*H1077</f>
        <v>6.6E-4</v>
      </c>
      <c r="S1077" s="191">
        <v>0</v>
      </c>
      <c r="T1077" s="19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193" t="s">
        <v>254</v>
      </c>
      <c r="AT1077" s="193" t="s">
        <v>160</v>
      </c>
      <c r="AU1077" s="193" t="s">
        <v>87</v>
      </c>
      <c r="AY1077" s="17" t="s">
        <v>157</v>
      </c>
      <c r="BE1077" s="194">
        <f>IF(N1077="základní",J1077,0)</f>
        <v>0</v>
      </c>
      <c r="BF1077" s="194">
        <f>IF(N1077="snížená",J1077,0)</f>
        <v>0</v>
      </c>
      <c r="BG1077" s="194">
        <f>IF(N1077="zákl. přenesená",J1077,0)</f>
        <v>0</v>
      </c>
      <c r="BH1077" s="194">
        <f>IF(N1077="sníž. přenesená",J1077,0)</f>
        <v>0</v>
      </c>
      <c r="BI1077" s="194">
        <f>IF(N1077="nulová",J1077,0)</f>
        <v>0</v>
      </c>
      <c r="BJ1077" s="17" t="s">
        <v>85</v>
      </c>
      <c r="BK1077" s="194">
        <f>ROUND(I1077*H1077,2)</f>
        <v>0</v>
      </c>
      <c r="BL1077" s="17" t="s">
        <v>254</v>
      </c>
      <c r="BM1077" s="193" t="s">
        <v>1742</v>
      </c>
    </row>
    <row r="1078" spans="1:65" s="14" customFormat="1" ht="10.199999999999999">
      <c r="B1078" s="206"/>
      <c r="C1078" s="207"/>
      <c r="D1078" s="197" t="s">
        <v>167</v>
      </c>
      <c r="E1078" s="208" t="s">
        <v>1</v>
      </c>
      <c r="F1078" s="209" t="s">
        <v>85</v>
      </c>
      <c r="G1078" s="207"/>
      <c r="H1078" s="210">
        <v>1</v>
      </c>
      <c r="I1078" s="211"/>
      <c r="J1078" s="207"/>
      <c r="K1078" s="207"/>
      <c r="L1078" s="212"/>
      <c r="M1078" s="213"/>
      <c r="N1078" s="214"/>
      <c r="O1078" s="214"/>
      <c r="P1078" s="214"/>
      <c r="Q1078" s="214"/>
      <c r="R1078" s="214"/>
      <c r="S1078" s="214"/>
      <c r="T1078" s="215"/>
      <c r="AT1078" s="216" t="s">
        <v>167</v>
      </c>
      <c r="AU1078" s="216" t="s">
        <v>87</v>
      </c>
      <c r="AV1078" s="14" t="s">
        <v>87</v>
      </c>
      <c r="AW1078" s="14" t="s">
        <v>33</v>
      </c>
      <c r="AX1078" s="14" t="s">
        <v>85</v>
      </c>
      <c r="AY1078" s="216" t="s">
        <v>157</v>
      </c>
    </row>
    <row r="1079" spans="1:65" s="2" customFormat="1" ht="24.15" customHeight="1">
      <c r="A1079" s="34"/>
      <c r="B1079" s="35"/>
      <c r="C1079" s="182" t="s">
        <v>1743</v>
      </c>
      <c r="D1079" s="182" t="s">
        <v>160</v>
      </c>
      <c r="E1079" s="183" t="s">
        <v>1744</v>
      </c>
      <c r="F1079" s="184" t="s">
        <v>1745</v>
      </c>
      <c r="G1079" s="185" t="s">
        <v>352</v>
      </c>
      <c r="H1079" s="186">
        <v>1</v>
      </c>
      <c r="I1079" s="187"/>
      <c r="J1079" s="188">
        <f>ROUND(I1079*H1079,2)</f>
        <v>0</v>
      </c>
      <c r="K1079" s="184" t="s">
        <v>1</v>
      </c>
      <c r="L1079" s="39"/>
      <c r="M1079" s="189" t="s">
        <v>1</v>
      </c>
      <c r="N1079" s="190" t="s">
        <v>43</v>
      </c>
      <c r="O1079" s="71"/>
      <c r="P1079" s="191">
        <f>O1079*H1079</f>
        <v>0</v>
      </c>
      <c r="Q1079" s="191">
        <v>6.6E-4</v>
      </c>
      <c r="R1079" s="191">
        <f>Q1079*H1079</f>
        <v>6.6E-4</v>
      </c>
      <c r="S1079" s="191">
        <v>0</v>
      </c>
      <c r="T1079" s="192">
        <f>S1079*H1079</f>
        <v>0</v>
      </c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R1079" s="193" t="s">
        <v>254</v>
      </c>
      <c r="AT1079" s="193" t="s">
        <v>160</v>
      </c>
      <c r="AU1079" s="193" t="s">
        <v>87</v>
      </c>
      <c r="AY1079" s="17" t="s">
        <v>157</v>
      </c>
      <c r="BE1079" s="194">
        <f>IF(N1079="základní",J1079,0)</f>
        <v>0</v>
      </c>
      <c r="BF1079" s="194">
        <f>IF(N1079="snížená",J1079,0)</f>
        <v>0</v>
      </c>
      <c r="BG1079" s="194">
        <f>IF(N1079="zákl. přenesená",J1079,0)</f>
        <v>0</v>
      </c>
      <c r="BH1079" s="194">
        <f>IF(N1079="sníž. přenesená",J1079,0)</f>
        <v>0</v>
      </c>
      <c r="BI1079" s="194">
        <f>IF(N1079="nulová",J1079,0)</f>
        <v>0</v>
      </c>
      <c r="BJ1079" s="17" t="s">
        <v>85</v>
      </c>
      <c r="BK1079" s="194">
        <f>ROUND(I1079*H1079,2)</f>
        <v>0</v>
      </c>
      <c r="BL1079" s="17" t="s">
        <v>254</v>
      </c>
      <c r="BM1079" s="193" t="s">
        <v>1746</v>
      </c>
    </row>
    <row r="1080" spans="1:65" s="14" customFormat="1" ht="10.199999999999999">
      <c r="B1080" s="206"/>
      <c r="C1080" s="207"/>
      <c r="D1080" s="197" t="s">
        <v>167</v>
      </c>
      <c r="E1080" s="208" t="s">
        <v>1</v>
      </c>
      <c r="F1080" s="209" t="s">
        <v>85</v>
      </c>
      <c r="G1080" s="207"/>
      <c r="H1080" s="210">
        <v>1</v>
      </c>
      <c r="I1080" s="211"/>
      <c r="J1080" s="207"/>
      <c r="K1080" s="207"/>
      <c r="L1080" s="212"/>
      <c r="M1080" s="213"/>
      <c r="N1080" s="214"/>
      <c r="O1080" s="214"/>
      <c r="P1080" s="214"/>
      <c r="Q1080" s="214"/>
      <c r="R1080" s="214"/>
      <c r="S1080" s="214"/>
      <c r="T1080" s="215"/>
      <c r="AT1080" s="216" t="s">
        <v>167</v>
      </c>
      <c r="AU1080" s="216" t="s">
        <v>87</v>
      </c>
      <c r="AV1080" s="14" t="s">
        <v>87</v>
      </c>
      <c r="AW1080" s="14" t="s">
        <v>33</v>
      </c>
      <c r="AX1080" s="14" t="s">
        <v>85</v>
      </c>
      <c r="AY1080" s="216" t="s">
        <v>157</v>
      </c>
    </row>
    <row r="1081" spans="1:65" s="2" customFormat="1" ht="49.05" customHeight="1">
      <c r="A1081" s="34"/>
      <c r="B1081" s="35"/>
      <c r="C1081" s="182" t="s">
        <v>1747</v>
      </c>
      <c r="D1081" s="182" t="s">
        <v>160</v>
      </c>
      <c r="E1081" s="183" t="s">
        <v>1748</v>
      </c>
      <c r="F1081" s="184" t="s">
        <v>1749</v>
      </c>
      <c r="G1081" s="185" t="s">
        <v>352</v>
      </c>
      <c r="H1081" s="186">
        <v>1</v>
      </c>
      <c r="I1081" s="187"/>
      <c r="J1081" s="188">
        <f>ROUND(I1081*H1081,2)</f>
        <v>0</v>
      </c>
      <c r="K1081" s="184" t="s">
        <v>1</v>
      </c>
      <c r="L1081" s="39"/>
      <c r="M1081" s="189" t="s">
        <v>1</v>
      </c>
      <c r="N1081" s="190" t="s">
        <v>43</v>
      </c>
      <c r="O1081" s="71"/>
      <c r="P1081" s="191">
        <f>O1081*H1081</f>
        <v>0</v>
      </c>
      <c r="Q1081" s="191">
        <v>6.6E-4</v>
      </c>
      <c r="R1081" s="191">
        <f>Q1081*H1081</f>
        <v>6.6E-4</v>
      </c>
      <c r="S1081" s="191">
        <v>0</v>
      </c>
      <c r="T1081" s="192">
        <f>S1081*H1081</f>
        <v>0</v>
      </c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R1081" s="193" t="s">
        <v>254</v>
      </c>
      <c r="AT1081" s="193" t="s">
        <v>160</v>
      </c>
      <c r="AU1081" s="193" t="s">
        <v>87</v>
      </c>
      <c r="AY1081" s="17" t="s">
        <v>157</v>
      </c>
      <c r="BE1081" s="194">
        <f>IF(N1081="základní",J1081,0)</f>
        <v>0</v>
      </c>
      <c r="BF1081" s="194">
        <f>IF(N1081="snížená",J1081,0)</f>
        <v>0</v>
      </c>
      <c r="BG1081" s="194">
        <f>IF(N1081="zákl. přenesená",J1081,0)</f>
        <v>0</v>
      </c>
      <c r="BH1081" s="194">
        <f>IF(N1081="sníž. přenesená",J1081,0)</f>
        <v>0</v>
      </c>
      <c r="BI1081" s="194">
        <f>IF(N1081="nulová",J1081,0)</f>
        <v>0</v>
      </c>
      <c r="BJ1081" s="17" t="s">
        <v>85</v>
      </c>
      <c r="BK1081" s="194">
        <f>ROUND(I1081*H1081,2)</f>
        <v>0</v>
      </c>
      <c r="BL1081" s="17" t="s">
        <v>254</v>
      </c>
      <c r="BM1081" s="193" t="s">
        <v>1750</v>
      </c>
    </row>
    <row r="1082" spans="1:65" s="14" customFormat="1" ht="10.199999999999999">
      <c r="B1082" s="206"/>
      <c r="C1082" s="207"/>
      <c r="D1082" s="197" t="s">
        <v>167</v>
      </c>
      <c r="E1082" s="208" t="s">
        <v>1</v>
      </c>
      <c r="F1082" s="209" t="s">
        <v>85</v>
      </c>
      <c r="G1082" s="207"/>
      <c r="H1082" s="210">
        <v>1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167</v>
      </c>
      <c r="AU1082" s="216" t="s">
        <v>87</v>
      </c>
      <c r="AV1082" s="14" t="s">
        <v>87</v>
      </c>
      <c r="AW1082" s="14" t="s">
        <v>33</v>
      </c>
      <c r="AX1082" s="14" t="s">
        <v>85</v>
      </c>
      <c r="AY1082" s="216" t="s">
        <v>157</v>
      </c>
    </row>
    <row r="1083" spans="1:65" s="2" customFormat="1" ht="33" customHeight="1">
      <c r="A1083" s="34"/>
      <c r="B1083" s="35"/>
      <c r="C1083" s="182" t="s">
        <v>1751</v>
      </c>
      <c r="D1083" s="182" t="s">
        <v>160</v>
      </c>
      <c r="E1083" s="183" t="s">
        <v>1752</v>
      </c>
      <c r="F1083" s="184" t="s">
        <v>1753</v>
      </c>
      <c r="G1083" s="185" t="s">
        <v>352</v>
      </c>
      <c r="H1083" s="186">
        <v>1</v>
      </c>
      <c r="I1083" s="187"/>
      <c r="J1083" s="188">
        <f>ROUND(I1083*H1083,2)</f>
        <v>0</v>
      </c>
      <c r="K1083" s="184" t="s">
        <v>1</v>
      </c>
      <c r="L1083" s="39"/>
      <c r="M1083" s="189" t="s">
        <v>1</v>
      </c>
      <c r="N1083" s="190" t="s">
        <v>43</v>
      </c>
      <c r="O1083" s="71"/>
      <c r="P1083" s="191">
        <f>O1083*H1083</f>
        <v>0</v>
      </c>
      <c r="Q1083" s="191">
        <v>6.6E-4</v>
      </c>
      <c r="R1083" s="191">
        <f>Q1083*H1083</f>
        <v>6.6E-4</v>
      </c>
      <c r="S1083" s="191">
        <v>0</v>
      </c>
      <c r="T1083" s="192">
        <f>S1083*H1083</f>
        <v>0</v>
      </c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R1083" s="193" t="s">
        <v>254</v>
      </c>
      <c r="AT1083" s="193" t="s">
        <v>160</v>
      </c>
      <c r="AU1083" s="193" t="s">
        <v>87</v>
      </c>
      <c r="AY1083" s="17" t="s">
        <v>157</v>
      </c>
      <c r="BE1083" s="194">
        <f>IF(N1083="základní",J1083,0)</f>
        <v>0</v>
      </c>
      <c r="BF1083" s="194">
        <f>IF(N1083="snížená",J1083,0)</f>
        <v>0</v>
      </c>
      <c r="BG1083" s="194">
        <f>IF(N1083="zákl. přenesená",J1083,0)</f>
        <v>0</v>
      </c>
      <c r="BH1083" s="194">
        <f>IF(N1083="sníž. přenesená",J1083,0)</f>
        <v>0</v>
      </c>
      <c r="BI1083" s="194">
        <f>IF(N1083="nulová",J1083,0)</f>
        <v>0</v>
      </c>
      <c r="BJ1083" s="17" t="s">
        <v>85</v>
      </c>
      <c r="BK1083" s="194">
        <f>ROUND(I1083*H1083,2)</f>
        <v>0</v>
      </c>
      <c r="BL1083" s="17" t="s">
        <v>254</v>
      </c>
      <c r="BM1083" s="193" t="s">
        <v>1754</v>
      </c>
    </row>
    <row r="1084" spans="1:65" s="14" customFormat="1" ht="10.199999999999999">
      <c r="B1084" s="206"/>
      <c r="C1084" s="207"/>
      <c r="D1084" s="197" t="s">
        <v>167</v>
      </c>
      <c r="E1084" s="208" t="s">
        <v>1</v>
      </c>
      <c r="F1084" s="209" t="s">
        <v>85</v>
      </c>
      <c r="G1084" s="207"/>
      <c r="H1084" s="210">
        <v>1</v>
      </c>
      <c r="I1084" s="211"/>
      <c r="J1084" s="207"/>
      <c r="K1084" s="207"/>
      <c r="L1084" s="212"/>
      <c r="M1084" s="213"/>
      <c r="N1084" s="214"/>
      <c r="O1084" s="214"/>
      <c r="P1084" s="214"/>
      <c r="Q1084" s="214"/>
      <c r="R1084" s="214"/>
      <c r="S1084" s="214"/>
      <c r="T1084" s="215"/>
      <c r="AT1084" s="216" t="s">
        <v>167</v>
      </c>
      <c r="AU1084" s="216" t="s">
        <v>87</v>
      </c>
      <c r="AV1084" s="14" t="s">
        <v>87</v>
      </c>
      <c r="AW1084" s="14" t="s">
        <v>33</v>
      </c>
      <c r="AX1084" s="14" t="s">
        <v>85</v>
      </c>
      <c r="AY1084" s="216" t="s">
        <v>157</v>
      </c>
    </row>
    <row r="1085" spans="1:65" s="2" customFormat="1" ht="37.799999999999997" customHeight="1">
      <c r="A1085" s="34"/>
      <c r="B1085" s="35"/>
      <c r="C1085" s="182" t="s">
        <v>1755</v>
      </c>
      <c r="D1085" s="182" t="s">
        <v>160</v>
      </c>
      <c r="E1085" s="183" t="s">
        <v>1756</v>
      </c>
      <c r="F1085" s="184" t="s">
        <v>1757</v>
      </c>
      <c r="G1085" s="185" t="s">
        <v>352</v>
      </c>
      <c r="H1085" s="186">
        <v>1</v>
      </c>
      <c r="I1085" s="187"/>
      <c r="J1085" s="188">
        <f>ROUND(I1085*H1085,2)</f>
        <v>0</v>
      </c>
      <c r="K1085" s="184" t="s">
        <v>1</v>
      </c>
      <c r="L1085" s="39"/>
      <c r="M1085" s="189" t="s">
        <v>1</v>
      </c>
      <c r="N1085" s="190" t="s">
        <v>43</v>
      </c>
      <c r="O1085" s="71"/>
      <c r="P1085" s="191">
        <f>O1085*H1085</f>
        <v>0</v>
      </c>
      <c r="Q1085" s="191">
        <v>6.6E-4</v>
      </c>
      <c r="R1085" s="191">
        <f>Q1085*H1085</f>
        <v>6.6E-4</v>
      </c>
      <c r="S1085" s="191">
        <v>0</v>
      </c>
      <c r="T1085" s="192">
        <f>S1085*H1085</f>
        <v>0</v>
      </c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R1085" s="193" t="s">
        <v>254</v>
      </c>
      <c r="AT1085" s="193" t="s">
        <v>160</v>
      </c>
      <c r="AU1085" s="193" t="s">
        <v>87</v>
      </c>
      <c r="AY1085" s="17" t="s">
        <v>157</v>
      </c>
      <c r="BE1085" s="194">
        <f>IF(N1085="základní",J1085,0)</f>
        <v>0</v>
      </c>
      <c r="BF1085" s="194">
        <f>IF(N1085="snížená",J1085,0)</f>
        <v>0</v>
      </c>
      <c r="BG1085" s="194">
        <f>IF(N1085="zákl. přenesená",J1085,0)</f>
        <v>0</v>
      </c>
      <c r="BH1085" s="194">
        <f>IF(N1085="sníž. přenesená",J1085,0)</f>
        <v>0</v>
      </c>
      <c r="BI1085" s="194">
        <f>IF(N1085="nulová",J1085,0)</f>
        <v>0</v>
      </c>
      <c r="BJ1085" s="17" t="s">
        <v>85</v>
      </c>
      <c r="BK1085" s="194">
        <f>ROUND(I1085*H1085,2)</f>
        <v>0</v>
      </c>
      <c r="BL1085" s="17" t="s">
        <v>254</v>
      </c>
      <c r="BM1085" s="193" t="s">
        <v>1758</v>
      </c>
    </row>
    <row r="1086" spans="1:65" s="14" customFormat="1" ht="10.199999999999999">
      <c r="B1086" s="206"/>
      <c r="C1086" s="207"/>
      <c r="D1086" s="197" t="s">
        <v>167</v>
      </c>
      <c r="E1086" s="208" t="s">
        <v>1</v>
      </c>
      <c r="F1086" s="209" t="s">
        <v>85</v>
      </c>
      <c r="G1086" s="207"/>
      <c r="H1086" s="210">
        <v>1</v>
      </c>
      <c r="I1086" s="211"/>
      <c r="J1086" s="207"/>
      <c r="K1086" s="207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167</v>
      </c>
      <c r="AU1086" s="216" t="s">
        <v>87</v>
      </c>
      <c r="AV1086" s="14" t="s">
        <v>87</v>
      </c>
      <c r="AW1086" s="14" t="s">
        <v>33</v>
      </c>
      <c r="AX1086" s="14" t="s">
        <v>85</v>
      </c>
      <c r="AY1086" s="216" t="s">
        <v>157</v>
      </c>
    </row>
    <row r="1087" spans="1:65" s="2" customFormat="1" ht="49.05" customHeight="1">
      <c r="A1087" s="34"/>
      <c r="B1087" s="35"/>
      <c r="C1087" s="182" t="s">
        <v>1759</v>
      </c>
      <c r="D1087" s="182" t="s">
        <v>160</v>
      </c>
      <c r="E1087" s="183" t="s">
        <v>1760</v>
      </c>
      <c r="F1087" s="184" t="s">
        <v>1761</v>
      </c>
      <c r="G1087" s="185" t="s">
        <v>352</v>
      </c>
      <c r="H1087" s="186">
        <v>1</v>
      </c>
      <c r="I1087" s="187"/>
      <c r="J1087" s="188">
        <f>ROUND(I1087*H1087,2)</f>
        <v>0</v>
      </c>
      <c r="K1087" s="184" t="s">
        <v>1</v>
      </c>
      <c r="L1087" s="39"/>
      <c r="M1087" s="189" t="s">
        <v>1</v>
      </c>
      <c r="N1087" s="190" t="s">
        <v>43</v>
      </c>
      <c r="O1087" s="71"/>
      <c r="P1087" s="191">
        <f>O1087*H1087</f>
        <v>0</v>
      </c>
      <c r="Q1087" s="191">
        <v>6.6E-4</v>
      </c>
      <c r="R1087" s="191">
        <f>Q1087*H1087</f>
        <v>6.6E-4</v>
      </c>
      <c r="S1087" s="191">
        <v>0</v>
      </c>
      <c r="T1087" s="192">
        <f>S1087*H1087</f>
        <v>0</v>
      </c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R1087" s="193" t="s">
        <v>254</v>
      </c>
      <c r="AT1087" s="193" t="s">
        <v>160</v>
      </c>
      <c r="AU1087" s="193" t="s">
        <v>87</v>
      </c>
      <c r="AY1087" s="17" t="s">
        <v>157</v>
      </c>
      <c r="BE1087" s="194">
        <f>IF(N1087="základní",J1087,0)</f>
        <v>0</v>
      </c>
      <c r="BF1087" s="194">
        <f>IF(N1087="snížená",J1087,0)</f>
        <v>0</v>
      </c>
      <c r="BG1087" s="194">
        <f>IF(N1087="zákl. přenesená",J1087,0)</f>
        <v>0</v>
      </c>
      <c r="BH1087" s="194">
        <f>IF(N1087="sníž. přenesená",J1087,0)</f>
        <v>0</v>
      </c>
      <c r="BI1087" s="194">
        <f>IF(N1087="nulová",J1087,0)</f>
        <v>0</v>
      </c>
      <c r="BJ1087" s="17" t="s">
        <v>85</v>
      </c>
      <c r="BK1087" s="194">
        <f>ROUND(I1087*H1087,2)</f>
        <v>0</v>
      </c>
      <c r="BL1087" s="17" t="s">
        <v>254</v>
      </c>
      <c r="BM1087" s="193" t="s">
        <v>1762</v>
      </c>
    </row>
    <row r="1088" spans="1:65" s="14" customFormat="1" ht="10.199999999999999">
      <c r="B1088" s="206"/>
      <c r="C1088" s="207"/>
      <c r="D1088" s="197" t="s">
        <v>167</v>
      </c>
      <c r="E1088" s="208" t="s">
        <v>1</v>
      </c>
      <c r="F1088" s="209" t="s">
        <v>85</v>
      </c>
      <c r="G1088" s="207"/>
      <c r="H1088" s="210">
        <v>1</v>
      </c>
      <c r="I1088" s="211"/>
      <c r="J1088" s="207"/>
      <c r="K1088" s="207"/>
      <c r="L1088" s="212"/>
      <c r="M1088" s="213"/>
      <c r="N1088" s="214"/>
      <c r="O1088" s="214"/>
      <c r="P1088" s="214"/>
      <c r="Q1088" s="214"/>
      <c r="R1088" s="214"/>
      <c r="S1088" s="214"/>
      <c r="T1088" s="215"/>
      <c r="AT1088" s="216" t="s">
        <v>167</v>
      </c>
      <c r="AU1088" s="216" t="s">
        <v>87</v>
      </c>
      <c r="AV1088" s="14" t="s">
        <v>87</v>
      </c>
      <c r="AW1088" s="14" t="s">
        <v>33</v>
      </c>
      <c r="AX1088" s="14" t="s">
        <v>85</v>
      </c>
      <c r="AY1088" s="216" t="s">
        <v>157</v>
      </c>
    </row>
    <row r="1089" spans="1:65" s="2" customFormat="1" ht="49.05" customHeight="1">
      <c r="A1089" s="34"/>
      <c r="B1089" s="35"/>
      <c r="C1089" s="182" t="s">
        <v>1763</v>
      </c>
      <c r="D1089" s="182" t="s">
        <v>160</v>
      </c>
      <c r="E1089" s="183" t="s">
        <v>1764</v>
      </c>
      <c r="F1089" s="184" t="s">
        <v>1765</v>
      </c>
      <c r="G1089" s="185" t="s">
        <v>352</v>
      </c>
      <c r="H1089" s="186">
        <v>1</v>
      </c>
      <c r="I1089" s="187"/>
      <c r="J1089" s="188">
        <f>ROUND(I1089*H1089,2)</f>
        <v>0</v>
      </c>
      <c r="K1089" s="184" t="s">
        <v>1</v>
      </c>
      <c r="L1089" s="39"/>
      <c r="M1089" s="189" t="s">
        <v>1</v>
      </c>
      <c r="N1089" s="190" t="s">
        <v>43</v>
      </c>
      <c r="O1089" s="71"/>
      <c r="P1089" s="191">
        <f>O1089*H1089</f>
        <v>0</v>
      </c>
      <c r="Q1089" s="191">
        <v>6.6E-4</v>
      </c>
      <c r="R1089" s="191">
        <f>Q1089*H1089</f>
        <v>6.6E-4</v>
      </c>
      <c r="S1089" s="191">
        <v>0</v>
      </c>
      <c r="T1089" s="192">
        <f>S1089*H1089</f>
        <v>0</v>
      </c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R1089" s="193" t="s">
        <v>254</v>
      </c>
      <c r="AT1089" s="193" t="s">
        <v>160</v>
      </c>
      <c r="AU1089" s="193" t="s">
        <v>87</v>
      </c>
      <c r="AY1089" s="17" t="s">
        <v>157</v>
      </c>
      <c r="BE1089" s="194">
        <f>IF(N1089="základní",J1089,0)</f>
        <v>0</v>
      </c>
      <c r="BF1089" s="194">
        <f>IF(N1089="snížená",J1089,0)</f>
        <v>0</v>
      </c>
      <c r="BG1089" s="194">
        <f>IF(N1089="zákl. přenesená",J1089,0)</f>
        <v>0</v>
      </c>
      <c r="BH1089" s="194">
        <f>IF(N1089="sníž. přenesená",J1089,0)</f>
        <v>0</v>
      </c>
      <c r="BI1089" s="194">
        <f>IF(N1089="nulová",J1089,0)</f>
        <v>0</v>
      </c>
      <c r="BJ1089" s="17" t="s">
        <v>85</v>
      </c>
      <c r="BK1089" s="194">
        <f>ROUND(I1089*H1089,2)</f>
        <v>0</v>
      </c>
      <c r="BL1089" s="17" t="s">
        <v>254</v>
      </c>
      <c r="BM1089" s="193" t="s">
        <v>1766</v>
      </c>
    </row>
    <row r="1090" spans="1:65" s="14" customFormat="1" ht="10.199999999999999">
      <c r="B1090" s="206"/>
      <c r="C1090" s="207"/>
      <c r="D1090" s="197" t="s">
        <v>167</v>
      </c>
      <c r="E1090" s="208" t="s">
        <v>1</v>
      </c>
      <c r="F1090" s="209" t="s">
        <v>85</v>
      </c>
      <c r="G1090" s="207"/>
      <c r="H1090" s="210">
        <v>1</v>
      </c>
      <c r="I1090" s="211"/>
      <c r="J1090" s="207"/>
      <c r="K1090" s="207"/>
      <c r="L1090" s="212"/>
      <c r="M1090" s="213"/>
      <c r="N1090" s="214"/>
      <c r="O1090" s="214"/>
      <c r="P1090" s="214"/>
      <c r="Q1090" s="214"/>
      <c r="R1090" s="214"/>
      <c r="S1090" s="214"/>
      <c r="T1090" s="215"/>
      <c r="AT1090" s="216" t="s">
        <v>167</v>
      </c>
      <c r="AU1090" s="216" t="s">
        <v>87</v>
      </c>
      <c r="AV1090" s="14" t="s">
        <v>87</v>
      </c>
      <c r="AW1090" s="14" t="s">
        <v>33</v>
      </c>
      <c r="AX1090" s="14" t="s">
        <v>85</v>
      </c>
      <c r="AY1090" s="216" t="s">
        <v>157</v>
      </c>
    </row>
    <row r="1091" spans="1:65" s="2" customFormat="1" ht="55.5" customHeight="1">
      <c r="A1091" s="34"/>
      <c r="B1091" s="35"/>
      <c r="C1091" s="182" t="s">
        <v>1767</v>
      </c>
      <c r="D1091" s="182" t="s">
        <v>160</v>
      </c>
      <c r="E1091" s="183" t="s">
        <v>1768</v>
      </c>
      <c r="F1091" s="184" t="s">
        <v>1769</v>
      </c>
      <c r="G1091" s="185" t="s">
        <v>352</v>
      </c>
      <c r="H1091" s="186">
        <v>1</v>
      </c>
      <c r="I1091" s="187"/>
      <c r="J1091" s="188">
        <f>ROUND(I1091*H1091,2)</f>
        <v>0</v>
      </c>
      <c r="K1091" s="184" t="s">
        <v>1</v>
      </c>
      <c r="L1091" s="39"/>
      <c r="M1091" s="189" t="s">
        <v>1</v>
      </c>
      <c r="N1091" s="190" t="s">
        <v>43</v>
      </c>
      <c r="O1091" s="71"/>
      <c r="P1091" s="191">
        <f>O1091*H1091</f>
        <v>0</v>
      </c>
      <c r="Q1091" s="191">
        <v>6.6E-4</v>
      </c>
      <c r="R1091" s="191">
        <f>Q1091*H1091</f>
        <v>6.6E-4</v>
      </c>
      <c r="S1091" s="191">
        <v>0</v>
      </c>
      <c r="T1091" s="192">
        <f>S1091*H1091</f>
        <v>0</v>
      </c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R1091" s="193" t="s">
        <v>254</v>
      </c>
      <c r="AT1091" s="193" t="s">
        <v>160</v>
      </c>
      <c r="AU1091" s="193" t="s">
        <v>87</v>
      </c>
      <c r="AY1091" s="17" t="s">
        <v>157</v>
      </c>
      <c r="BE1091" s="194">
        <f>IF(N1091="základní",J1091,0)</f>
        <v>0</v>
      </c>
      <c r="BF1091" s="194">
        <f>IF(N1091="snížená",J1091,0)</f>
        <v>0</v>
      </c>
      <c r="BG1091" s="194">
        <f>IF(N1091="zákl. přenesená",J1091,0)</f>
        <v>0</v>
      </c>
      <c r="BH1091" s="194">
        <f>IF(N1091="sníž. přenesená",J1091,0)</f>
        <v>0</v>
      </c>
      <c r="BI1091" s="194">
        <f>IF(N1091="nulová",J1091,0)</f>
        <v>0</v>
      </c>
      <c r="BJ1091" s="17" t="s">
        <v>85</v>
      </c>
      <c r="BK1091" s="194">
        <f>ROUND(I1091*H1091,2)</f>
        <v>0</v>
      </c>
      <c r="BL1091" s="17" t="s">
        <v>254</v>
      </c>
      <c r="BM1091" s="193" t="s">
        <v>1770</v>
      </c>
    </row>
    <row r="1092" spans="1:65" s="14" customFormat="1" ht="10.199999999999999">
      <c r="B1092" s="206"/>
      <c r="C1092" s="207"/>
      <c r="D1092" s="197" t="s">
        <v>167</v>
      </c>
      <c r="E1092" s="208" t="s">
        <v>1</v>
      </c>
      <c r="F1092" s="209" t="s">
        <v>85</v>
      </c>
      <c r="G1092" s="207"/>
      <c r="H1092" s="210">
        <v>1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167</v>
      </c>
      <c r="AU1092" s="216" t="s">
        <v>87</v>
      </c>
      <c r="AV1092" s="14" t="s">
        <v>87</v>
      </c>
      <c r="AW1092" s="14" t="s">
        <v>33</v>
      </c>
      <c r="AX1092" s="14" t="s">
        <v>85</v>
      </c>
      <c r="AY1092" s="216" t="s">
        <v>157</v>
      </c>
    </row>
    <row r="1093" spans="1:65" s="2" customFormat="1" ht="16.5" customHeight="1">
      <c r="A1093" s="34"/>
      <c r="B1093" s="35"/>
      <c r="C1093" s="182" t="s">
        <v>1771</v>
      </c>
      <c r="D1093" s="182" t="s">
        <v>160</v>
      </c>
      <c r="E1093" s="183" t="s">
        <v>1772</v>
      </c>
      <c r="F1093" s="184" t="s">
        <v>1773</v>
      </c>
      <c r="G1093" s="185" t="s">
        <v>352</v>
      </c>
      <c r="H1093" s="186">
        <v>2</v>
      </c>
      <c r="I1093" s="187"/>
      <c r="J1093" s="188">
        <f>ROUND(I1093*H1093,2)</f>
        <v>0</v>
      </c>
      <c r="K1093" s="184" t="s">
        <v>1</v>
      </c>
      <c r="L1093" s="39"/>
      <c r="M1093" s="189" t="s">
        <v>1</v>
      </c>
      <c r="N1093" s="190" t="s">
        <v>43</v>
      </c>
      <c r="O1093" s="71"/>
      <c r="P1093" s="191">
        <f>O1093*H1093</f>
        <v>0</v>
      </c>
      <c r="Q1093" s="191">
        <v>6.6E-4</v>
      </c>
      <c r="R1093" s="191">
        <f>Q1093*H1093</f>
        <v>1.32E-3</v>
      </c>
      <c r="S1093" s="191">
        <v>0</v>
      </c>
      <c r="T1093" s="19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193" t="s">
        <v>254</v>
      </c>
      <c r="AT1093" s="193" t="s">
        <v>160</v>
      </c>
      <c r="AU1093" s="193" t="s">
        <v>87</v>
      </c>
      <c r="AY1093" s="17" t="s">
        <v>157</v>
      </c>
      <c r="BE1093" s="194">
        <f>IF(N1093="základní",J1093,0)</f>
        <v>0</v>
      </c>
      <c r="BF1093" s="194">
        <f>IF(N1093="snížená",J1093,0)</f>
        <v>0</v>
      </c>
      <c r="BG1093" s="194">
        <f>IF(N1093="zákl. přenesená",J1093,0)</f>
        <v>0</v>
      </c>
      <c r="BH1093" s="194">
        <f>IF(N1093="sníž. přenesená",J1093,0)</f>
        <v>0</v>
      </c>
      <c r="BI1093" s="194">
        <f>IF(N1093="nulová",J1093,0)</f>
        <v>0</v>
      </c>
      <c r="BJ1093" s="17" t="s">
        <v>85</v>
      </c>
      <c r="BK1093" s="194">
        <f>ROUND(I1093*H1093,2)</f>
        <v>0</v>
      </c>
      <c r="BL1093" s="17" t="s">
        <v>254</v>
      </c>
      <c r="BM1093" s="193" t="s">
        <v>1774</v>
      </c>
    </row>
    <row r="1094" spans="1:65" s="14" customFormat="1" ht="10.199999999999999">
      <c r="B1094" s="206"/>
      <c r="C1094" s="207"/>
      <c r="D1094" s="197" t="s">
        <v>167</v>
      </c>
      <c r="E1094" s="208" t="s">
        <v>1</v>
      </c>
      <c r="F1094" s="209" t="s">
        <v>87</v>
      </c>
      <c r="G1094" s="207"/>
      <c r="H1094" s="210">
        <v>2</v>
      </c>
      <c r="I1094" s="211"/>
      <c r="J1094" s="207"/>
      <c r="K1094" s="207"/>
      <c r="L1094" s="212"/>
      <c r="M1094" s="213"/>
      <c r="N1094" s="214"/>
      <c r="O1094" s="214"/>
      <c r="P1094" s="214"/>
      <c r="Q1094" s="214"/>
      <c r="R1094" s="214"/>
      <c r="S1094" s="214"/>
      <c r="T1094" s="215"/>
      <c r="AT1094" s="216" t="s">
        <v>167</v>
      </c>
      <c r="AU1094" s="216" t="s">
        <v>87</v>
      </c>
      <c r="AV1094" s="14" t="s">
        <v>87</v>
      </c>
      <c r="AW1094" s="14" t="s">
        <v>33</v>
      </c>
      <c r="AX1094" s="14" t="s">
        <v>85</v>
      </c>
      <c r="AY1094" s="216" t="s">
        <v>157</v>
      </c>
    </row>
    <row r="1095" spans="1:65" s="2" customFormat="1" ht="62.7" customHeight="1">
      <c r="A1095" s="34"/>
      <c r="B1095" s="35"/>
      <c r="C1095" s="182" t="s">
        <v>1775</v>
      </c>
      <c r="D1095" s="182" t="s">
        <v>160</v>
      </c>
      <c r="E1095" s="183" t="s">
        <v>1776</v>
      </c>
      <c r="F1095" s="184" t="s">
        <v>1777</v>
      </c>
      <c r="G1095" s="185" t="s">
        <v>352</v>
      </c>
      <c r="H1095" s="186">
        <v>1</v>
      </c>
      <c r="I1095" s="187"/>
      <c r="J1095" s="188">
        <f>ROUND(I1095*H1095,2)</f>
        <v>0</v>
      </c>
      <c r="K1095" s="184" t="s">
        <v>1</v>
      </c>
      <c r="L1095" s="39"/>
      <c r="M1095" s="189" t="s">
        <v>1</v>
      </c>
      <c r="N1095" s="190" t="s">
        <v>43</v>
      </c>
      <c r="O1095" s="71"/>
      <c r="P1095" s="191">
        <f>O1095*H1095</f>
        <v>0</v>
      </c>
      <c r="Q1095" s="191">
        <v>6.6E-4</v>
      </c>
      <c r="R1095" s="191">
        <f>Q1095*H1095</f>
        <v>6.6E-4</v>
      </c>
      <c r="S1095" s="191">
        <v>0</v>
      </c>
      <c r="T1095" s="19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193" t="s">
        <v>254</v>
      </c>
      <c r="AT1095" s="193" t="s">
        <v>160</v>
      </c>
      <c r="AU1095" s="193" t="s">
        <v>87</v>
      </c>
      <c r="AY1095" s="17" t="s">
        <v>157</v>
      </c>
      <c r="BE1095" s="194">
        <f>IF(N1095="základní",J1095,0)</f>
        <v>0</v>
      </c>
      <c r="BF1095" s="194">
        <f>IF(N1095="snížená",J1095,0)</f>
        <v>0</v>
      </c>
      <c r="BG1095" s="194">
        <f>IF(N1095="zákl. přenesená",J1095,0)</f>
        <v>0</v>
      </c>
      <c r="BH1095" s="194">
        <f>IF(N1095="sníž. přenesená",J1095,0)</f>
        <v>0</v>
      </c>
      <c r="BI1095" s="194">
        <f>IF(N1095="nulová",J1095,0)</f>
        <v>0</v>
      </c>
      <c r="BJ1095" s="17" t="s">
        <v>85</v>
      </c>
      <c r="BK1095" s="194">
        <f>ROUND(I1095*H1095,2)</f>
        <v>0</v>
      </c>
      <c r="BL1095" s="17" t="s">
        <v>254</v>
      </c>
      <c r="BM1095" s="193" t="s">
        <v>1778</v>
      </c>
    </row>
    <row r="1096" spans="1:65" s="2" customFormat="1" ht="49.05" customHeight="1">
      <c r="A1096" s="34"/>
      <c r="B1096" s="35"/>
      <c r="C1096" s="182" t="s">
        <v>1779</v>
      </c>
      <c r="D1096" s="182" t="s">
        <v>160</v>
      </c>
      <c r="E1096" s="183" t="s">
        <v>1780</v>
      </c>
      <c r="F1096" s="184" t="s">
        <v>1781</v>
      </c>
      <c r="G1096" s="185" t="s">
        <v>352</v>
      </c>
      <c r="H1096" s="186">
        <v>1</v>
      </c>
      <c r="I1096" s="187"/>
      <c r="J1096" s="188">
        <f>ROUND(I1096*H1096,2)</f>
        <v>0</v>
      </c>
      <c r="K1096" s="184" t="s">
        <v>1</v>
      </c>
      <c r="L1096" s="39"/>
      <c r="M1096" s="189" t="s">
        <v>1</v>
      </c>
      <c r="N1096" s="190" t="s">
        <v>43</v>
      </c>
      <c r="O1096" s="71"/>
      <c r="P1096" s="191">
        <f>O1096*H1096</f>
        <v>0</v>
      </c>
      <c r="Q1096" s="191">
        <v>6.6E-4</v>
      </c>
      <c r="R1096" s="191">
        <f>Q1096*H1096</f>
        <v>6.6E-4</v>
      </c>
      <c r="S1096" s="191">
        <v>0</v>
      </c>
      <c r="T1096" s="19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193" t="s">
        <v>254</v>
      </c>
      <c r="AT1096" s="193" t="s">
        <v>160</v>
      </c>
      <c r="AU1096" s="193" t="s">
        <v>87</v>
      </c>
      <c r="AY1096" s="17" t="s">
        <v>157</v>
      </c>
      <c r="BE1096" s="194">
        <f>IF(N1096="základní",J1096,0)</f>
        <v>0</v>
      </c>
      <c r="BF1096" s="194">
        <f>IF(N1096="snížená",J1096,0)</f>
        <v>0</v>
      </c>
      <c r="BG1096" s="194">
        <f>IF(N1096="zákl. přenesená",J1096,0)</f>
        <v>0</v>
      </c>
      <c r="BH1096" s="194">
        <f>IF(N1096="sníž. přenesená",J1096,0)</f>
        <v>0</v>
      </c>
      <c r="BI1096" s="194">
        <f>IF(N1096="nulová",J1096,0)</f>
        <v>0</v>
      </c>
      <c r="BJ1096" s="17" t="s">
        <v>85</v>
      </c>
      <c r="BK1096" s="194">
        <f>ROUND(I1096*H1096,2)</f>
        <v>0</v>
      </c>
      <c r="BL1096" s="17" t="s">
        <v>254</v>
      </c>
      <c r="BM1096" s="193" t="s">
        <v>1782</v>
      </c>
    </row>
    <row r="1097" spans="1:65" s="14" customFormat="1" ht="10.199999999999999">
      <c r="B1097" s="206"/>
      <c r="C1097" s="207"/>
      <c r="D1097" s="197" t="s">
        <v>167</v>
      </c>
      <c r="E1097" s="208" t="s">
        <v>1</v>
      </c>
      <c r="F1097" s="209" t="s">
        <v>85</v>
      </c>
      <c r="G1097" s="207"/>
      <c r="H1097" s="210">
        <v>1</v>
      </c>
      <c r="I1097" s="211"/>
      <c r="J1097" s="207"/>
      <c r="K1097" s="207"/>
      <c r="L1097" s="212"/>
      <c r="M1097" s="213"/>
      <c r="N1097" s="214"/>
      <c r="O1097" s="214"/>
      <c r="P1097" s="214"/>
      <c r="Q1097" s="214"/>
      <c r="R1097" s="214"/>
      <c r="S1097" s="214"/>
      <c r="T1097" s="215"/>
      <c r="AT1097" s="216" t="s">
        <v>167</v>
      </c>
      <c r="AU1097" s="216" t="s">
        <v>87</v>
      </c>
      <c r="AV1097" s="14" t="s">
        <v>87</v>
      </c>
      <c r="AW1097" s="14" t="s">
        <v>33</v>
      </c>
      <c r="AX1097" s="14" t="s">
        <v>85</v>
      </c>
      <c r="AY1097" s="216" t="s">
        <v>157</v>
      </c>
    </row>
    <row r="1098" spans="1:65" s="2" customFormat="1" ht="24.15" customHeight="1">
      <c r="A1098" s="34"/>
      <c r="B1098" s="35"/>
      <c r="C1098" s="182" t="s">
        <v>1783</v>
      </c>
      <c r="D1098" s="182" t="s">
        <v>160</v>
      </c>
      <c r="E1098" s="183" t="s">
        <v>1784</v>
      </c>
      <c r="F1098" s="184" t="s">
        <v>1785</v>
      </c>
      <c r="G1098" s="185" t="s">
        <v>352</v>
      </c>
      <c r="H1098" s="186">
        <v>1</v>
      </c>
      <c r="I1098" s="187"/>
      <c r="J1098" s="188">
        <f>ROUND(I1098*H1098,2)</f>
        <v>0</v>
      </c>
      <c r="K1098" s="184" t="s">
        <v>1</v>
      </c>
      <c r="L1098" s="39"/>
      <c r="M1098" s="189" t="s">
        <v>1</v>
      </c>
      <c r="N1098" s="190" t="s">
        <v>43</v>
      </c>
      <c r="O1098" s="71"/>
      <c r="P1098" s="191">
        <f>O1098*H1098</f>
        <v>0</v>
      </c>
      <c r="Q1098" s="191">
        <v>6.6E-4</v>
      </c>
      <c r="R1098" s="191">
        <f>Q1098*H1098</f>
        <v>6.6E-4</v>
      </c>
      <c r="S1098" s="191">
        <v>0</v>
      </c>
      <c r="T1098" s="192">
        <f>S1098*H1098</f>
        <v>0</v>
      </c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R1098" s="193" t="s">
        <v>254</v>
      </c>
      <c r="AT1098" s="193" t="s">
        <v>160</v>
      </c>
      <c r="AU1098" s="193" t="s">
        <v>87</v>
      </c>
      <c r="AY1098" s="17" t="s">
        <v>157</v>
      </c>
      <c r="BE1098" s="194">
        <f>IF(N1098="základní",J1098,0)</f>
        <v>0</v>
      </c>
      <c r="BF1098" s="194">
        <f>IF(N1098="snížená",J1098,0)</f>
        <v>0</v>
      </c>
      <c r="BG1098" s="194">
        <f>IF(N1098="zákl. přenesená",J1098,0)</f>
        <v>0</v>
      </c>
      <c r="BH1098" s="194">
        <f>IF(N1098="sníž. přenesená",J1098,0)</f>
        <v>0</v>
      </c>
      <c r="BI1098" s="194">
        <f>IF(N1098="nulová",J1098,0)</f>
        <v>0</v>
      </c>
      <c r="BJ1098" s="17" t="s">
        <v>85</v>
      </c>
      <c r="BK1098" s="194">
        <f>ROUND(I1098*H1098,2)</f>
        <v>0</v>
      </c>
      <c r="BL1098" s="17" t="s">
        <v>254</v>
      </c>
      <c r="BM1098" s="193" t="s">
        <v>1786</v>
      </c>
    </row>
    <row r="1099" spans="1:65" s="14" customFormat="1" ht="10.199999999999999">
      <c r="B1099" s="206"/>
      <c r="C1099" s="207"/>
      <c r="D1099" s="197" t="s">
        <v>167</v>
      </c>
      <c r="E1099" s="208" t="s">
        <v>1</v>
      </c>
      <c r="F1099" s="209" t="s">
        <v>85</v>
      </c>
      <c r="G1099" s="207"/>
      <c r="H1099" s="210">
        <v>1</v>
      </c>
      <c r="I1099" s="211"/>
      <c r="J1099" s="207"/>
      <c r="K1099" s="207"/>
      <c r="L1099" s="212"/>
      <c r="M1099" s="213"/>
      <c r="N1099" s="214"/>
      <c r="O1099" s="214"/>
      <c r="P1099" s="214"/>
      <c r="Q1099" s="214"/>
      <c r="R1099" s="214"/>
      <c r="S1099" s="214"/>
      <c r="T1099" s="215"/>
      <c r="AT1099" s="216" t="s">
        <v>167</v>
      </c>
      <c r="AU1099" s="216" t="s">
        <v>87</v>
      </c>
      <c r="AV1099" s="14" t="s">
        <v>87</v>
      </c>
      <c r="AW1099" s="14" t="s">
        <v>33</v>
      </c>
      <c r="AX1099" s="14" t="s">
        <v>85</v>
      </c>
      <c r="AY1099" s="216" t="s">
        <v>157</v>
      </c>
    </row>
    <row r="1100" spans="1:65" s="2" customFormat="1" ht="49.05" customHeight="1">
      <c r="A1100" s="34"/>
      <c r="B1100" s="35"/>
      <c r="C1100" s="182" t="s">
        <v>1787</v>
      </c>
      <c r="D1100" s="182" t="s">
        <v>160</v>
      </c>
      <c r="E1100" s="183" t="s">
        <v>1788</v>
      </c>
      <c r="F1100" s="184" t="s">
        <v>1789</v>
      </c>
      <c r="G1100" s="185" t="s">
        <v>352</v>
      </c>
      <c r="H1100" s="186">
        <v>1</v>
      </c>
      <c r="I1100" s="187"/>
      <c r="J1100" s="188">
        <f>ROUND(I1100*H1100,2)</f>
        <v>0</v>
      </c>
      <c r="K1100" s="184" t="s">
        <v>1</v>
      </c>
      <c r="L1100" s="39"/>
      <c r="M1100" s="189" t="s">
        <v>1</v>
      </c>
      <c r="N1100" s="190" t="s">
        <v>43</v>
      </c>
      <c r="O1100" s="71"/>
      <c r="P1100" s="191">
        <f>O1100*H1100</f>
        <v>0</v>
      </c>
      <c r="Q1100" s="191">
        <v>6.6E-4</v>
      </c>
      <c r="R1100" s="191">
        <f>Q1100*H1100</f>
        <v>6.6E-4</v>
      </c>
      <c r="S1100" s="191">
        <v>0</v>
      </c>
      <c r="T1100" s="19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93" t="s">
        <v>254</v>
      </c>
      <c r="AT1100" s="193" t="s">
        <v>160</v>
      </c>
      <c r="AU1100" s="193" t="s">
        <v>87</v>
      </c>
      <c r="AY1100" s="17" t="s">
        <v>157</v>
      </c>
      <c r="BE1100" s="194">
        <f>IF(N1100="základní",J1100,0)</f>
        <v>0</v>
      </c>
      <c r="BF1100" s="194">
        <f>IF(N1100="snížená",J1100,0)</f>
        <v>0</v>
      </c>
      <c r="BG1100" s="194">
        <f>IF(N1100="zákl. přenesená",J1100,0)</f>
        <v>0</v>
      </c>
      <c r="BH1100" s="194">
        <f>IF(N1100="sníž. přenesená",J1100,0)</f>
        <v>0</v>
      </c>
      <c r="BI1100" s="194">
        <f>IF(N1100="nulová",J1100,0)</f>
        <v>0</v>
      </c>
      <c r="BJ1100" s="17" t="s">
        <v>85</v>
      </c>
      <c r="BK1100" s="194">
        <f>ROUND(I1100*H1100,2)</f>
        <v>0</v>
      </c>
      <c r="BL1100" s="17" t="s">
        <v>254</v>
      </c>
      <c r="BM1100" s="193" t="s">
        <v>1790</v>
      </c>
    </row>
    <row r="1101" spans="1:65" s="14" customFormat="1" ht="10.199999999999999">
      <c r="B1101" s="206"/>
      <c r="C1101" s="207"/>
      <c r="D1101" s="197" t="s">
        <v>167</v>
      </c>
      <c r="E1101" s="208" t="s">
        <v>1</v>
      </c>
      <c r="F1101" s="209" t="s">
        <v>85</v>
      </c>
      <c r="G1101" s="207"/>
      <c r="H1101" s="210">
        <v>1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167</v>
      </c>
      <c r="AU1101" s="216" t="s">
        <v>87</v>
      </c>
      <c r="AV1101" s="14" t="s">
        <v>87</v>
      </c>
      <c r="AW1101" s="14" t="s">
        <v>33</v>
      </c>
      <c r="AX1101" s="14" t="s">
        <v>85</v>
      </c>
      <c r="AY1101" s="216" t="s">
        <v>157</v>
      </c>
    </row>
    <row r="1102" spans="1:65" s="2" customFormat="1" ht="24.15" customHeight="1">
      <c r="A1102" s="34"/>
      <c r="B1102" s="35"/>
      <c r="C1102" s="182" t="s">
        <v>1791</v>
      </c>
      <c r="D1102" s="182" t="s">
        <v>160</v>
      </c>
      <c r="E1102" s="183" t="s">
        <v>1792</v>
      </c>
      <c r="F1102" s="184" t="s">
        <v>1793</v>
      </c>
      <c r="G1102" s="185" t="s">
        <v>352</v>
      </c>
      <c r="H1102" s="186">
        <v>1</v>
      </c>
      <c r="I1102" s="187"/>
      <c r="J1102" s="188">
        <f>ROUND(I1102*H1102,2)</f>
        <v>0</v>
      </c>
      <c r="K1102" s="184" t="s">
        <v>1</v>
      </c>
      <c r="L1102" s="39"/>
      <c r="M1102" s="189" t="s">
        <v>1</v>
      </c>
      <c r="N1102" s="190" t="s">
        <v>43</v>
      </c>
      <c r="O1102" s="71"/>
      <c r="P1102" s="191">
        <f>O1102*H1102</f>
        <v>0</v>
      </c>
      <c r="Q1102" s="191">
        <v>6.6E-4</v>
      </c>
      <c r="R1102" s="191">
        <f>Q1102*H1102</f>
        <v>6.6E-4</v>
      </c>
      <c r="S1102" s="191">
        <v>0</v>
      </c>
      <c r="T1102" s="192">
        <f>S1102*H1102</f>
        <v>0</v>
      </c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R1102" s="193" t="s">
        <v>254</v>
      </c>
      <c r="AT1102" s="193" t="s">
        <v>160</v>
      </c>
      <c r="AU1102" s="193" t="s">
        <v>87</v>
      </c>
      <c r="AY1102" s="17" t="s">
        <v>157</v>
      </c>
      <c r="BE1102" s="194">
        <f>IF(N1102="základní",J1102,0)</f>
        <v>0</v>
      </c>
      <c r="BF1102" s="194">
        <f>IF(N1102="snížená",J1102,0)</f>
        <v>0</v>
      </c>
      <c r="BG1102" s="194">
        <f>IF(N1102="zákl. přenesená",J1102,0)</f>
        <v>0</v>
      </c>
      <c r="BH1102" s="194">
        <f>IF(N1102="sníž. přenesená",J1102,0)</f>
        <v>0</v>
      </c>
      <c r="BI1102" s="194">
        <f>IF(N1102="nulová",J1102,0)</f>
        <v>0</v>
      </c>
      <c r="BJ1102" s="17" t="s">
        <v>85</v>
      </c>
      <c r="BK1102" s="194">
        <f>ROUND(I1102*H1102,2)</f>
        <v>0</v>
      </c>
      <c r="BL1102" s="17" t="s">
        <v>254</v>
      </c>
      <c r="BM1102" s="193" t="s">
        <v>1794</v>
      </c>
    </row>
    <row r="1103" spans="1:65" s="14" customFormat="1" ht="10.199999999999999">
      <c r="B1103" s="206"/>
      <c r="C1103" s="207"/>
      <c r="D1103" s="197" t="s">
        <v>167</v>
      </c>
      <c r="E1103" s="208" t="s">
        <v>1</v>
      </c>
      <c r="F1103" s="209" t="s">
        <v>85</v>
      </c>
      <c r="G1103" s="207"/>
      <c r="H1103" s="210">
        <v>1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167</v>
      </c>
      <c r="AU1103" s="216" t="s">
        <v>87</v>
      </c>
      <c r="AV1103" s="14" t="s">
        <v>87</v>
      </c>
      <c r="AW1103" s="14" t="s">
        <v>33</v>
      </c>
      <c r="AX1103" s="14" t="s">
        <v>85</v>
      </c>
      <c r="AY1103" s="216" t="s">
        <v>157</v>
      </c>
    </row>
    <row r="1104" spans="1:65" s="2" customFormat="1" ht="44.25" customHeight="1">
      <c r="A1104" s="34"/>
      <c r="B1104" s="35"/>
      <c r="C1104" s="182" t="s">
        <v>1795</v>
      </c>
      <c r="D1104" s="182" t="s">
        <v>160</v>
      </c>
      <c r="E1104" s="183" t="s">
        <v>1796</v>
      </c>
      <c r="F1104" s="184" t="s">
        <v>1797</v>
      </c>
      <c r="G1104" s="185" t="s">
        <v>352</v>
      </c>
      <c r="H1104" s="186">
        <v>1</v>
      </c>
      <c r="I1104" s="187"/>
      <c r="J1104" s="188">
        <f>ROUND(I1104*H1104,2)</f>
        <v>0</v>
      </c>
      <c r="K1104" s="184" t="s">
        <v>1</v>
      </c>
      <c r="L1104" s="39"/>
      <c r="M1104" s="189" t="s">
        <v>1</v>
      </c>
      <c r="N1104" s="190" t="s">
        <v>43</v>
      </c>
      <c r="O1104" s="71"/>
      <c r="P1104" s="191">
        <f>O1104*H1104</f>
        <v>0</v>
      </c>
      <c r="Q1104" s="191">
        <v>6.6E-4</v>
      </c>
      <c r="R1104" s="191">
        <f>Q1104*H1104</f>
        <v>6.6E-4</v>
      </c>
      <c r="S1104" s="191">
        <v>0</v>
      </c>
      <c r="T1104" s="19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93" t="s">
        <v>254</v>
      </c>
      <c r="AT1104" s="193" t="s">
        <v>160</v>
      </c>
      <c r="AU1104" s="193" t="s">
        <v>87</v>
      </c>
      <c r="AY1104" s="17" t="s">
        <v>157</v>
      </c>
      <c r="BE1104" s="194">
        <f>IF(N1104="základní",J1104,0)</f>
        <v>0</v>
      </c>
      <c r="BF1104" s="194">
        <f>IF(N1104="snížená",J1104,0)</f>
        <v>0</v>
      </c>
      <c r="BG1104" s="194">
        <f>IF(N1104="zákl. přenesená",J1104,0)</f>
        <v>0</v>
      </c>
      <c r="BH1104" s="194">
        <f>IF(N1104="sníž. přenesená",J1104,0)</f>
        <v>0</v>
      </c>
      <c r="BI1104" s="194">
        <f>IF(N1104="nulová",J1104,0)</f>
        <v>0</v>
      </c>
      <c r="BJ1104" s="17" t="s">
        <v>85</v>
      </c>
      <c r="BK1104" s="194">
        <f>ROUND(I1104*H1104,2)</f>
        <v>0</v>
      </c>
      <c r="BL1104" s="17" t="s">
        <v>254</v>
      </c>
      <c r="BM1104" s="193" t="s">
        <v>1798</v>
      </c>
    </row>
    <row r="1105" spans="1:65" s="14" customFormat="1" ht="10.199999999999999">
      <c r="B1105" s="206"/>
      <c r="C1105" s="207"/>
      <c r="D1105" s="197" t="s">
        <v>167</v>
      </c>
      <c r="E1105" s="208" t="s">
        <v>1</v>
      </c>
      <c r="F1105" s="209" t="s">
        <v>85</v>
      </c>
      <c r="G1105" s="207"/>
      <c r="H1105" s="210">
        <v>1</v>
      </c>
      <c r="I1105" s="211"/>
      <c r="J1105" s="207"/>
      <c r="K1105" s="207"/>
      <c r="L1105" s="212"/>
      <c r="M1105" s="213"/>
      <c r="N1105" s="214"/>
      <c r="O1105" s="214"/>
      <c r="P1105" s="214"/>
      <c r="Q1105" s="214"/>
      <c r="R1105" s="214"/>
      <c r="S1105" s="214"/>
      <c r="T1105" s="215"/>
      <c r="AT1105" s="216" t="s">
        <v>167</v>
      </c>
      <c r="AU1105" s="216" t="s">
        <v>87</v>
      </c>
      <c r="AV1105" s="14" t="s">
        <v>87</v>
      </c>
      <c r="AW1105" s="14" t="s">
        <v>33</v>
      </c>
      <c r="AX1105" s="14" t="s">
        <v>85</v>
      </c>
      <c r="AY1105" s="216" t="s">
        <v>157</v>
      </c>
    </row>
    <row r="1106" spans="1:65" s="2" customFormat="1" ht="24.15" customHeight="1">
      <c r="A1106" s="34"/>
      <c r="B1106" s="35"/>
      <c r="C1106" s="182" t="s">
        <v>1799</v>
      </c>
      <c r="D1106" s="182" t="s">
        <v>160</v>
      </c>
      <c r="E1106" s="183" t="s">
        <v>1800</v>
      </c>
      <c r="F1106" s="184" t="s">
        <v>1801</v>
      </c>
      <c r="G1106" s="185" t="s">
        <v>352</v>
      </c>
      <c r="H1106" s="186">
        <v>1</v>
      </c>
      <c r="I1106" s="187"/>
      <c r="J1106" s="188">
        <f>ROUND(I1106*H1106,2)</f>
        <v>0</v>
      </c>
      <c r="K1106" s="184" t="s">
        <v>1</v>
      </c>
      <c r="L1106" s="39"/>
      <c r="M1106" s="189" t="s">
        <v>1</v>
      </c>
      <c r="N1106" s="190" t="s">
        <v>43</v>
      </c>
      <c r="O1106" s="71"/>
      <c r="P1106" s="191">
        <f>O1106*H1106</f>
        <v>0</v>
      </c>
      <c r="Q1106" s="191">
        <v>6.6E-4</v>
      </c>
      <c r="R1106" s="191">
        <f>Q1106*H1106</f>
        <v>6.6E-4</v>
      </c>
      <c r="S1106" s="191">
        <v>0</v>
      </c>
      <c r="T1106" s="192">
        <f>S1106*H1106</f>
        <v>0</v>
      </c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R1106" s="193" t="s">
        <v>254</v>
      </c>
      <c r="AT1106" s="193" t="s">
        <v>160</v>
      </c>
      <c r="AU1106" s="193" t="s">
        <v>87</v>
      </c>
      <c r="AY1106" s="17" t="s">
        <v>157</v>
      </c>
      <c r="BE1106" s="194">
        <f>IF(N1106="základní",J1106,0)</f>
        <v>0</v>
      </c>
      <c r="BF1106" s="194">
        <f>IF(N1106="snížená",J1106,0)</f>
        <v>0</v>
      </c>
      <c r="BG1106" s="194">
        <f>IF(N1106="zákl. přenesená",J1106,0)</f>
        <v>0</v>
      </c>
      <c r="BH1106" s="194">
        <f>IF(N1106="sníž. přenesená",J1106,0)</f>
        <v>0</v>
      </c>
      <c r="BI1106" s="194">
        <f>IF(N1106="nulová",J1106,0)</f>
        <v>0</v>
      </c>
      <c r="BJ1106" s="17" t="s">
        <v>85</v>
      </c>
      <c r="BK1106" s="194">
        <f>ROUND(I1106*H1106,2)</f>
        <v>0</v>
      </c>
      <c r="BL1106" s="17" t="s">
        <v>254</v>
      </c>
      <c r="BM1106" s="193" t="s">
        <v>1802</v>
      </c>
    </row>
    <row r="1107" spans="1:65" s="14" customFormat="1" ht="10.199999999999999">
      <c r="B1107" s="206"/>
      <c r="C1107" s="207"/>
      <c r="D1107" s="197" t="s">
        <v>167</v>
      </c>
      <c r="E1107" s="208" t="s">
        <v>1</v>
      </c>
      <c r="F1107" s="209" t="s">
        <v>85</v>
      </c>
      <c r="G1107" s="207"/>
      <c r="H1107" s="210">
        <v>1</v>
      </c>
      <c r="I1107" s="211"/>
      <c r="J1107" s="207"/>
      <c r="K1107" s="207"/>
      <c r="L1107" s="212"/>
      <c r="M1107" s="213"/>
      <c r="N1107" s="214"/>
      <c r="O1107" s="214"/>
      <c r="P1107" s="214"/>
      <c r="Q1107" s="214"/>
      <c r="R1107" s="214"/>
      <c r="S1107" s="214"/>
      <c r="T1107" s="215"/>
      <c r="AT1107" s="216" t="s">
        <v>167</v>
      </c>
      <c r="AU1107" s="216" t="s">
        <v>87</v>
      </c>
      <c r="AV1107" s="14" t="s">
        <v>87</v>
      </c>
      <c r="AW1107" s="14" t="s">
        <v>33</v>
      </c>
      <c r="AX1107" s="14" t="s">
        <v>85</v>
      </c>
      <c r="AY1107" s="216" t="s">
        <v>157</v>
      </c>
    </row>
    <row r="1108" spans="1:65" s="2" customFormat="1" ht="37.799999999999997" customHeight="1">
      <c r="A1108" s="34"/>
      <c r="B1108" s="35"/>
      <c r="C1108" s="182" t="s">
        <v>1803</v>
      </c>
      <c r="D1108" s="182" t="s">
        <v>160</v>
      </c>
      <c r="E1108" s="183" t="s">
        <v>1804</v>
      </c>
      <c r="F1108" s="184" t="s">
        <v>1805</v>
      </c>
      <c r="G1108" s="185" t="s">
        <v>352</v>
      </c>
      <c r="H1108" s="186">
        <v>1</v>
      </c>
      <c r="I1108" s="187"/>
      <c r="J1108" s="188">
        <f>ROUND(I1108*H1108,2)</f>
        <v>0</v>
      </c>
      <c r="K1108" s="184" t="s">
        <v>1</v>
      </c>
      <c r="L1108" s="39"/>
      <c r="M1108" s="189" t="s">
        <v>1</v>
      </c>
      <c r="N1108" s="190" t="s">
        <v>43</v>
      </c>
      <c r="O1108" s="71"/>
      <c r="P1108" s="191">
        <f>O1108*H1108</f>
        <v>0</v>
      </c>
      <c r="Q1108" s="191">
        <v>6.6E-4</v>
      </c>
      <c r="R1108" s="191">
        <f>Q1108*H1108</f>
        <v>6.6E-4</v>
      </c>
      <c r="S1108" s="191">
        <v>0</v>
      </c>
      <c r="T1108" s="19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193" t="s">
        <v>254</v>
      </c>
      <c r="AT1108" s="193" t="s">
        <v>160</v>
      </c>
      <c r="AU1108" s="193" t="s">
        <v>87</v>
      </c>
      <c r="AY1108" s="17" t="s">
        <v>157</v>
      </c>
      <c r="BE1108" s="194">
        <f>IF(N1108="základní",J1108,0)</f>
        <v>0</v>
      </c>
      <c r="BF1108" s="194">
        <f>IF(N1108="snížená",J1108,0)</f>
        <v>0</v>
      </c>
      <c r="BG1108" s="194">
        <f>IF(N1108="zákl. přenesená",J1108,0)</f>
        <v>0</v>
      </c>
      <c r="BH1108" s="194">
        <f>IF(N1108="sníž. přenesená",J1108,0)</f>
        <v>0</v>
      </c>
      <c r="BI1108" s="194">
        <f>IF(N1108="nulová",J1108,0)</f>
        <v>0</v>
      </c>
      <c r="BJ1108" s="17" t="s">
        <v>85</v>
      </c>
      <c r="BK1108" s="194">
        <f>ROUND(I1108*H1108,2)</f>
        <v>0</v>
      </c>
      <c r="BL1108" s="17" t="s">
        <v>254</v>
      </c>
      <c r="BM1108" s="193" t="s">
        <v>1806</v>
      </c>
    </row>
    <row r="1109" spans="1:65" s="14" customFormat="1" ht="10.199999999999999">
      <c r="B1109" s="206"/>
      <c r="C1109" s="207"/>
      <c r="D1109" s="197" t="s">
        <v>167</v>
      </c>
      <c r="E1109" s="208" t="s">
        <v>1</v>
      </c>
      <c r="F1109" s="209" t="s">
        <v>85</v>
      </c>
      <c r="G1109" s="207"/>
      <c r="H1109" s="210">
        <v>1</v>
      </c>
      <c r="I1109" s="211"/>
      <c r="J1109" s="207"/>
      <c r="K1109" s="207"/>
      <c r="L1109" s="212"/>
      <c r="M1109" s="213"/>
      <c r="N1109" s="214"/>
      <c r="O1109" s="214"/>
      <c r="P1109" s="214"/>
      <c r="Q1109" s="214"/>
      <c r="R1109" s="214"/>
      <c r="S1109" s="214"/>
      <c r="T1109" s="215"/>
      <c r="AT1109" s="216" t="s">
        <v>167</v>
      </c>
      <c r="AU1109" s="216" t="s">
        <v>87</v>
      </c>
      <c r="AV1109" s="14" t="s">
        <v>87</v>
      </c>
      <c r="AW1109" s="14" t="s">
        <v>33</v>
      </c>
      <c r="AX1109" s="14" t="s">
        <v>85</v>
      </c>
      <c r="AY1109" s="216" t="s">
        <v>157</v>
      </c>
    </row>
    <row r="1110" spans="1:65" s="2" customFormat="1" ht="24.15" customHeight="1">
      <c r="A1110" s="34"/>
      <c r="B1110" s="35"/>
      <c r="C1110" s="182" t="s">
        <v>1807</v>
      </c>
      <c r="D1110" s="182" t="s">
        <v>160</v>
      </c>
      <c r="E1110" s="183" t="s">
        <v>1808</v>
      </c>
      <c r="F1110" s="184" t="s">
        <v>1809</v>
      </c>
      <c r="G1110" s="185" t="s">
        <v>352</v>
      </c>
      <c r="H1110" s="186">
        <v>1</v>
      </c>
      <c r="I1110" s="187"/>
      <c r="J1110" s="188">
        <f>ROUND(I1110*H1110,2)</f>
        <v>0</v>
      </c>
      <c r="K1110" s="184" t="s">
        <v>1</v>
      </c>
      <c r="L1110" s="39"/>
      <c r="M1110" s="189" t="s">
        <v>1</v>
      </c>
      <c r="N1110" s="190" t="s">
        <v>43</v>
      </c>
      <c r="O1110" s="71"/>
      <c r="P1110" s="191">
        <f>O1110*H1110</f>
        <v>0</v>
      </c>
      <c r="Q1110" s="191">
        <v>6.6E-4</v>
      </c>
      <c r="R1110" s="191">
        <f>Q1110*H1110</f>
        <v>6.6E-4</v>
      </c>
      <c r="S1110" s="191">
        <v>0</v>
      </c>
      <c r="T1110" s="192">
        <f>S1110*H1110</f>
        <v>0</v>
      </c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R1110" s="193" t="s">
        <v>254</v>
      </c>
      <c r="AT1110" s="193" t="s">
        <v>160</v>
      </c>
      <c r="AU1110" s="193" t="s">
        <v>87</v>
      </c>
      <c r="AY1110" s="17" t="s">
        <v>157</v>
      </c>
      <c r="BE1110" s="194">
        <f>IF(N1110="základní",J1110,0)</f>
        <v>0</v>
      </c>
      <c r="BF1110" s="194">
        <f>IF(N1110="snížená",J1110,0)</f>
        <v>0</v>
      </c>
      <c r="BG1110" s="194">
        <f>IF(N1110="zákl. přenesená",J1110,0)</f>
        <v>0</v>
      </c>
      <c r="BH1110" s="194">
        <f>IF(N1110="sníž. přenesená",J1110,0)</f>
        <v>0</v>
      </c>
      <c r="BI1110" s="194">
        <f>IF(N1110="nulová",J1110,0)</f>
        <v>0</v>
      </c>
      <c r="BJ1110" s="17" t="s">
        <v>85</v>
      </c>
      <c r="BK1110" s="194">
        <f>ROUND(I1110*H1110,2)</f>
        <v>0</v>
      </c>
      <c r="BL1110" s="17" t="s">
        <v>254</v>
      </c>
      <c r="BM1110" s="193" t="s">
        <v>1810</v>
      </c>
    </row>
    <row r="1111" spans="1:65" s="14" customFormat="1" ht="10.199999999999999">
      <c r="B1111" s="206"/>
      <c r="C1111" s="207"/>
      <c r="D1111" s="197" t="s">
        <v>167</v>
      </c>
      <c r="E1111" s="208" t="s">
        <v>1</v>
      </c>
      <c r="F1111" s="209" t="s">
        <v>85</v>
      </c>
      <c r="G1111" s="207"/>
      <c r="H1111" s="210">
        <v>1</v>
      </c>
      <c r="I1111" s="211"/>
      <c r="J1111" s="207"/>
      <c r="K1111" s="207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167</v>
      </c>
      <c r="AU1111" s="216" t="s">
        <v>87</v>
      </c>
      <c r="AV1111" s="14" t="s">
        <v>87</v>
      </c>
      <c r="AW1111" s="14" t="s">
        <v>33</v>
      </c>
      <c r="AX1111" s="14" t="s">
        <v>85</v>
      </c>
      <c r="AY1111" s="216" t="s">
        <v>157</v>
      </c>
    </row>
    <row r="1112" spans="1:65" s="2" customFormat="1" ht="24.15" customHeight="1">
      <c r="A1112" s="34"/>
      <c r="B1112" s="35"/>
      <c r="C1112" s="182" t="s">
        <v>1811</v>
      </c>
      <c r="D1112" s="182" t="s">
        <v>160</v>
      </c>
      <c r="E1112" s="183" t="s">
        <v>1812</v>
      </c>
      <c r="F1112" s="184" t="s">
        <v>1813</v>
      </c>
      <c r="G1112" s="185" t="s">
        <v>352</v>
      </c>
      <c r="H1112" s="186">
        <v>1</v>
      </c>
      <c r="I1112" s="187"/>
      <c r="J1112" s="188">
        <f>ROUND(I1112*H1112,2)</f>
        <v>0</v>
      </c>
      <c r="K1112" s="184" t="s">
        <v>1</v>
      </c>
      <c r="L1112" s="39"/>
      <c r="M1112" s="189" t="s">
        <v>1</v>
      </c>
      <c r="N1112" s="190" t="s">
        <v>43</v>
      </c>
      <c r="O1112" s="71"/>
      <c r="P1112" s="191">
        <f>O1112*H1112</f>
        <v>0</v>
      </c>
      <c r="Q1112" s="191">
        <v>6.6E-4</v>
      </c>
      <c r="R1112" s="191">
        <f>Q1112*H1112</f>
        <v>6.6E-4</v>
      </c>
      <c r="S1112" s="191">
        <v>0</v>
      </c>
      <c r="T1112" s="192">
        <f>S1112*H1112</f>
        <v>0</v>
      </c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R1112" s="193" t="s">
        <v>254</v>
      </c>
      <c r="AT1112" s="193" t="s">
        <v>160</v>
      </c>
      <c r="AU1112" s="193" t="s">
        <v>87</v>
      </c>
      <c r="AY1112" s="17" t="s">
        <v>157</v>
      </c>
      <c r="BE1112" s="194">
        <f>IF(N1112="základní",J1112,0)</f>
        <v>0</v>
      </c>
      <c r="BF1112" s="194">
        <f>IF(N1112="snížená",J1112,0)</f>
        <v>0</v>
      </c>
      <c r="BG1112" s="194">
        <f>IF(N1112="zákl. přenesená",J1112,0)</f>
        <v>0</v>
      </c>
      <c r="BH1112" s="194">
        <f>IF(N1112="sníž. přenesená",J1112,0)</f>
        <v>0</v>
      </c>
      <c r="BI1112" s="194">
        <f>IF(N1112="nulová",J1112,0)</f>
        <v>0</v>
      </c>
      <c r="BJ1112" s="17" t="s">
        <v>85</v>
      </c>
      <c r="BK1112" s="194">
        <f>ROUND(I1112*H1112,2)</f>
        <v>0</v>
      </c>
      <c r="BL1112" s="17" t="s">
        <v>254</v>
      </c>
      <c r="BM1112" s="193" t="s">
        <v>1814</v>
      </c>
    </row>
    <row r="1113" spans="1:65" s="14" customFormat="1" ht="10.199999999999999">
      <c r="B1113" s="206"/>
      <c r="C1113" s="207"/>
      <c r="D1113" s="197" t="s">
        <v>167</v>
      </c>
      <c r="E1113" s="208" t="s">
        <v>1</v>
      </c>
      <c r="F1113" s="209" t="s">
        <v>85</v>
      </c>
      <c r="G1113" s="207"/>
      <c r="H1113" s="210">
        <v>1</v>
      </c>
      <c r="I1113" s="211"/>
      <c r="J1113" s="207"/>
      <c r="K1113" s="207"/>
      <c r="L1113" s="212"/>
      <c r="M1113" s="213"/>
      <c r="N1113" s="214"/>
      <c r="O1113" s="214"/>
      <c r="P1113" s="214"/>
      <c r="Q1113" s="214"/>
      <c r="R1113" s="214"/>
      <c r="S1113" s="214"/>
      <c r="T1113" s="215"/>
      <c r="AT1113" s="216" t="s">
        <v>167</v>
      </c>
      <c r="AU1113" s="216" t="s">
        <v>87</v>
      </c>
      <c r="AV1113" s="14" t="s">
        <v>87</v>
      </c>
      <c r="AW1113" s="14" t="s">
        <v>33</v>
      </c>
      <c r="AX1113" s="14" t="s">
        <v>85</v>
      </c>
      <c r="AY1113" s="216" t="s">
        <v>157</v>
      </c>
    </row>
    <row r="1114" spans="1:65" s="2" customFormat="1" ht="55.5" customHeight="1">
      <c r="A1114" s="34"/>
      <c r="B1114" s="35"/>
      <c r="C1114" s="182" t="s">
        <v>1815</v>
      </c>
      <c r="D1114" s="182" t="s">
        <v>160</v>
      </c>
      <c r="E1114" s="183" t="s">
        <v>1816</v>
      </c>
      <c r="F1114" s="184" t="s">
        <v>1817</v>
      </c>
      <c r="G1114" s="185" t="s">
        <v>352</v>
      </c>
      <c r="H1114" s="186">
        <v>1</v>
      </c>
      <c r="I1114" s="187"/>
      <c r="J1114" s="188">
        <f>ROUND(I1114*H1114,2)</f>
        <v>0</v>
      </c>
      <c r="K1114" s="184" t="s">
        <v>1</v>
      </c>
      <c r="L1114" s="39"/>
      <c r="M1114" s="189" t="s">
        <v>1</v>
      </c>
      <c r="N1114" s="190" t="s">
        <v>43</v>
      </c>
      <c r="O1114" s="71"/>
      <c r="P1114" s="191">
        <f>O1114*H1114</f>
        <v>0</v>
      </c>
      <c r="Q1114" s="191">
        <v>6.6E-4</v>
      </c>
      <c r="R1114" s="191">
        <f>Q1114*H1114</f>
        <v>6.6E-4</v>
      </c>
      <c r="S1114" s="191">
        <v>0</v>
      </c>
      <c r="T1114" s="192">
        <f>S1114*H1114</f>
        <v>0</v>
      </c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R1114" s="193" t="s">
        <v>254</v>
      </c>
      <c r="AT1114" s="193" t="s">
        <v>160</v>
      </c>
      <c r="AU1114" s="193" t="s">
        <v>87</v>
      </c>
      <c r="AY1114" s="17" t="s">
        <v>157</v>
      </c>
      <c r="BE1114" s="194">
        <f>IF(N1114="základní",J1114,0)</f>
        <v>0</v>
      </c>
      <c r="BF1114" s="194">
        <f>IF(N1114="snížená",J1114,0)</f>
        <v>0</v>
      </c>
      <c r="BG1114" s="194">
        <f>IF(N1114="zákl. přenesená",J1114,0)</f>
        <v>0</v>
      </c>
      <c r="BH1114" s="194">
        <f>IF(N1114="sníž. přenesená",J1114,0)</f>
        <v>0</v>
      </c>
      <c r="BI1114" s="194">
        <f>IF(N1114="nulová",J1114,0)</f>
        <v>0</v>
      </c>
      <c r="BJ1114" s="17" t="s">
        <v>85</v>
      </c>
      <c r="BK1114" s="194">
        <f>ROUND(I1114*H1114,2)</f>
        <v>0</v>
      </c>
      <c r="BL1114" s="17" t="s">
        <v>254</v>
      </c>
      <c r="BM1114" s="193" t="s">
        <v>1818</v>
      </c>
    </row>
    <row r="1115" spans="1:65" s="14" customFormat="1" ht="10.199999999999999">
      <c r="B1115" s="206"/>
      <c r="C1115" s="207"/>
      <c r="D1115" s="197" t="s">
        <v>167</v>
      </c>
      <c r="E1115" s="208" t="s">
        <v>1</v>
      </c>
      <c r="F1115" s="209" t="s">
        <v>85</v>
      </c>
      <c r="G1115" s="207"/>
      <c r="H1115" s="210">
        <v>1</v>
      </c>
      <c r="I1115" s="211"/>
      <c r="J1115" s="207"/>
      <c r="K1115" s="207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167</v>
      </c>
      <c r="AU1115" s="216" t="s">
        <v>87</v>
      </c>
      <c r="AV1115" s="14" t="s">
        <v>87</v>
      </c>
      <c r="AW1115" s="14" t="s">
        <v>33</v>
      </c>
      <c r="AX1115" s="14" t="s">
        <v>85</v>
      </c>
      <c r="AY1115" s="216" t="s">
        <v>157</v>
      </c>
    </row>
    <row r="1116" spans="1:65" s="2" customFormat="1" ht="37.799999999999997" customHeight="1">
      <c r="A1116" s="34"/>
      <c r="B1116" s="35"/>
      <c r="C1116" s="182" t="s">
        <v>1819</v>
      </c>
      <c r="D1116" s="182" t="s">
        <v>160</v>
      </c>
      <c r="E1116" s="183" t="s">
        <v>1820</v>
      </c>
      <c r="F1116" s="184" t="s">
        <v>1821</v>
      </c>
      <c r="G1116" s="185" t="s">
        <v>352</v>
      </c>
      <c r="H1116" s="186">
        <v>1</v>
      </c>
      <c r="I1116" s="187"/>
      <c r="J1116" s="188">
        <f>ROUND(I1116*H1116,2)</f>
        <v>0</v>
      </c>
      <c r="K1116" s="184" t="s">
        <v>1</v>
      </c>
      <c r="L1116" s="39"/>
      <c r="M1116" s="189" t="s">
        <v>1</v>
      </c>
      <c r="N1116" s="190" t="s">
        <v>43</v>
      </c>
      <c r="O1116" s="71"/>
      <c r="P1116" s="191">
        <f>O1116*H1116</f>
        <v>0</v>
      </c>
      <c r="Q1116" s="191">
        <v>6.6E-4</v>
      </c>
      <c r="R1116" s="191">
        <f>Q1116*H1116</f>
        <v>6.6E-4</v>
      </c>
      <c r="S1116" s="191">
        <v>0</v>
      </c>
      <c r="T1116" s="192">
        <f>S1116*H1116</f>
        <v>0</v>
      </c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R1116" s="193" t="s">
        <v>254</v>
      </c>
      <c r="AT1116" s="193" t="s">
        <v>160</v>
      </c>
      <c r="AU1116" s="193" t="s">
        <v>87</v>
      </c>
      <c r="AY1116" s="17" t="s">
        <v>157</v>
      </c>
      <c r="BE1116" s="194">
        <f>IF(N1116="základní",J1116,0)</f>
        <v>0</v>
      </c>
      <c r="BF1116" s="194">
        <f>IF(N1116="snížená",J1116,0)</f>
        <v>0</v>
      </c>
      <c r="BG1116" s="194">
        <f>IF(N1116="zákl. přenesená",J1116,0)</f>
        <v>0</v>
      </c>
      <c r="BH1116" s="194">
        <f>IF(N1116="sníž. přenesená",J1116,0)</f>
        <v>0</v>
      </c>
      <c r="BI1116" s="194">
        <f>IF(N1116="nulová",J1116,0)</f>
        <v>0</v>
      </c>
      <c r="BJ1116" s="17" t="s">
        <v>85</v>
      </c>
      <c r="BK1116" s="194">
        <f>ROUND(I1116*H1116,2)</f>
        <v>0</v>
      </c>
      <c r="BL1116" s="17" t="s">
        <v>254</v>
      </c>
      <c r="BM1116" s="193" t="s">
        <v>1822</v>
      </c>
    </row>
    <row r="1117" spans="1:65" s="2" customFormat="1" ht="37.799999999999997" customHeight="1">
      <c r="A1117" s="34"/>
      <c r="B1117" s="35"/>
      <c r="C1117" s="182" t="s">
        <v>1823</v>
      </c>
      <c r="D1117" s="182" t="s">
        <v>160</v>
      </c>
      <c r="E1117" s="183" t="s">
        <v>1824</v>
      </c>
      <c r="F1117" s="184" t="s">
        <v>1825</v>
      </c>
      <c r="G1117" s="185" t="s">
        <v>352</v>
      </c>
      <c r="H1117" s="186">
        <v>1</v>
      </c>
      <c r="I1117" s="187"/>
      <c r="J1117" s="188">
        <f>ROUND(I1117*H1117,2)</f>
        <v>0</v>
      </c>
      <c r="K1117" s="184" t="s">
        <v>1</v>
      </c>
      <c r="L1117" s="39"/>
      <c r="M1117" s="189" t="s">
        <v>1</v>
      </c>
      <c r="N1117" s="190" t="s">
        <v>43</v>
      </c>
      <c r="O1117" s="71"/>
      <c r="P1117" s="191">
        <f>O1117*H1117</f>
        <v>0</v>
      </c>
      <c r="Q1117" s="191">
        <v>6.6E-4</v>
      </c>
      <c r="R1117" s="191">
        <f>Q1117*H1117</f>
        <v>6.6E-4</v>
      </c>
      <c r="S1117" s="191">
        <v>0</v>
      </c>
      <c r="T1117" s="19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193" t="s">
        <v>254</v>
      </c>
      <c r="AT1117" s="193" t="s">
        <v>160</v>
      </c>
      <c r="AU1117" s="193" t="s">
        <v>87</v>
      </c>
      <c r="AY1117" s="17" t="s">
        <v>157</v>
      </c>
      <c r="BE1117" s="194">
        <f>IF(N1117="základní",J1117,0)</f>
        <v>0</v>
      </c>
      <c r="BF1117" s="194">
        <f>IF(N1117="snížená",J1117,0)</f>
        <v>0</v>
      </c>
      <c r="BG1117" s="194">
        <f>IF(N1117="zákl. přenesená",J1117,0)</f>
        <v>0</v>
      </c>
      <c r="BH1117" s="194">
        <f>IF(N1117="sníž. přenesená",J1117,0)</f>
        <v>0</v>
      </c>
      <c r="BI1117" s="194">
        <f>IF(N1117="nulová",J1117,0)</f>
        <v>0</v>
      </c>
      <c r="BJ1117" s="17" t="s">
        <v>85</v>
      </c>
      <c r="BK1117" s="194">
        <f>ROUND(I1117*H1117,2)</f>
        <v>0</v>
      </c>
      <c r="BL1117" s="17" t="s">
        <v>254</v>
      </c>
      <c r="BM1117" s="193" t="s">
        <v>1826</v>
      </c>
    </row>
    <row r="1118" spans="1:65" s="14" customFormat="1" ht="10.199999999999999">
      <c r="B1118" s="206"/>
      <c r="C1118" s="207"/>
      <c r="D1118" s="197" t="s">
        <v>167</v>
      </c>
      <c r="E1118" s="208" t="s">
        <v>1</v>
      </c>
      <c r="F1118" s="209" t="s">
        <v>85</v>
      </c>
      <c r="G1118" s="207"/>
      <c r="H1118" s="210">
        <v>1</v>
      </c>
      <c r="I1118" s="211"/>
      <c r="J1118" s="207"/>
      <c r="K1118" s="207"/>
      <c r="L1118" s="212"/>
      <c r="M1118" s="213"/>
      <c r="N1118" s="214"/>
      <c r="O1118" s="214"/>
      <c r="P1118" s="214"/>
      <c r="Q1118" s="214"/>
      <c r="R1118" s="214"/>
      <c r="S1118" s="214"/>
      <c r="T1118" s="215"/>
      <c r="AT1118" s="216" t="s">
        <v>167</v>
      </c>
      <c r="AU1118" s="216" t="s">
        <v>87</v>
      </c>
      <c r="AV1118" s="14" t="s">
        <v>87</v>
      </c>
      <c r="AW1118" s="14" t="s">
        <v>33</v>
      </c>
      <c r="AX1118" s="14" t="s">
        <v>85</v>
      </c>
      <c r="AY1118" s="216" t="s">
        <v>157</v>
      </c>
    </row>
    <row r="1119" spans="1:65" s="2" customFormat="1" ht="66.75" customHeight="1">
      <c r="A1119" s="34"/>
      <c r="B1119" s="35"/>
      <c r="C1119" s="182" t="s">
        <v>1827</v>
      </c>
      <c r="D1119" s="182" t="s">
        <v>160</v>
      </c>
      <c r="E1119" s="183" t="s">
        <v>1828</v>
      </c>
      <c r="F1119" s="184" t="s">
        <v>1829</v>
      </c>
      <c r="G1119" s="185" t="s">
        <v>352</v>
      </c>
      <c r="H1119" s="186">
        <v>1</v>
      </c>
      <c r="I1119" s="187"/>
      <c r="J1119" s="188">
        <f>ROUND(I1119*H1119,2)</f>
        <v>0</v>
      </c>
      <c r="K1119" s="184" t="s">
        <v>1</v>
      </c>
      <c r="L1119" s="39"/>
      <c r="M1119" s="189" t="s">
        <v>1</v>
      </c>
      <c r="N1119" s="190" t="s">
        <v>43</v>
      </c>
      <c r="O1119" s="71"/>
      <c r="P1119" s="191">
        <f>O1119*H1119</f>
        <v>0</v>
      </c>
      <c r="Q1119" s="191">
        <v>6.6E-4</v>
      </c>
      <c r="R1119" s="191">
        <f>Q1119*H1119</f>
        <v>6.6E-4</v>
      </c>
      <c r="S1119" s="191">
        <v>0</v>
      </c>
      <c r="T1119" s="19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193" t="s">
        <v>254</v>
      </c>
      <c r="AT1119" s="193" t="s">
        <v>160</v>
      </c>
      <c r="AU1119" s="193" t="s">
        <v>87</v>
      </c>
      <c r="AY1119" s="17" t="s">
        <v>157</v>
      </c>
      <c r="BE1119" s="194">
        <f>IF(N1119="základní",J1119,0)</f>
        <v>0</v>
      </c>
      <c r="BF1119" s="194">
        <f>IF(N1119="snížená",J1119,0)</f>
        <v>0</v>
      </c>
      <c r="BG1119" s="194">
        <f>IF(N1119="zákl. přenesená",J1119,0)</f>
        <v>0</v>
      </c>
      <c r="BH1119" s="194">
        <f>IF(N1119="sníž. přenesená",J1119,0)</f>
        <v>0</v>
      </c>
      <c r="BI1119" s="194">
        <f>IF(N1119="nulová",J1119,0)</f>
        <v>0</v>
      </c>
      <c r="BJ1119" s="17" t="s">
        <v>85</v>
      </c>
      <c r="BK1119" s="194">
        <f>ROUND(I1119*H1119,2)</f>
        <v>0</v>
      </c>
      <c r="BL1119" s="17" t="s">
        <v>254</v>
      </c>
      <c r="BM1119" s="193" t="s">
        <v>1830</v>
      </c>
    </row>
    <row r="1120" spans="1:65" s="14" customFormat="1" ht="10.199999999999999">
      <c r="B1120" s="206"/>
      <c r="C1120" s="207"/>
      <c r="D1120" s="197" t="s">
        <v>167</v>
      </c>
      <c r="E1120" s="208" t="s">
        <v>1</v>
      </c>
      <c r="F1120" s="209" t="s">
        <v>85</v>
      </c>
      <c r="G1120" s="207"/>
      <c r="H1120" s="210">
        <v>1</v>
      </c>
      <c r="I1120" s="211"/>
      <c r="J1120" s="207"/>
      <c r="K1120" s="207"/>
      <c r="L1120" s="212"/>
      <c r="M1120" s="213"/>
      <c r="N1120" s="214"/>
      <c r="O1120" s="214"/>
      <c r="P1120" s="214"/>
      <c r="Q1120" s="214"/>
      <c r="R1120" s="214"/>
      <c r="S1120" s="214"/>
      <c r="T1120" s="215"/>
      <c r="AT1120" s="216" t="s">
        <v>167</v>
      </c>
      <c r="AU1120" s="216" t="s">
        <v>87</v>
      </c>
      <c r="AV1120" s="14" t="s">
        <v>87</v>
      </c>
      <c r="AW1120" s="14" t="s">
        <v>33</v>
      </c>
      <c r="AX1120" s="14" t="s">
        <v>85</v>
      </c>
      <c r="AY1120" s="216" t="s">
        <v>157</v>
      </c>
    </row>
    <row r="1121" spans="1:65" s="2" customFormat="1" ht="24.15" customHeight="1">
      <c r="A1121" s="34"/>
      <c r="B1121" s="35"/>
      <c r="C1121" s="182" t="s">
        <v>1831</v>
      </c>
      <c r="D1121" s="182" t="s">
        <v>160</v>
      </c>
      <c r="E1121" s="183" t="s">
        <v>1832</v>
      </c>
      <c r="F1121" s="184" t="s">
        <v>1833</v>
      </c>
      <c r="G1121" s="185" t="s">
        <v>352</v>
      </c>
      <c r="H1121" s="186">
        <v>1</v>
      </c>
      <c r="I1121" s="187"/>
      <c r="J1121" s="188">
        <f>ROUND(I1121*H1121,2)</f>
        <v>0</v>
      </c>
      <c r="K1121" s="184" t="s">
        <v>1</v>
      </c>
      <c r="L1121" s="39"/>
      <c r="M1121" s="189" t="s">
        <v>1</v>
      </c>
      <c r="N1121" s="190" t="s">
        <v>43</v>
      </c>
      <c r="O1121" s="71"/>
      <c r="P1121" s="191">
        <f>O1121*H1121</f>
        <v>0</v>
      </c>
      <c r="Q1121" s="191">
        <v>6.6E-4</v>
      </c>
      <c r="R1121" s="191">
        <f>Q1121*H1121</f>
        <v>6.6E-4</v>
      </c>
      <c r="S1121" s="191">
        <v>0</v>
      </c>
      <c r="T1121" s="19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193" t="s">
        <v>254</v>
      </c>
      <c r="AT1121" s="193" t="s">
        <v>160</v>
      </c>
      <c r="AU1121" s="193" t="s">
        <v>87</v>
      </c>
      <c r="AY1121" s="17" t="s">
        <v>157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17" t="s">
        <v>85</v>
      </c>
      <c r="BK1121" s="194">
        <f>ROUND(I1121*H1121,2)</f>
        <v>0</v>
      </c>
      <c r="BL1121" s="17" t="s">
        <v>254</v>
      </c>
      <c r="BM1121" s="193" t="s">
        <v>1834</v>
      </c>
    </row>
    <row r="1122" spans="1:65" s="14" customFormat="1" ht="10.199999999999999">
      <c r="B1122" s="206"/>
      <c r="C1122" s="207"/>
      <c r="D1122" s="197" t="s">
        <v>167</v>
      </c>
      <c r="E1122" s="208" t="s">
        <v>1</v>
      </c>
      <c r="F1122" s="209" t="s">
        <v>85</v>
      </c>
      <c r="G1122" s="207"/>
      <c r="H1122" s="210">
        <v>1</v>
      </c>
      <c r="I1122" s="211"/>
      <c r="J1122" s="207"/>
      <c r="K1122" s="207"/>
      <c r="L1122" s="212"/>
      <c r="M1122" s="213"/>
      <c r="N1122" s="214"/>
      <c r="O1122" s="214"/>
      <c r="P1122" s="214"/>
      <c r="Q1122" s="214"/>
      <c r="R1122" s="214"/>
      <c r="S1122" s="214"/>
      <c r="T1122" s="215"/>
      <c r="AT1122" s="216" t="s">
        <v>167</v>
      </c>
      <c r="AU1122" s="216" t="s">
        <v>87</v>
      </c>
      <c r="AV1122" s="14" t="s">
        <v>87</v>
      </c>
      <c r="AW1122" s="14" t="s">
        <v>33</v>
      </c>
      <c r="AX1122" s="14" t="s">
        <v>85</v>
      </c>
      <c r="AY1122" s="216" t="s">
        <v>157</v>
      </c>
    </row>
    <row r="1123" spans="1:65" s="2" customFormat="1" ht="37.799999999999997" customHeight="1">
      <c r="A1123" s="34"/>
      <c r="B1123" s="35"/>
      <c r="C1123" s="182" t="s">
        <v>1835</v>
      </c>
      <c r="D1123" s="182" t="s">
        <v>160</v>
      </c>
      <c r="E1123" s="183" t="s">
        <v>1836</v>
      </c>
      <c r="F1123" s="184" t="s">
        <v>1837</v>
      </c>
      <c r="G1123" s="185" t="s">
        <v>352</v>
      </c>
      <c r="H1123" s="186">
        <v>1</v>
      </c>
      <c r="I1123" s="187"/>
      <c r="J1123" s="188">
        <f>ROUND(I1123*H1123,2)</f>
        <v>0</v>
      </c>
      <c r="K1123" s="184" t="s">
        <v>1</v>
      </c>
      <c r="L1123" s="39"/>
      <c r="M1123" s="189" t="s">
        <v>1</v>
      </c>
      <c r="N1123" s="190" t="s">
        <v>43</v>
      </c>
      <c r="O1123" s="71"/>
      <c r="P1123" s="191">
        <f>O1123*H1123</f>
        <v>0</v>
      </c>
      <c r="Q1123" s="191">
        <v>6.6E-4</v>
      </c>
      <c r="R1123" s="191">
        <f>Q1123*H1123</f>
        <v>6.6E-4</v>
      </c>
      <c r="S1123" s="191">
        <v>0</v>
      </c>
      <c r="T1123" s="192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93" t="s">
        <v>254</v>
      </c>
      <c r="AT1123" s="193" t="s">
        <v>160</v>
      </c>
      <c r="AU1123" s="193" t="s">
        <v>87</v>
      </c>
      <c r="AY1123" s="17" t="s">
        <v>157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7" t="s">
        <v>85</v>
      </c>
      <c r="BK1123" s="194">
        <f>ROUND(I1123*H1123,2)</f>
        <v>0</v>
      </c>
      <c r="BL1123" s="17" t="s">
        <v>254</v>
      </c>
      <c r="BM1123" s="193" t="s">
        <v>1838</v>
      </c>
    </row>
    <row r="1124" spans="1:65" s="14" customFormat="1" ht="10.199999999999999">
      <c r="B1124" s="206"/>
      <c r="C1124" s="207"/>
      <c r="D1124" s="197" t="s">
        <v>167</v>
      </c>
      <c r="E1124" s="208" t="s">
        <v>1</v>
      </c>
      <c r="F1124" s="209" t="s">
        <v>85</v>
      </c>
      <c r="G1124" s="207"/>
      <c r="H1124" s="210">
        <v>1</v>
      </c>
      <c r="I1124" s="211"/>
      <c r="J1124" s="207"/>
      <c r="K1124" s="207"/>
      <c r="L1124" s="212"/>
      <c r="M1124" s="213"/>
      <c r="N1124" s="214"/>
      <c r="O1124" s="214"/>
      <c r="P1124" s="214"/>
      <c r="Q1124" s="214"/>
      <c r="R1124" s="214"/>
      <c r="S1124" s="214"/>
      <c r="T1124" s="215"/>
      <c r="AT1124" s="216" t="s">
        <v>167</v>
      </c>
      <c r="AU1124" s="216" t="s">
        <v>87</v>
      </c>
      <c r="AV1124" s="14" t="s">
        <v>87</v>
      </c>
      <c r="AW1124" s="14" t="s">
        <v>33</v>
      </c>
      <c r="AX1124" s="14" t="s">
        <v>85</v>
      </c>
      <c r="AY1124" s="216" t="s">
        <v>157</v>
      </c>
    </row>
    <row r="1125" spans="1:65" s="2" customFormat="1" ht="76.349999999999994" customHeight="1">
      <c r="A1125" s="34"/>
      <c r="B1125" s="35"/>
      <c r="C1125" s="182" t="s">
        <v>1839</v>
      </c>
      <c r="D1125" s="182" t="s">
        <v>160</v>
      </c>
      <c r="E1125" s="183" t="s">
        <v>1840</v>
      </c>
      <c r="F1125" s="184" t="s">
        <v>1841</v>
      </c>
      <c r="G1125" s="185" t="s">
        <v>352</v>
      </c>
      <c r="H1125" s="186">
        <v>1</v>
      </c>
      <c r="I1125" s="187"/>
      <c r="J1125" s="188">
        <f>ROUND(I1125*H1125,2)</f>
        <v>0</v>
      </c>
      <c r="K1125" s="184" t="s">
        <v>1</v>
      </c>
      <c r="L1125" s="39"/>
      <c r="M1125" s="189" t="s">
        <v>1</v>
      </c>
      <c r="N1125" s="190" t="s">
        <v>43</v>
      </c>
      <c r="O1125" s="71"/>
      <c r="P1125" s="191">
        <f>O1125*H1125</f>
        <v>0</v>
      </c>
      <c r="Q1125" s="191">
        <v>6.6E-4</v>
      </c>
      <c r="R1125" s="191">
        <f>Q1125*H1125</f>
        <v>6.6E-4</v>
      </c>
      <c r="S1125" s="191">
        <v>0</v>
      </c>
      <c r="T1125" s="192">
        <f>S1125*H1125</f>
        <v>0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193" t="s">
        <v>254</v>
      </c>
      <c r="AT1125" s="193" t="s">
        <v>160</v>
      </c>
      <c r="AU1125" s="193" t="s">
        <v>87</v>
      </c>
      <c r="AY1125" s="17" t="s">
        <v>157</v>
      </c>
      <c r="BE1125" s="194">
        <f>IF(N1125="základní",J1125,0)</f>
        <v>0</v>
      </c>
      <c r="BF1125" s="194">
        <f>IF(N1125="snížená",J1125,0)</f>
        <v>0</v>
      </c>
      <c r="BG1125" s="194">
        <f>IF(N1125="zákl. přenesená",J1125,0)</f>
        <v>0</v>
      </c>
      <c r="BH1125" s="194">
        <f>IF(N1125="sníž. přenesená",J1125,0)</f>
        <v>0</v>
      </c>
      <c r="BI1125" s="194">
        <f>IF(N1125="nulová",J1125,0)</f>
        <v>0</v>
      </c>
      <c r="BJ1125" s="17" t="s">
        <v>85</v>
      </c>
      <c r="BK1125" s="194">
        <f>ROUND(I1125*H1125,2)</f>
        <v>0</v>
      </c>
      <c r="BL1125" s="17" t="s">
        <v>254</v>
      </c>
      <c r="BM1125" s="193" t="s">
        <v>1842</v>
      </c>
    </row>
    <row r="1126" spans="1:65" s="14" customFormat="1" ht="10.199999999999999">
      <c r="B1126" s="206"/>
      <c r="C1126" s="207"/>
      <c r="D1126" s="197" t="s">
        <v>167</v>
      </c>
      <c r="E1126" s="208" t="s">
        <v>1</v>
      </c>
      <c r="F1126" s="209" t="s">
        <v>85</v>
      </c>
      <c r="G1126" s="207"/>
      <c r="H1126" s="210">
        <v>1</v>
      </c>
      <c r="I1126" s="211"/>
      <c r="J1126" s="207"/>
      <c r="K1126" s="207"/>
      <c r="L1126" s="212"/>
      <c r="M1126" s="213"/>
      <c r="N1126" s="214"/>
      <c r="O1126" s="214"/>
      <c r="P1126" s="214"/>
      <c r="Q1126" s="214"/>
      <c r="R1126" s="214"/>
      <c r="S1126" s="214"/>
      <c r="T1126" s="215"/>
      <c r="AT1126" s="216" t="s">
        <v>167</v>
      </c>
      <c r="AU1126" s="216" t="s">
        <v>87</v>
      </c>
      <c r="AV1126" s="14" t="s">
        <v>87</v>
      </c>
      <c r="AW1126" s="14" t="s">
        <v>33</v>
      </c>
      <c r="AX1126" s="14" t="s">
        <v>85</v>
      </c>
      <c r="AY1126" s="216" t="s">
        <v>157</v>
      </c>
    </row>
    <row r="1127" spans="1:65" s="2" customFormat="1" ht="24.15" customHeight="1">
      <c r="A1127" s="34"/>
      <c r="B1127" s="35"/>
      <c r="C1127" s="182" t="s">
        <v>1843</v>
      </c>
      <c r="D1127" s="182" t="s">
        <v>160</v>
      </c>
      <c r="E1127" s="183" t="s">
        <v>1844</v>
      </c>
      <c r="F1127" s="184" t="s">
        <v>1845</v>
      </c>
      <c r="G1127" s="185" t="s">
        <v>352</v>
      </c>
      <c r="H1127" s="186">
        <v>1</v>
      </c>
      <c r="I1127" s="187"/>
      <c r="J1127" s="188">
        <f>ROUND(I1127*H1127,2)</f>
        <v>0</v>
      </c>
      <c r="K1127" s="184" t="s">
        <v>1</v>
      </c>
      <c r="L1127" s="39"/>
      <c r="M1127" s="189" t="s">
        <v>1</v>
      </c>
      <c r="N1127" s="190" t="s">
        <v>43</v>
      </c>
      <c r="O1127" s="71"/>
      <c r="P1127" s="191">
        <f>O1127*H1127</f>
        <v>0</v>
      </c>
      <c r="Q1127" s="191">
        <v>6.6E-4</v>
      </c>
      <c r="R1127" s="191">
        <f>Q1127*H1127</f>
        <v>6.6E-4</v>
      </c>
      <c r="S1127" s="191">
        <v>0</v>
      </c>
      <c r="T1127" s="192">
        <f>S1127*H1127</f>
        <v>0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193" t="s">
        <v>254</v>
      </c>
      <c r="AT1127" s="193" t="s">
        <v>160</v>
      </c>
      <c r="AU1127" s="193" t="s">
        <v>87</v>
      </c>
      <c r="AY1127" s="17" t="s">
        <v>157</v>
      </c>
      <c r="BE1127" s="194">
        <f>IF(N1127="základní",J1127,0)</f>
        <v>0</v>
      </c>
      <c r="BF1127" s="194">
        <f>IF(N1127="snížená",J1127,0)</f>
        <v>0</v>
      </c>
      <c r="BG1127" s="194">
        <f>IF(N1127="zákl. přenesená",J1127,0)</f>
        <v>0</v>
      </c>
      <c r="BH1127" s="194">
        <f>IF(N1127="sníž. přenesená",J1127,0)</f>
        <v>0</v>
      </c>
      <c r="BI1127" s="194">
        <f>IF(N1127="nulová",J1127,0)</f>
        <v>0</v>
      </c>
      <c r="BJ1127" s="17" t="s">
        <v>85</v>
      </c>
      <c r="BK1127" s="194">
        <f>ROUND(I1127*H1127,2)</f>
        <v>0</v>
      </c>
      <c r="BL1127" s="17" t="s">
        <v>254</v>
      </c>
      <c r="BM1127" s="193" t="s">
        <v>1846</v>
      </c>
    </row>
    <row r="1128" spans="1:65" s="14" customFormat="1" ht="10.199999999999999">
      <c r="B1128" s="206"/>
      <c r="C1128" s="207"/>
      <c r="D1128" s="197" t="s">
        <v>167</v>
      </c>
      <c r="E1128" s="208" t="s">
        <v>1</v>
      </c>
      <c r="F1128" s="209" t="s">
        <v>85</v>
      </c>
      <c r="G1128" s="207"/>
      <c r="H1128" s="210">
        <v>1</v>
      </c>
      <c r="I1128" s="211"/>
      <c r="J1128" s="207"/>
      <c r="K1128" s="207"/>
      <c r="L1128" s="212"/>
      <c r="M1128" s="213"/>
      <c r="N1128" s="214"/>
      <c r="O1128" s="214"/>
      <c r="P1128" s="214"/>
      <c r="Q1128" s="214"/>
      <c r="R1128" s="214"/>
      <c r="S1128" s="214"/>
      <c r="T1128" s="215"/>
      <c r="AT1128" s="216" t="s">
        <v>167</v>
      </c>
      <c r="AU1128" s="216" t="s">
        <v>87</v>
      </c>
      <c r="AV1128" s="14" t="s">
        <v>87</v>
      </c>
      <c r="AW1128" s="14" t="s">
        <v>33</v>
      </c>
      <c r="AX1128" s="14" t="s">
        <v>85</v>
      </c>
      <c r="AY1128" s="216" t="s">
        <v>157</v>
      </c>
    </row>
    <row r="1129" spans="1:65" s="2" customFormat="1" ht="24.15" customHeight="1">
      <c r="A1129" s="34"/>
      <c r="B1129" s="35"/>
      <c r="C1129" s="182" t="s">
        <v>1847</v>
      </c>
      <c r="D1129" s="182" t="s">
        <v>160</v>
      </c>
      <c r="E1129" s="183" t="s">
        <v>1848</v>
      </c>
      <c r="F1129" s="184" t="s">
        <v>1849</v>
      </c>
      <c r="G1129" s="185" t="s">
        <v>352</v>
      </c>
      <c r="H1129" s="186">
        <v>1</v>
      </c>
      <c r="I1129" s="187"/>
      <c r="J1129" s="188">
        <f>ROUND(I1129*H1129,2)</f>
        <v>0</v>
      </c>
      <c r="K1129" s="184" t="s">
        <v>1</v>
      </c>
      <c r="L1129" s="39"/>
      <c r="M1129" s="189" t="s">
        <v>1</v>
      </c>
      <c r="N1129" s="190" t="s">
        <v>43</v>
      </c>
      <c r="O1129" s="71"/>
      <c r="P1129" s="191">
        <f>O1129*H1129</f>
        <v>0</v>
      </c>
      <c r="Q1129" s="191">
        <v>6.6E-4</v>
      </c>
      <c r="R1129" s="191">
        <f>Q1129*H1129</f>
        <v>6.6E-4</v>
      </c>
      <c r="S1129" s="191">
        <v>0</v>
      </c>
      <c r="T1129" s="19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193" t="s">
        <v>254</v>
      </c>
      <c r="AT1129" s="193" t="s">
        <v>160</v>
      </c>
      <c r="AU1129" s="193" t="s">
        <v>87</v>
      </c>
      <c r="AY1129" s="17" t="s">
        <v>157</v>
      </c>
      <c r="BE1129" s="194">
        <f>IF(N1129="základní",J1129,0)</f>
        <v>0</v>
      </c>
      <c r="BF1129" s="194">
        <f>IF(N1129="snížená",J1129,0)</f>
        <v>0</v>
      </c>
      <c r="BG1129" s="194">
        <f>IF(N1129="zákl. přenesená",J1129,0)</f>
        <v>0</v>
      </c>
      <c r="BH1129" s="194">
        <f>IF(N1129="sníž. přenesená",J1129,0)</f>
        <v>0</v>
      </c>
      <c r="BI1129" s="194">
        <f>IF(N1129="nulová",J1129,0)</f>
        <v>0</v>
      </c>
      <c r="BJ1129" s="17" t="s">
        <v>85</v>
      </c>
      <c r="BK1129" s="194">
        <f>ROUND(I1129*H1129,2)</f>
        <v>0</v>
      </c>
      <c r="BL1129" s="17" t="s">
        <v>254</v>
      </c>
      <c r="BM1129" s="193" t="s">
        <v>1850</v>
      </c>
    </row>
    <row r="1130" spans="1:65" s="14" customFormat="1" ht="10.199999999999999">
      <c r="B1130" s="206"/>
      <c r="C1130" s="207"/>
      <c r="D1130" s="197" t="s">
        <v>167</v>
      </c>
      <c r="E1130" s="208" t="s">
        <v>1</v>
      </c>
      <c r="F1130" s="209" t="s">
        <v>85</v>
      </c>
      <c r="G1130" s="207"/>
      <c r="H1130" s="210">
        <v>1</v>
      </c>
      <c r="I1130" s="211"/>
      <c r="J1130" s="207"/>
      <c r="K1130" s="207"/>
      <c r="L1130" s="212"/>
      <c r="M1130" s="213"/>
      <c r="N1130" s="214"/>
      <c r="O1130" s="214"/>
      <c r="P1130" s="214"/>
      <c r="Q1130" s="214"/>
      <c r="R1130" s="214"/>
      <c r="S1130" s="214"/>
      <c r="T1130" s="215"/>
      <c r="AT1130" s="216" t="s">
        <v>167</v>
      </c>
      <c r="AU1130" s="216" t="s">
        <v>87</v>
      </c>
      <c r="AV1130" s="14" t="s">
        <v>87</v>
      </c>
      <c r="AW1130" s="14" t="s">
        <v>33</v>
      </c>
      <c r="AX1130" s="14" t="s">
        <v>85</v>
      </c>
      <c r="AY1130" s="216" t="s">
        <v>157</v>
      </c>
    </row>
    <row r="1131" spans="1:65" s="2" customFormat="1" ht="24.15" customHeight="1">
      <c r="A1131" s="34"/>
      <c r="B1131" s="35"/>
      <c r="C1131" s="182" t="s">
        <v>1851</v>
      </c>
      <c r="D1131" s="182" t="s">
        <v>160</v>
      </c>
      <c r="E1131" s="183" t="s">
        <v>1852</v>
      </c>
      <c r="F1131" s="184" t="s">
        <v>1853</v>
      </c>
      <c r="G1131" s="185" t="s">
        <v>352</v>
      </c>
      <c r="H1131" s="186">
        <v>1</v>
      </c>
      <c r="I1131" s="187"/>
      <c r="J1131" s="188">
        <f>ROUND(I1131*H1131,2)</f>
        <v>0</v>
      </c>
      <c r="K1131" s="184" t="s">
        <v>1</v>
      </c>
      <c r="L1131" s="39"/>
      <c r="M1131" s="189" t="s">
        <v>1</v>
      </c>
      <c r="N1131" s="190" t="s">
        <v>43</v>
      </c>
      <c r="O1131" s="71"/>
      <c r="P1131" s="191">
        <f>O1131*H1131</f>
        <v>0</v>
      </c>
      <c r="Q1131" s="191">
        <v>6.6E-4</v>
      </c>
      <c r="R1131" s="191">
        <f>Q1131*H1131</f>
        <v>6.6E-4</v>
      </c>
      <c r="S1131" s="191">
        <v>0</v>
      </c>
      <c r="T1131" s="19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193" t="s">
        <v>254</v>
      </c>
      <c r="AT1131" s="193" t="s">
        <v>160</v>
      </c>
      <c r="AU1131" s="193" t="s">
        <v>87</v>
      </c>
      <c r="AY1131" s="17" t="s">
        <v>157</v>
      </c>
      <c r="BE1131" s="194">
        <f>IF(N1131="základní",J1131,0)</f>
        <v>0</v>
      </c>
      <c r="BF1131" s="194">
        <f>IF(N1131="snížená",J1131,0)</f>
        <v>0</v>
      </c>
      <c r="BG1131" s="194">
        <f>IF(N1131="zákl. přenesená",J1131,0)</f>
        <v>0</v>
      </c>
      <c r="BH1131" s="194">
        <f>IF(N1131="sníž. přenesená",J1131,0)</f>
        <v>0</v>
      </c>
      <c r="BI1131" s="194">
        <f>IF(N1131="nulová",J1131,0)</f>
        <v>0</v>
      </c>
      <c r="BJ1131" s="17" t="s">
        <v>85</v>
      </c>
      <c r="BK1131" s="194">
        <f>ROUND(I1131*H1131,2)</f>
        <v>0</v>
      </c>
      <c r="BL1131" s="17" t="s">
        <v>254</v>
      </c>
      <c r="BM1131" s="193" t="s">
        <v>1854</v>
      </c>
    </row>
    <row r="1132" spans="1:65" s="14" customFormat="1" ht="10.199999999999999">
      <c r="B1132" s="206"/>
      <c r="C1132" s="207"/>
      <c r="D1132" s="197" t="s">
        <v>167</v>
      </c>
      <c r="E1132" s="208" t="s">
        <v>1</v>
      </c>
      <c r="F1132" s="209" t="s">
        <v>85</v>
      </c>
      <c r="G1132" s="207"/>
      <c r="H1132" s="210">
        <v>1</v>
      </c>
      <c r="I1132" s="211"/>
      <c r="J1132" s="207"/>
      <c r="K1132" s="207"/>
      <c r="L1132" s="212"/>
      <c r="M1132" s="213"/>
      <c r="N1132" s="214"/>
      <c r="O1132" s="214"/>
      <c r="P1132" s="214"/>
      <c r="Q1132" s="214"/>
      <c r="R1132" s="214"/>
      <c r="S1132" s="214"/>
      <c r="T1132" s="215"/>
      <c r="AT1132" s="216" t="s">
        <v>167</v>
      </c>
      <c r="AU1132" s="216" t="s">
        <v>87</v>
      </c>
      <c r="AV1132" s="14" t="s">
        <v>87</v>
      </c>
      <c r="AW1132" s="14" t="s">
        <v>33</v>
      </c>
      <c r="AX1132" s="14" t="s">
        <v>85</v>
      </c>
      <c r="AY1132" s="216" t="s">
        <v>157</v>
      </c>
    </row>
    <row r="1133" spans="1:65" s="2" customFormat="1" ht="24.15" customHeight="1">
      <c r="A1133" s="34"/>
      <c r="B1133" s="35"/>
      <c r="C1133" s="182" t="s">
        <v>1855</v>
      </c>
      <c r="D1133" s="182" t="s">
        <v>160</v>
      </c>
      <c r="E1133" s="183" t="s">
        <v>1856</v>
      </c>
      <c r="F1133" s="184" t="s">
        <v>1857</v>
      </c>
      <c r="G1133" s="185" t="s">
        <v>352</v>
      </c>
      <c r="H1133" s="186">
        <v>1</v>
      </c>
      <c r="I1133" s="187"/>
      <c r="J1133" s="188">
        <f>ROUND(I1133*H1133,2)</f>
        <v>0</v>
      </c>
      <c r="K1133" s="184" t="s">
        <v>1</v>
      </c>
      <c r="L1133" s="39"/>
      <c r="M1133" s="189" t="s">
        <v>1</v>
      </c>
      <c r="N1133" s="190" t="s">
        <v>43</v>
      </c>
      <c r="O1133" s="71"/>
      <c r="P1133" s="191">
        <f>O1133*H1133</f>
        <v>0</v>
      </c>
      <c r="Q1133" s="191">
        <v>6.6E-4</v>
      </c>
      <c r="R1133" s="191">
        <f>Q1133*H1133</f>
        <v>6.6E-4</v>
      </c>
      <c r="S1133" s="191">
        <v>0</v>
      </c>
      <c r="T1133" s="19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193" t="s">
        <v>254</v>
      </c>
      <c r="AT1133" s="193" t="s">
        <v>160</v>
      </c>
      <c r="AU1133" s="193" t="s">
        <v>87</v>
      </c>
      <c r="AY1133" s="17" t="s">
        <v>157</v>
      </c>
      <c r="BE1133" s="194">
        <f>IF(N1133="základní",J1133,0)</f>
        <v>0</v>
      </c>
      <c r="BF1133" s="194">
        <f>IF(N1133="snížená",J1133,0)</f>
        <v>0</v>
      </c>
      <c r="BG1133" s="194">
        <f>IF(N1133="zákl. přenesená",J1133,0)</f>
        <v>0</v>
      </c>
      <c r="BH1133" s="194">
        <f>IF(N1133="sníž. přenesená",J1133,0)</f>
        <v>0</v>
      </c>
      <c r="BI1133" s="194">
        <f>IF(N1133="nulová",J1133,0)</f>
        <v>0</v>
      </c>
      <c r="BJ1133" s="17" t="s">
        <v>85</v>
      </c>
      <c r="BK1133" s="194">
        <f>ROUND(I1133*H1133,2)</f>
        <v>0</v>
      </c>
      <c r="BL1133" s="17" t="s">
        <v>254</v>
      </c>
      <c r="BM1133" s="193" t="s">
        <v>1858</v>
      </c>
    </row>
    <row r="1134" spans="1:65" s="14" customFormat="1" ht="10.199999999999999">
      <c r="B1134" s="206"/>
      <c r="C1134" s="207"/>
      <c r="D1134" s="197" t="s">
        <v>167</v>
      </c>
      <c r="E1134" s="208" t="s">
        <v>1</v>
      </c>
      <c r="F1134" s="209" t="s">
        <v>85</v>
      </c>
      <c r="G1134" s="207"/>
      <c r="H1134" s="210">
        <v>1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167</v>
      </c>
      <c r="AU1134" s="216" t="s">
        <v>87</v>
      </c>
      <c r="AV1134" s="14" t="s">
        <v>87</v>
      </c>
      <c r="AW1134" s="14" t="s">
        <v>33</v>
      </c>
      <c r="AX1134" s="14" t="s">
        <v>85</v>
      </c>
      <c r="AY1134" s="216" t="s">
        <v>157</v>
      </c>
    </row>
    <row r="1135" spans="1:65" s="2" customFormat="1" ht="24.15" customHeight="1">
      <c r="A1135" s="34"/>
      <c r="B1135" s="35"/>
      <c r="C1135" s="182" t="s">
        <v>1859</v>
      </c>
      <c r="D1135" s="182" t="s">
        <v>160</v>
      </c>
      <c r="E1135" s="183" t="s">
        <v>1860</v>
      </c>
      <c r="F1135" s="184" t="s">
        <v>1861</v>
      </c>
      <c r="G1135" s="185" t="s">
        <v>352</v>
      </c>
      <c r="H1135" s="186">
        <v>1</v>
      </c>
      <c r="I1135" s="187"/>
      <c r="J1135" s="188">
        <f>ROUND(I1135*H1135,2)</f>
        <v>0</v>
      </c>
      <c r="K1135" s="184" t="s">
        <v>1</v>
      </c>
      <c r="L1135" s="39"/>
      <c r="M1135" s="189" t="s">
        <v>1</v>
      </c>
      <c r="N1135" s="190" t="s">
        <v>43</v>
      </c>
      <c r="O1135" s="71"/>
      <c r="P1135" s="191">
        <f>O1135*H1135</f>
        <v>0</v>
      </c>
      <c r="Q1135" s="191">
        <v>6.6E-4</v>
      </c>
      <c r="R1135" s="191">
        <f>Q1135*H1135</f>
        <v>6.6E-4</v>
      </c>
      <c r="S1135" s="191">
        <v>0</v>
      </c>
      <c r="T1135" s="19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193" t="s">
        <v>254</v>
      </c>
      <c r="AT1135" s="193" t="s">
        <v>160</v>
      </c>
      <c r="AU1135" s="193" t="s">
        <v>87</v>
      </c>
      <c r="AY1135" s="17" t="s">
        <v>157</v>
      </c>
      <c r="BE1135" s="194">
        <f>IF(N1135="základní",J1135,0)</f>
        <v>0</v>
      </c>
      <c r="BF1135" s="194">
        <f>IF(N1135="snížená",J1135,0)</f>
        <v>0</v>
      </c>
      <c r="BG1135" s="194">
        <f>IF(N1135="zákl. přenesená",J1135,0)</f>
        <v>0</v>
      </c>
      <c r="BH1135" s="194">
        <f>IF(N1135="sníž. přenesená",J1135,0)</f>
        <v>0</v>
      </c>
      <c r="BI1135" s="194">
        <f>IF(N1135="nulová",J1135,0)</f>
        <v>0</v>
      </c>
      <c r="BJ1135" s="17" t="s">
        <v>85</v>
      </c>
      <c r="BK1135" s="194">
        <f>ROUND(I1135*H1135,2)</f>
        <v>0</v>
      </c>
      <c r="BL1135" s="17" t="s">
        <v>254</v>
      </c>
      <c r="BM1135" s="193" t="s">
        <v>1862</v>
      </c>
    </row>
    <row r="1136" spans="1:65" s="14" customFormat="1" ht="10.199999999999999">
      <c r="B1136" s="206"/>
      <c r="C1136" s="207"/>
      <c r="D1136" s="197" t="s">
        <v>167</v>
      </c>
      <c r="E1136" s="208" t="s">
        <v>1</v>
      </c>
      <c r="F1136" s="209" t="s">
        <v>85</v>
      </c>
      <c r="G1136" s="207"/>
      <c r="H1136" s="210">
        <v>1</v>
      </c>
      <c r="I1136" s="211"/>
      <c r="J1136" s="207"/>
      <c r="K1136" s="207"/>
      <c r="L1136" s="212"/>
      <c r="M1136" s="213"/>
      <c r="N1136" s="214"/>
      <c r="O1136" s="214"/>
      <c r="P1136" s="214"/>
      <c r="Q1136" s="214"/>
      <c r="R1136" s="214"/>
      <c r="S1136" s="214"/>
      <c r="T1136" s="215"/>
      <c r="AT1136" s="216" t="s">
        <v>167</v>
      </c>
      <c r="AU1136" s="216" t="s">
        <v>87</v>
      </c>
      <c r="AV1136" s="14" t="s">
        <v>87</v>
      </c>
      <c r="AW1136" s="14" t="s">
        <v>33</v>
      </c>
      <c r="AX1136" s="14" t="s">
        <v>85</v>
      </c>
      <c r="AY1136" s="216" t="s">
        <v>157</v>
      </c>
    </row>
    <row r="1137" spans="1:65" s="2" customFormat="1" ht="37.799999999999997" customHeight="1">
      <c r="A1137" s="34"/>
      <c r="B1137" s="35"/>
      <c r="C1137" s="182" t="s">
        <v>1863</v>
      </c>
      <c r="D1137" s="182" t="s">
        <v>160</v>
      </c>
      <c r="E1137" s="183" t="s">
        <v>1864</v>
      </c>
      <c r="F1137" s="184" t="s">
        <v>1865</v>
      </c>
      <c r="G1137" s="185" t="s">
        <v>352</v>
      </c>
      <c r="H1137" s="186">
        <v>1</v>
      </c>
      <c r="I1137" s="187"/>
      <c r="J1137" s="188">
        <f>ROUND(I1137*H1137,2)</f>
        <v>0</v>
      </c>
      <c r="K1137" s="184" t="s">
        <v>1</v>
      </c>
      <c r="L1137" s="39"/>
      <c r="M1137" s="189" t="s">
        <v>1</v>
      </c>
      <c r="N1137" s="190" t="s">
        <v>43</v>
      </c>
      <c r="O1137" s="71"/>
      <c r="P1137" s="191">
        <f>O1137*H1137</f>
        <v>0</v>
      </c>
      <c r="Q1137" s="191">
        <v>6.6E-4</v>
      </c>
      <c r="R1137" s="191">
        <f>Q1137*H1137</f>
        <v>6.6E-4</v>
      </c>
      <c r="S1137" s="191">
        <v>0</v>
      </c>
      <c r="T1137" s="192">
        <f>S1137*H1137</f>
        <v>0</v>
      </c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R1137" s="193" t="s">
        <v>254</v>
      </c>
      <c r="AT1137" s="193" t="s">
        <v>160</v>
      </c>
      <c r="AU1137" s="193" t="s">
        <v>87</v>
      </c>
      <c r="AY1137" s="17" t="s">
        <v>157</v>
      </c>
      <c r="BE1137" s="194">
        <f>IF(N1137="základní",J1137,0)</f>
        <v>0</v>
      </c>
      <c r="BF1137" s="194">
        <f>IF(N1137="snížená",J1137,0)</f>
        <v>0</v>
      </c>
      <c r="BG1137" s="194">
        <f>IF(N1137="zákl. přenesená",J1137,0)</f>
        <v>0</v>
      </c>
      <c r="BH1137" s="194">
        <f>IF(N1137="sníž. přenesená",J1137,0)</f>
        <v>0</v>
      </c>
      <c r="BI1137" s="194">
        <f>IF(N1137="nulová",J1137,0)</f>
        <v>0</v>
      </c>
      <c r="BJ1137" s="17" t="s">
        <v>85</v>
      </c>
      <c r="BK1137" s="194">
        <f>ROUND(I1137*H1137,2)</f>
        <v>0</v>
      </c>
      <c r="BL1137" s="17" t="s">
        <v>254</v>
      </c>
      <c r="BM1137" s="193" t="s">
        <v>1866</v>
      </c>
    </row>
    <row r="1138" spans="1:65" s="2" customFormat="1" ht="24.15" customHeight="1">
      <c r="A1138" s="34"/>
      <c r="B1138" s="35"/>
      <c r="C1138" s="182" t="s">
        <v>1867</v>
      </c>
      <c r="D1138" s="182" t="s">
        <v>160</v>
      </c>
      <c r="E1138" s="183" t="s">
        <v>1868</v>
      </c>
      <c r="F1138" s="184" t="s">
        <v>1869</v>
      </c>
      <c r="G1138" s="185" t="s">
        <v>352</v>
      </c>
      <c r="H1138" s="186">
        <v>1</v>
      </c>
      <c r="I1138" s="187"/>
      <c r="J1138" s="188">
        <f>ROUND(I1138*H1138,2)</f>
        <v>0</v>
      </c>
      <c r="K1138" s="184" t="s">
        <v>1</v>
      </c>
      <c r="L1138" s="39"/>
      <c r="M1138" s="189" t="s">
        <v>1</v>
      </c>
      <c r="N1138" s="190" t="s">
        <v>43</v>
      </c>
      <c r="O1138" s="71"/>
      <c r="P1138" s="191">
        <f>O1138*H1138</f>
        <v>0</v>
      </c>
      <c r="Q1138" s="191">
        <v>6.6E-4</v>
      </c>
      <c r="R1138" s="191">
        <f>Q1138*H1138</f>
        <v>6.6E-4</v>
      </c>
      <c r="S1138" s="191">
        <v>0</v>
      </c>
      <c r="T1138" s="19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193" t="s">
        <v>254</v>
      </c>
      <c r="AT1138" s="193" t="s">
        <v>160</v>
      </c>
      <c r="AU1138" s="193" t="s">
        <v>87</v>
      </c>
      <c r="AY1138" s="17" t="s">
        <v>157</v>
      </c>
      <c r="BE1138" s="194">
        <f>IF(N1138="základní",J1138,0)</f>
        <v>0</v>
      </c>
      <c r="BF1138" s="194">
        <f>IF(N1138="snížená",J1138,0)</f>
        <v>0</v>
      </c>
      <c r="BG1138" s="194">
        <f>IF(N1138="zákl. přenesená",J1138,0)</f>
        <v>0</v>
      </c>
      <c r="BH1138" s="194">
        <f>IF(N1138="sníž. přenesená",J1138,0)</f>
        <v>0</v>
      </c>
      <c r="BI1138" s="194">
        <f>IF(N1138="nulová",J1138,0)</f>
        <v>0</v>
      </c>
      <c r="BJ1138" s="17" t="s">
        <v>85</v>
      </c>
      <c r="BK1138" s="194">
        <f>ROUND(I1138*H1138,2)</f>
        <v>0</v>
      </c>
      <c r="BL1138" s="17" t="s">
        <v>254</v>
      </c>
      <c r="BM1138" s="193" t="s">
        <v>1870</v>
      </c>
    </row>
    <row r="1139" spans="1:65" s="14" customFormat="1" ht="10.199999999999999">
      <c r="B1139" s="206"/>
      <c r="C1139" s="207"/>
      <c r="D1139" s="197" t="s">
        <v>167</v>
      </c>
      <c r="E1139" s="208" t="s">
        <v>1</v>
      </c>
      <c r="F1139" s="209" t="s">
        <v>85</v>
      </c>
      <c r="G1139" s="207"/>
      <c r="H1139" s="210">
        <v>1</v>
      </c>
      <c r="I1139" s="211"/>
      <c r="J1139" s="207"/>
      <c r="K1139" s="207"/>
      <c r="L1139" s="212"/>
      <c r="M1139" s="213"/>
      <c r="N1139" s="214"/>
      <c r="O1139" s="214"/>
      <c r="P1139" s="214"/>
      <c r="Q1139" s="214"/>
      <c r="R1139" s="214"/>
      <c r="S1139" s="214"/>
      <c r="T1139" s="215"/>
      <c r="AT1139" s="216" t="s">
        <v>167</v>
      </c>
      <c r="AU1139" s="216" t="s">
        <v>87</v>
      </c>
      <c r="AV1139" s="14" t="s">
        <v>87</v>
      </c>
      <c r="AW1139" s="14" t="s">
        <v>33</v>
      </c>
      <c r="AX1139" s="14" t="s">
        <v>85</v>
      </c>
      <c r="AY1139" s="216" t="s">
        <v>157</v>
      </c>
    </row>
    <row r="1140" spans="1:65" s="2" customFormat="1" ht="24.15" customHeight="1">
      <c r="A1140" s="34"/>
      <c r="B1140" s="35"/>
      <c r="C1140" s="182" t="s">
        <v>1871</v>
      </c>
      <c r="D1140" s="182" t="s">
        <v>160</v>
      </c>
      <c r="E1140" s="183" t="s">
        <v>1872</v>
      </c>
      <c r="F1140" s="184" t="s">
        <v>1873</v>
      </c>
      <c r="G1140" s="185" t="s">
        <v>352</v>
      </c>
      <c r="H1140" s="186">
        <v>2</v>
      </c>
      <c r="I1140" s="187"/>
      <c r="J1140" s="188">
        <f>ROUND(I1140*H1140,2)</f>
        <v>0</v>
      </c>
      <c r="K1140" s="184" t="s">
        <v>1</v>
      </c>
      <c r="L1140" s="39"/>
      <c r="M1140" s="189" t="s">
        <v>1</v>
      </c>
      <c r="N1140" s="190" t="s">
        <v>43</v>
      </c>
      <c r="O1140" s="71"/>
      <c r="P1140" s="191">
        <f>O1140*H1140</f>
        <v>0</v>
      </c>
      <c r="Q1140" s="191">
        <v>6.6E-4</v>
      </c>
      <c r="R1140" s="191">
        <f>Q1140*H1140</f>
        <v>1.32E-3</v>
      </c>
      <c r="S1140" s="191">
        <v>0</v>
      </c>
      <c r="T1140" s="19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193" t="s">
        <v>254</v>
      </c>
      <c r="AT1140" s="193" t="s">
        <v>160</v>
      </c>
      <c r="AU1140" s="193" t="s">
        <v>87</v>
      </c>
      <c r="AY1140" s="17" t="s">
        <v>157</v>
      </c>
      <c r="BE1140" s="194">
        <f>IF(N1140="základní",J1140,0)</f>
        <v>0</v>
      </c>
      <c r="BF1140" s="194">
        <f>IF(N1140="snížená",J1140,0)</f>
        <v>0</v>
      </c>
      <c r="BG1140" s="194">
        <f>IF(N1140="zákl. přenesená",J1140,0)</f>
        <v>0</v>
      </c>
      <c r="BH1140" s="194">
        <f>IF(N1140="sníž. přenesená",J1140,0)</f>
        <v>0</v>
      </c>
      <c r="BI1140" s="194">
        <f>IF(N1140="nulová",J1140,0)</f>
        <v>0</v>
      </c>
      <c r="BJ1140" s="17" t="s">
        <v>85</v>
      </c>
      <c r="BK1140" s="194">
        <f>ROUND(I1140*H1140,2)</f>
        <v>0</v>
      </c>
      <c r="BL1140" s="17" t="s">
        <v>254</v>
      </c>
      <c r="BM1140" s="193" t="s">
        <v>1874</v>
      </c>
    </row>
    <row r="1141" spans="1:65" s="14" customFormat="1" ht="10.199999999999999">
      <c r="B1141" s="206"/>
      <c r="C1141" s="207"/>
      <c r="D1141" s="197" t="s">
        <v>167</v>
      </c>
      <c r="E1141" s="208" t="s">
        <v>1</v>
      </c>
      <c r="F1141" s="209" t="s">
        <v>87</v>
      </c>
      <c r="G1141" s="207"/>
      <c r="H1141" s="210">
        <v>2</v>
      </c>
      <c r="I1141" s="211"/>
      <c r="J1141" s="207"/>
      <c r="K1141" s="207"/>
      <c r="L1141" s="212"/>
      <c r="M1141" s="213"/>
      <c r="N1141" s="214"/>
      <c r="O1141" s="214"/>
      <c r="P1141" s="214"/>
      <c r="Q1141" s="214"/>
      <c r="R1141" s="214"/>
      <c r="S1141" s="214"/>
      <c r="T1141" s="215"/>
      <c r="AT1141" s="216" t="s">
        <v>167</v>
      </c>
      <c r="AU1141" s="216" t="s">
        <v>87</v>
      </c>
      <c r="AV1141" s="14" t="s">
        <v>87</v>
      </c>
      <c r="AW1141" s="14" t="s">
        <v>33</v>
      </c>
      <c r="AX1141" s="14" t="s">
        <v>85</v>
      </c>
      <c r="AY1141" s="216" t="s">
        <v>157</v>
      </c>
    </row>
    <row r="1142" spans="1:65" s="2" customFormat="1" ht="66.75" customHeight="1">
      <c r="A1142" s="34"/>
      <c r="B1142" s="35"/>
      <c r="C1142" s="182" t="s">
        <v>1875</v>
      </c>
      <c r="D1142" s="182" t="s">
        <v>160</v>
      </c>
      <c r="E1142" s="183" t="s">
        <v>1876</v>
      </c>
      <c r="F1142" s="184" t="s">
        <v>1877</v>
      </c>
      <c r="G1142" s="185" t="s">
        <v>352</v>
      </c>
      <c r="H1142" s="186">
        <v>1</v>
      </c>
      <c r="I1142" s="187"/>
      <c r="J1142" s="188">
        <f>ROUND(I1142*H1142,2)</f>
        <v>0</v>
      </c>
      <c r="K1142" s="184" t="s">
        <v>1</v>
      </c>
      <c r="L1142" s="39"/>
      <c r="M1142" s="189" t="s">
        <v>1</v>
      </c>
      <c r="N1142" s="190" t="s">
        <v>43</v>
      </c>
      <c r="O1142" s="71"/>
      <c r="P1142" s="191">
        <f>O1142*H1142</f>
        <v>0</v>
      </c>
      <c r="Q1142" s="191">
        <v>6.6E-4</v>
      </c>
      <c r="R1142" s="191">
        <f>Q1142*H1142</f>
        <v>6.6E-4</v>
      </c>
      <c r="S1142" s="191">
        <v>0</v>
      </c>
      <c r="T1142" s="19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193" t="s">
        <v>254</v>
      </c>
      <c r="AT1142" s="193" t="s">
        <v>160</v>
      </c>
      <c r="AU1142" s="193" t="s">
        <v>87</v>
      </c>
      <c r="AY1142" s="17" t="s">
        <v>157</v>
      </c>
      <c r="BE1142" s="194">
        <f>IF(N1142="základní",J1142,0)</f>
        <v>0</v>
      </c>
      <c r="BF1142" s="194">
        <f>IF(N1142="snížená",J1142,0)</f>
        <v>0</v>
      </c>
      <c r="BG1142" s="194">
        <f>IF(N1142="zákl. přenesená",J1142,0)</f>
        <v>0</v>
      </c>
      <c r="BH1142" s="194">
        <f>IF(N1142="sníž. přenesená",J1142,0)</f>
        <v>0</v>
      </c>
      <c r="BI1142" s="194">
        <f>IF(N1142="nulová",J1142,0)</f>
        <v>0</v>
      </c>
      <c r="BJ1142" s="17" t="s">
        <v>85</v>
      </c>
      <c r="BK1142" s="194">
        <f>ROUND(I1142*H1142,2)</f>
        <v>0</v>
      </c>
      <c r="BL1142" s="17" t="s">
        <v>254</v>
      </c>
      <c r="BM1142" s="193" t="s">
        <v>1878</v>
      </c>
    </row>
    <row r="1143" spans="1:65" s="14" customFormat="1" ht="10.199999999999999">
      <c r="B1143" s="206"/>
      <c r="C1143" s="207"/>
      <c r="D1143" s="197" t="s">
        <v>167</v>
      </c>
      <c r="E1143" s="208" t="s">
        <v>1</v>
      </c>
      <c r="F1143" s="209" t="s">
        <v>85</v>
      </c>
      <c r="G1143" s="207"/>
      <c r="H1143" s="210">
        <v>1</v>
      </c>
      <c r="I1143" s="211"/>
      <c r="J1143" s="207"/>
      <c r="K1143" s="207"/>
      <c r="L1143" s="212"/>
      <c r="M1143" s="213"/>
      <c r="N1143" s="214"/>
      <c r="O1143" s="214"/>
      <c r="P1143" s="214"/>
      <c r="Q1143" s="214"/>
      <c r="R1143" s="214"/>
      <c r="S1143" s="214"/>
      <c r="T1143" s="215"/>
      <c r="AT1143" s="216" t="s">
        <v>167</v>
      </c>
      <c r="AU1143" s="216" t="s">
        <v>87</v>
      </c>
      <c r="AV1143" s="14" t="s">
        <v>87</v>
      </c>
      <c r="AW1143" s="14" t="s">
        <v>33</v>
      </c>
      <c r="AX1143" s="14" t="s">
        <v>85</v>
      </c>
      <c r="AY1143" s="216" t="s">
        <v>157</v>
      </c>
    </row>
    <row r="1144" spans="1:65" s="2" customFormat="1" ht="24.15" customHeight="1">
      <c r="A1144" s="34"/>
      <c r="B1144" s="35"/>
      <c r="C1144" s="182" t="s">
        <v>1879</v>
      </c>
      <c r="D1144" s="182" t="s">
        <v>160</v>
      </c>
      <c r="E1144" s="183" t="s">
        <v>1880</v>
      </c>
      <c r="F1144" s="184" t="s">
        <v>1881</v>
      </c>
      <c r="G1144" s="185" t="s">
        <v>352</v>
      </c>
      <c r="H1144" s="186">
        <v>1</v>
      </c>
      <c r="I1144" s="187"/>
      <c r="J1144" s="188">
        <f>ROUND(I1144*H1144,2)</f>
        <v>0</v>
      </c>
      <c r="K1144" s="184" t="s">
        <v>1</v>
      </c>
      <c r="L1144" s="39"/>
      <c r="M1144" s="189" t="s">
        <v>1</v>
      </c>
      <c r="N1144" s="190" t="s">
        <v>43</v>
      </c>
      <c r="O1144" s="71"/>
      <c r="P1144" s="191">
        <f>O1144*H1144</f>
        <v>0</v>
      </c>
      <c r="Q1144" s="191">
        <v>6.6E-4</v>
      </c>
      <c r="R1144" s="191">
        <f>Q1144*H1144</f>
        <v>6.6E-4</v>
      </c>
      <c r="S1144" s="191">
        <v>0</v>
      </c>
      <c r="T1144" s="19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193" t="s">
        <v>254</v>
      </c>
      <c r="AT1144" s="193" t="s">
        <v>160</v>
      </c>
      <c r="AU1144" s="193" t="s">
        <v>87</v>
      </c>
      <c r="AY1144" s="17" t="s">
        <v>157</v>
      </c>
      <c r="BE1144" s="194">
        <f>IF(N1144="základní",J1144,0)</f>
        <v>0</v>
      </c>
      <c r="BF1144" s="194">
        <f>IF(N1144="snížená",J1144,0)</f>
        <v>0</v>
      </c>
      <c r="BG1144" s="194">
        <f>IF(N1144="zákl. přenesená",J1144,0)</f>
        <v>0</v>
      </c>
      <c r="BH1144" s="194">
        <f>IF(N1144="sníž. přenesená",J1144,0)</f>
        <v>0</v>
      </c>
      <c r="BI1144" s="194">
        <f>IF(N1144="nulová",J1144,0)</f>
        <v>0</v>
      </c>
      <c r="BJ1144" s="17" t="s">
        <v>85</v>
      </c>
      <c r="BK1144" s="194">
        <f>ROUND(I1144*H1144,2)</f>
        <v>0</v>
      </c>
      <c r="BL1144" s="17" t="s">
        <v>254</v>
      </c>
      <c r="BM1144" s="193" t="s">
        <v>1882</v>
      </c>
    </row>
    <row r="1145" spans="1:65" s="14" customFormat="1" ht="10.199999999999999">
      <c r="B1145" s="206"/>
      <c r="C1145" s="207"/>
      <c r="D1145" s="197" t="s">
        <v>167</v>
      </c>
      <c r="E1145" s="208" t="s">
        <v>1</v>
      </c>
      <c r="F1145" s="209" t="s">
        <v>85</v>
      </c>
      <c r="G1145" s="207"/>
      <c r="H1145" s="210">
        <v>1</v>
      </c>
      <c r="I1145" s="211"/>
      <c r="J1145" s="207"/>
      <c r="K1145" s="207"/>
      <c r="L1145" s="212"/>
      <c r="M1145" s="213"/>
      <c r="N1145" s="214"/>
      <c r="O1145" s="214"/>
      <c r="P1145" s="214"/>
      <c r="Q1145" s="214"/>
      <c r="R1145" s="214"/>
      <c r="S1145" s="214"/>
      <c r="T1145" s="215"/>
      <c r="AT1145" s="216" t="s">
        <v>167</v>
      </c>
      <c r="AU1145" s="216" t="s">
        <v>87</v>
      </c>
      <c r="AV1145" s="14" t="s">
        <v>87</v>
      </c>
      <c r="AW1145" s="14" t="s">
        <v>33</v>
      </c>
      <c r="AX1145" s="14" t="s">
        <v>85</v>
      </c>
      <c r="AY1145" s="216" t="s">
        <v>157</v>
      </c>
    </row>
    <row r="1146" spans="1:65" s="2" customFormat="1" ht="24.15" customHeight="1">
      <c r="A1146" s="34"/>
      <c r="B1146" s="35"/>
      <c r="C1146" s="182" t="s">
        <v>1883</v>
      </c>
      <c r="D1146" s="182" t="s">
        <v>160</v>
      </c>
      <c r="E1146" s="183" t="s">
        <v>1884</v>
      </c>
      <c r="F1146" s="184" t="s">
        <v>1885</v>
      </c>
      <c r="G1146" s="185" t="s">
        <v>352</v>
      </c>
      <c r="H1146" s="186">
        <v>1</v>
      </c>
      <c r="I1146" s="187"/>
      <c r="J1146" s="188">
        <f>ROUND(I1146*H1146,2)</f>
        <v>0</v>
      </c>
      <c r="K1146" s="184" t="s">
        <v>1</v>
      </c>
      <c r="L1146" s="39"/>
      <c r="M1146" s="189" t="s">
        <v>1</v>
      </c>
      <c r="N1146" s="190" t="s">
        <v>43</v>
      </c>
      <c r="O1146" s="71"/>
      <c r="P1146" s="191">
        <f>O1146*H1146</f>
        <v>0</v>
      </c>
      <c r="Q1146" s="191">
        <v>6.6E-4</v>
      </c>
      <c r="R1146" s="191">
        <f>Q1146*H1146</f>
        <v>6.6E-4</v>
      </c>
      <c r="S1146" s="191">
        <v>0</v>
      </c>
      <c r="T1146" s="192">
        <f>S1146*H1146</f>
        <v>0</v>
      </c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R1146" s="193" t="s">
        <v>254</v>
      </c>
      <c r="AT1146" s="193" t="s">
        <v>160</v>
      </c>
      <c r="AU1146" s="193" t="s">
        <v>87</v>
      </c>
      <c r="AY1146" s="17" t="s">
        <v>157</v>
      </c>
      <c r="BE1146" s="194">
        <f>IF(N1146="základní",J1146,0)</f>
        <v>0</v>
      </c>
      <c r="BF1146" s="194">
        <f>IF(N1146="snížená",J1146,0)</f>
        <v>0</v>
      </c>
      <c r="BG1146" s="194">
        <f>IF(N1146="zákl. přenesená",J1146,0)</f>
        <v>0</v>
      </c>
      <c r="BH1146" s="194">
        <f>IF(N1146="sníž. přenesená",J1146,0)</f>
        <v>0</v>
      </c>
      <c r="BI1146" s="194">
        <f>IF(N1146="nulová",J1146,0)</f>
        <v>0</v>
      </c>
      <c r="BJ1146" s="17" t="s">
        <v>85</v>
      </c>
      <c r="BK1146" s="194">
        <f>ROUND(I1146*H1146,2)</f>
        <v>0</v>
      </c>
      <c r="BL1146" s="17" t="s">
        <v>254</v>
      </c>
      <c r="BM1146" s="193" t="s">
        <v>1886</v>
      </c>
    </row>
    <row r="1147" spans="1:65" s="14" customFormat="1" ht="10.199999999999999">
      <c r="B1147" s="206"/>
      <c r="C1147" s="207"/>
      <c r="D1147" s="197" t="s">
        <v>167</v>
      </c>
      <c r="E1147" s="208" t="s">
        <v>1</v>
      </c>
      <c r="F1147" s="209" t="s">
        <v>85</v>
      </c>
      <c r="G1147" s="207"/>
      <c r="H1147" s="210">
        <v>1</v>
      </c>
      <c r="I1147" s="211"/>
      <c r="J1147" s="207"/>
      <c r="K1147" s="207"/>
      <c r="L1147" s="212"/>
      <c r="M1147" s="213"/>
      <c r="N1147" s="214"/>
      <c r="O1147" s="214"/>
      <c r="P1147" s="214"/>
      <c r="Q1147" s="214"/>
      <c r="R1147" s="214"/>
      <c r="S1147" s="214"/>
      <c r="T1147" s="215"/>
      <c r="AT1147" s="216" t="s">
        <v>167</v>
      </c>
      <c r="AU1147" s="216" t="s">
        <v>87</v>
      </c>
      <c r="AV1147" s="14" t="s">
        <v>87</v>
      </c>
      <c r="AW1147" s="14" t="s">
        <v>33</v>
      </c>
      <c r="AX1147" s="14" t="s">
        <v>85</v>
      </c>
      <c r="AY1147" s="216" t="s">
        <v>157</v>
      </c>
    </row>
    <row r="1148" spans="1:65" s="2" customFormat="1" ht="24.15" customHeight="1">
      <c r="A1148" s="34"/>
      <c r="B1148" s="35"/>
      <c r="C1148" s="182" t="s">
        <v>1887</v>
      </c>
      <c r="D1148" s="182" t="s">
        <v>160</v>
      </c>
      <c r="E1148" s="183" t="s">
        <v>1888</v>
      </c>
      <c r="F1148" s="184" t="s">
        <v>1889</v>
      </c>
      <c r="G1148" s="185" t="s">
        <v>352</v>
      </c>
      <c r="H1148" s="186">
        <v>1</v>
      </c>
      <c r="I1148" s="187"/>
      <c r="J1148" s="188">
        <f>ROUND(I1148*H1148,2)</f>
        <v>0</v>
      </c>
      <c r="K1148" s="184" t="s">
        <v>1</v>
      </c>
      <c r="L1148" s="39"/>
      <c r="M1148" s="189" t="s">
        <v>1</v>
      </c>
      <c r="N1148" s="190" t="s">
        <v>43</v>
      </c>
      <c r="O1148" s="71"/>
      <c r="P1148" s="191">
        <f>O1148*H1148</f>
        <v>0</v>
      </c>
      <c r="Q1148" s="191">
        <v>6.6E-4</v>
      </c>
      <c r="R1148" s="191">
        <f>Q1148*H1148</f>
        <v>6.6E-4</v>
      </c>
      <c r="S1148" s="191">
        <v>0</v>
      </c>
      <c r="T1148" s="192">
        <f>S1148*H1148</f>
        <v>0</v>
      </c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R1148" s="193" t="s">
        <v>254</v>
      </c>
      <c r="AT1148" s="193" t="s">
        <v>160</v>
      </c>
      <c r="AU1148" s="193" t="s">
        <v>87</v>
      </c>
      <c r="AY1148" s="17" t="s">
        <v>157</v>
      </c>
      <c r="BE1148" s="194">
        <f>IF(N1148="základní",J1148,0)</f>
        <v>0</v>
      </c>
      <c r="BF1148" s="194">
        <f>IF(N1148="snížená",J1148,0)</f>
        <v>0</v>
      </c>
      <c r="BG1148" s="194">
        <f>IF(N1148="zákl. přenesená",J1148,0)</f>
        <v>0</v>
      </c>
      <c r="BH1148" s="194">
        <f>IF(N1148="sníž. přenesená",J1148,0)</f>
        <v>0</v>
      </c>
      <c r="BI1148" s="194">
        <f>IF(N1148="nulová",J1148,0)</f>
        <v>0</v>
      </c>
      <c r="BJ1148" s="17" t="s">
        <v>85</v>
      </c>
      <c r="BK1148" s="194">
        <f>ROUND(I1148*H1148,2)</f>
        <v>0</v>
      </c>
      <c r="BL1148" s="17" t="s">
        <v>254</v>
      </c>
      <c r="BM1148" s="193" t="s">
        <v>1890</v>
      </c>
    </row>
    <row r="1149" spans="1:65" s="14" customFormat="1" ht="10.199999999999999">
      <c r="B1149" s="206"/>
      <c r="C1149" s="207"/>
      <c r="D1149" s="197" t="s">
        <v>167</v>
      </c>
      <c r="E1149" s="208" t="s">
        <v>1</v>
      </c>
      <c r="F1149" s="209" t="s">
        <v>85</v>
      </c>
      <c r="G1149" s="207"/>
      <c r="H1149" s="210">
        <v>1</v>
      </c>
      <c r="I1149" s="211"/>
      <c r="J1149" s="207"/>
      <c r="K1149" s="207"/>
      <c r="L1149" s="212"/>
      <c r="M1149" s="213"/>
      <c r="N1149" s="214"/>
      <c r="O1149" s="214"/>
      <c r="P1149" s="214"/>
      <c r="Q1149" s="214"/>
      <c r="R1149" s="214"/>
      <c r="S1149" s="214"/>
      <c r="T1149" s="215"/>
      <c r="AT1149" s="216" t="s">
        <v>167</v>
      </c>
      <c r="AU1149" s="216" t="s">
        <v>87</v>
      </c>
      <c r="AV1149" s="14" t="s">
        <v>87</v>
      </c>
      <c r="AW1149" s="14" t="s">
        <v>33</v>
      </c>
      <c r="AX1149" s="14" t="s">
        <v>85</v>
      </c>
      <c r="AY1149" s="216" t="s">
        <v>157</v>
      </c>
    </row>
    <row r="1150" spans="1:65" s="2" customFormat="1" ht="24.15" customHeight="1">
      <c r="A1150" s="34"/>
      <c r="B1150" s="35"/>
      <c r="C1150" s="182" t="s">
        <v>1891</v>
      </c>
      <c r="D1150" s="182" t="s">
        <v>160</v>
      </c>
      <c r="E1150" s="183" t="s">
        <v>1892</v>
      </c>
      <c r="F1150" s="184" t="s">
        <v>1893</v>
      </c>
      <c r="G1150" s="185" t="s">
        <v>352</v>
      </c>
      <c r="H1150" s="186">
        <v>1</v>
      </c>
      <c r="I1150" s="187"/>
      <c r="J1150" s="188">
        <f>ROUND(I1150*H1150,2)</f>
        <v>0</v>
      </c>
      <c r="K1150" s="184" t="s">
        <v>1</v>
      </c>
      <c r="L1150" s="39"/>
      <c r="M1150" s="189" t="s">
        <v>1</v>
      </c>
      <c r="N1150" s="190" t="s">
        <v>43</v>
      </c>
      <c r="O1150" s="71"/>
      <c r="P1150" s="191">
        <f>O1150*H1150</f>
        <v>0</v>
      </c>
      <c r="Q1150" s="191">
        <v>6.6E-4</v>
      </c>
      <c r="R1150" s="191">
        <f>Q1150*H1150</f>
        <v>6.6E-4</v>
      </c>
      <c r="S1150" s="191">
        <v>0</v>
      </c>
      <c r="T1150" s="192">
        <f>S1150*H1150</f>
        <v>0</v>
      </c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R1150" s="193" t="s">
        <v>254</v>
      </c>
      <c r="AT1150" s="193" t="s">
        <v>160</v>
      </c>
      <c r="AU1150" s="193" t="s">
        <v>87</v>
      </c>
      <c r="AY1150" s="17" t="s">
        <v>157</v>
      </c>
      <c r="BE1150" s="194">
        <f>IF(N1150="základní",J1150,0)</f>
        <v>0</v>
      </c>
      <c r="BF1150" s="194">
        <f>IF(N1150="snížená",J1150,0)</f>
        <v>0</v>
      </c>
      <c r="BG1150" s="194">
        <f>IF(N1150="zákl. přenesená",J1150,0)</f>
        <v>0</v>
      </c>
      <c r="BH1150" s="194">
        <f>IF(N1150="sníž. přenesená",J1150,0)</f>
        <v>0</v>
      </c>
      <c r="BI1150" s="194">
        <f>IF(N1150="nulová",J1150,0)</f>
        <v>0</v>
      </c>
      <c r="BJ1150" s="17" t="s">
        <v>85</v>
      </c>
      <c r="BK1150" s="194">
        <f>ROUND(I1150*H1150,2)</f>
        <v>0</v>
      </c>
      <c r="BL1150" s="17" t="s">
        <v>254</v>
      </c>
      <c r="BM1150" s="193" t="s">
        <v>1894</v>
      </c>
    </row>
    <row r="1151" spans="1:65" s="14" customFormat="1" ht="10.199999999999999">
      <c r="B1151" s="206"/>
      <c r="C1151" s="207"/>
      <c r="D1151" s="197" t="s">
        <v>167</v>
      </c>
      <c r="E1151" s="208" t="s">
        <v>1</v>
      </c>
      <c r="F1151" s="209" t="s">
        <v>85</v>
      </c>
      <c r="G1151" s="207"/>
      <c r="H1151" s="210">
        <v>1</v>
      </c>
      <c r="I1151" s="211"/>
      <c r="J1151" s="207"/>
      <c r="K1151" s="207"/>
      <c r="L1151" s="212"/>
      <c r="M1151" s="213"/>
      <c r="N1151" s="214"/>
      <c r="O1151" s="214"/>
      <c r="P1151" s="214"/>
      <c r="Q1151" s="214"/>
      <c r="R1151" s="214"/>
      <c r="S1151" s="214"/>
      <c r="T1151" s="215"/>
      <c r="AT1151" s="216" t="s">
        <v>167</v>
      </c>
      <c r="AU1151" s="216" t="s">
        <v>87</v>
      </c>
      <c r="AV1151" s="14" t="s">
        <v>87</v>
      </c>
      <c r="AW1151" s="14" t="s">
        <v>33</v>
      </c>
      <c r="AX1151" s="14" t="s">
        <v>85</v>
      </c>
      <c r="AY1151" s="216" t="s">
        <v>157</v>
      </c>
    </row>
    <row r="1152" spans="1:65" s="2" customFormat="1" ht="66.75" customHeight="1">
      <c r="A1152" s="34"/>
      <c r="B1152" s="35"/>
      <c r="C1152" s="182" t="s">
        <v>1895</v>
      </c>
      <c r="D1152" s="182" t="s">
        <v>160</v>
      </c>
      <c r="E1152" s="183" t="s">
        <v>1896</v>
      </c>
      <c r="F1152" s="184" t="s">
        <v>1897</v>
      </c>
      <c r="G1152" s="185" t="s">
        <v>352</v>
      </c>
      <c r="H1152" s="186">
        <v>1</v>
      </c>
      <c r="I1152" s="187"/>
      <c r="J1152" s="188">
        <f>ROUND(I1152*H1152,2)</f>
        <v>0</v>
      </c>
      <c r="K1152" s="184" t="s">
        <v>1</v>
      </c>
      <c r="L1152" s="39"/>
      <c r="M1152" s="189" t="s">
        <v>1</v>
      </c>
      <c r="N1152" s="190" t="s">
        <v>43</v>
      </c>
      <c r="O1152" s="71"/>
      <c r="P1152" s="191">
        <f>O1152*H1152</f>
        <v>0</v>
      </c>
      <c r="Q1152" s="191">
        <v>6.6E-4</v>
      </c>
      <c r="R1152" s="191">
        <f>Q1152*H1152</f>
        <v>6.6E-4</v>
      </c>
      <c r="S1152" s="191">
        <v>0</v>
      </c>
      <c r="T1152" s="19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193" t="s">
        <v>254</v>
      </c>
      <c r="AT1152" s="193" t="s">
        <v>160</v>
      </c>
      <c r="AU1152" s="193" t="s">
        <v>87</v>
      </c>
      <c r="AY1152" s="17" t="s">
        <v>157</v>
      </c>
      <c r="BE1152" s="194">
        <f>IF(N1152="základní",J1152,0)</f>
        <v>0</v>
      </c>
      <c r="BF1152" s="194">
        <f>IF(N1152="snížená",J1152,0)</f>
        <v>0</v>
      </c>
      <c r="BG1152" s="194">
        <f>IF(N1152="zákl. přenesená",J1152,0)</f>
        <v>0</v>
      </c>
      <c r="BH1152" s="194">
        <f>IF(N1152="sníž. přenesená",J1152,0)</f>
        <v>0</v>
      </c>
      <c r="BI1152" s="194">
        <f>IF(N1152="nulová",J1152,0)</f>
        <v>0</v>
      </c>
      <c r="BJ1152" s="17" t="s">
        <v>85</v>
      </c>
      <c r="BK1152" s="194">
        <f>ROUND(I1152*H1152,2)</f>
        <v>0</v>
      </c>
      <c r="BL1152" s="17" t="s">
        <v>254</v>
      </c>
      <c r="BM1152" s="193" t="s">
        <v>1898</v>
      </c>
    </row>
    <row r="1153" spans="1:65" s="14" customFormat="1" ht="10.199999999999999">
      <c r="B1153" s="206"/>
      <c r="C1153" s="207"/>
      <c r="D1153" s="197" t="s">
        <v>167</v>
      </c>
      <c r="E1153" s="208" t="s">
        <v>1</v>
      </c>
      <c r="F1153" s="209" t="s">
        <v>85</v>
      </c>
      <c r="G1153" s="207"/>
      <c r="H1153" s="210">
        <v>1</v>
      </c>
      <c r="I1153" s="211"/>
      <c r="J1153" s="207"/>
      <c r="K1153" s="207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167</v>
      </c>
      <c r="AU1153" s="216" t="s">
        <v>87</v>
      </c>
      <c r="AV1153" s="14" t="s">
        <v>87</v>
      </c>
      <c r="AW1153" s="14" t="s">
        <v>33</v>
      </c>
      <c r="AX1153" s="14" t="s">
        <v>85</v>
      </c>
      <c r="AY1153" s="216" t="s">
        <v>157</v>
      </c>
    </row>
    <row r="1154" spans="1:65" s="2" customFormat="1" ht="37.799999999999997" customHeight="1">
      <c r="A1154" s="34"/>
      <c r="B1154" s="35"/>
      <c r="C1154" s="182" t="s">
        <v>1899</v>
      </c>
      <c r="D1154" s="182" t="s">
        <v>160</v>
      </c>
      <c r="E1154" s="183" t="s">
        <v>1900</v>
      </c>
      <c r="F1154" s="184" t="s">
        <v>1901</v>
      </c>
      <c r="G1154" s="185" t="s">
        <v>352</v>
      </c>
      <c r="H1154" s="186">
        <v>1</v>
      </c>
      <c r="I1154" s="187"/>
      <c r="J1154" s="188">
        <f>ROUND(I1154*H1154,2)</f>
        <v>0</v>
      </c>
      <c r="K1154" s="184" t="s">
        <v>1</v>
      </c>
      <c r="L1154" s="39"/>
      <c r="M1154" s="189" t="s">
        <v>1</v>
      </c>
      <c r="N1154" s="190" t="s">
        <v>43</v>
      </c>
      <c r="O1154" s="71"/>
      <c r="P1154" s="191">
        <f>O1154*H1154</f>
        <v>0</v>
      </c>
      <c r="Q1154" s="191">
        <v>6.6E-4</v>
      </c>
      <c r="R1154" s="191">
        <f>Q1154*H1154</f>
        <v>6.6E-4</v>
      </c>
      <c r="S1154" s="191">
        <v>0</v>
      </c>
      <c r="T1154" s="192">
        <f>S1154*H1154</f>
        <v>0</v>
      </c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R1154" s="193" t="s">
        <v>254</v>
      </c>
      <c r="AT1154" s="193" t="s">
        <v>160</v>
      </c>
      <c r="AU1154" s="193" t="s">
        <v>87</v>
      </c>
      <c r="AY1154" s="17" t="s">
        <v>157</v>
      </c>
      <c r="BE1154" s="194">
        <f>IF(N1154="základní",J1154,0)</f>
        <v>0</v>
      </c>
      <c r="BF1154" s="194">
        <f>IF(N1154="snížená",J1154,0)</f>
        <v>0</v>
      </c>
      <c r="BG1154" s="194">
        <f>IF(N1154="zákl. přenesená",J1154,0)</f>
        <v>0</v>
      </c>
      <c r="BH1154" s="194">
        <f>IF(N1154="sníž. přenesená",J1154,0)</f>
        <v>0</v>
      </c>
      <c r="BI1154" s="194">
        <f>IF(N1154="nulová",J1154,0)</f>
        <v>0</v>
      </c>
      <c r="BJ1154" s="17" t="s">
        <v>85</v>
      </c>
      <c r="BK1154" s="194">
        <f>ROUND(I1154*H1154,2)</f>
        <v>0</v>
      </c>
      <c r="BL1154" s="17" t="s">
        <v>254</v>
      </c>
      <c r="BM1154" s="193" t="s">
        <v>1902</v>
      </c>
    </row>
    <row r="1155" spans="1:65" s="14" customFormat="1" ht="10.199999999999999">
      <c r="B1155" s="206"/>
      <c r="C1155" s="207"/>
      <c r="D1155" s="197" t="s">
        <v>167</v>
      </c>
      <c r="E1155" s="208" t="s">
        <v>1</v>
      </c>
      <c r="F1155" s="209" t="s">
        <v>85</v>
      </c>
      <c r="G1155" s="207"/>
      <c r="H1155" s="210">
        <v>1</v>
      </c>
      <c r="I1155" s="211"/>
      <c r="J1155" s="207"/>
      <c r="K1155" s="207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167</v>
      </c>
      <c r="AU1155" s="216" t="s">
        <v>87</v>
      </c>
      <c r="AV1155" s="14" t="s">
        <v>87</v>
      </c>
      <c r="AW1155" s="14" t="s">
        <v>33</v>
      </c>
      <c r="AX1155" s="14" t="s">
        <v>85</v>
      </c>
      <c r="AY1155" s="216" t="s">
        <v>157</v>
      </c>
    </row>
    <row r="1156" spans="1:65" s="2" customFormat="1" ht="24.15" customHeight="1">
      <c r="A1156" s="34"/>
      <c r="B1156" s="35"/>
      <c r="C1156" s="182" t="s">
        <v>1903</v>
      </c>
      <c r="D1156" s="182" t="s">
        <v>160</v>
      </c>
      <c r="E1156" s="183" t="s">
        <v>1904</v>
      </c>
      <c r="F1156" s="184" t="s">
        <v>1905</v>
      </c>
      <c r="G1156" s="185" t="s">
        <v>352</v>
      </c>
      <c r="H1156" s="186">
        <v>1</v>
      </c>
      <c r="I1156" s="187"/>
      <c r="J1156" s="188">
        <f>ROUND(I1156*H1156,2)</f>
        <v>0</v>
      </c>
      <c r="K1156" s="184" t="s">
        <v>1</v>
      </c>
      <c r="L1156" s="39"/>
      <c r="M1156" s="189" t="s">
        <v>1</v>
      </c>
      <c r="N1156" s="190" t="s">
        <v>43</v>
      </c>
      <c r="O1156" s="71"/>
      <c r="P1156" s="191">
        <f>O1156*H1156</f>
        <v>0</v>
      </c>
      <c r="Q1156" s="191">
        <v>6.6E-4</v>
      </c>
      <c r="R1156" s="191">
        <f>Q1156*H1156</f>
        <v>6.6E-4</v>
      </c>
      <c r="S1156" s="191">
        <v>0</v>
      </c>
      <c r="T1156" s="192">
        <f>S1156*H1156</f>
        <v>0</v>
      </c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R1156" s="193" t="s">
        <v>254</v>
      </c>
      <c r="AT1156" s="193" t="s">
        <v>160</v>
      </c>
      <c r="AU1156" s="193" t="s">
        <v>87</v>
      </c>
      <c r="AY1156" s="17" t="s">
        <v>157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7" t="s">
        <v>85</v>
      </c>
      <c r="BK1156" s="194">
        <f>ROUND(I1156*H1156,2)</f>
        <v>0</v>
      </c>
      <c r="BL1156" s="17" t="s">
        <v>254</v>
      </c>
      <c r="BM1156" s="193" t="s">
        <v>1906</v>
      </c>
    </row>
    <row r="1157" spans="1:65" s="14" customFormat="1" ht="10.199999999999999">
      <c r="B1157" s="206"/>
      <c r="C1157" s="207"/>
      <c r="D1157" s="197" t="s">
        <v>167</v>
      </c>
      <c r="E1157" s="208" t="s">
        <v>1</v>
      </c>
      <c r="F1157" s="209" t="s">
        <v>85</v>
      </c>
      <c r="G1157" s="207"/>
      <c r="H1157" s="210">
        <v>1</v>
      </c>
      <c r="I1157" s="211"/>
      <c r="J1157" s="207"/>
      <c r="K1157" s="207"/>
      <c r="L1157" s="212"/>
      <c r="M1157" s="213"/>
      <c r="N1157" s="214"/>
      <c r="O1157" s="214"/>
      <c r="P1157" s="214"/>
      <c r="Q1157" s="214"/>
      <c r="R1157" s="214"/>
      <c r="S1157" s="214"/>
      <c r="T1157" s="215"/>
      <c r="AT1157" s="216" t="s">
        <v>167</v>
      </c>
      <c r="AU1157" s="216" t="s">
        <v>87</v>
      </c>
      <c r="AV1157" s="14" t="s">
        <v>87</v>
      </c>
      <c r="AW1157" s="14" t="s">
        <v>33</v>
      </c>
      <c r="AX1157" s="14" t="s">
        <v>85</v>
      </c>
      <c r="AY1157" s="216" t="s">
        <v>157</v>
      </c>
    </row>
    <row r="1158" spans="1:65" s="2" customFormat="1" ht="37.799999999999997" customHeight="1">
      <c r="A1158" s="34"/>
      <c r="B1158" s="35"/>
      <c r="C1158" s="182" t="s">
        <v>1907</v>
      </c>
      <c r="D1158" s="182" t="s">
        <v>160</v>
      </c>
      <c r="E1158" s="183" t="s">
        <v>1908</v>
      </c>
      <c r="F1158" s="184" t="s">
        <v>1909</v>
      </c>
      <c r="G1158" s="185" t="s">
        <v>352</v>
      </c>
      <c r="H1158" s="186">
        <v>2</v>
      </c>
      <c r="I1158" s="187"/>
      <c r="J1158" s="188">
        <f>ROUND(I1158*H1158,2)</f>
        <v>0</v>
      </c>
      <c r="K1158" s="184" t="s">
        <v>1</v>
      </c>
      <c r="L1158" s="39"/>
      <c r="M1158" s="189" t="s">
        <v>1</v>
      </c>
      <c r="N1158" s="190" t="s">
        <v>43</v>
      </c>
      <c r="O1158" s="71"/>
      <c r="P1158" s="191">
        <f>O1158*H1158</f>
        <v>0</v>
      </c>
      <c r="Q1158" s="191">
        <v>6.6E-4</v>
      </c>
      <c r="R1158" s="191">
        <f>Q1158*H1158</f>
        <v>1.32E-3</v>
      </c>
      <c r="S1158" s="191">
        <v>0</v>
      </c>
      <c r="T1158" s="192">
        <f>S1158*H1158</f>
        <v>0</v>
      </c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R1158" s="193" t="s">
        <v>254</v>
      </c>
      <c r="AT1158" s="193" t="s">
        <v>160</v>
      </c>
      <c r="AU1158" s="193" t="s">
        <v>87</v>
      </c>
      <c r="AY1158" s="17" t="s">
        <v>157</v>
      </c>
      <c r="BE1158" s="194">
        <f>IF(N1158="základní",J1158,0)</f>
        <v>0</v>
      </c>
      <c r="BF1158" s="194">
        <f>IF(N1158="snížená",J1158,0)</f>
        <v>0</v>
      </c>
      <c r="BG1158" s="194">
        <f>IF(N1158="zákl. přenesená",J1158,0)</f>
        <v>0</v>
      </c>
      <c r="BH1158" s="194">
        <f>IF(N1158="sníž. přenesená",J1158,0)</f>
        <v>0</v>
      </c>
      <c r="BI1158" s="194">
        <f>IF(N1158="nulová",J1158,0)</f>
        <v>0</v>
      </c>
      <c r="BJ1158" s="17" t="s">
        <v>85</v>
      </c>
      <c r="BK1158" s="194">
        <f>ROUND(I1158*H1158,2)</f>
        <v>0</v>
      </c>
      <c r="BL1158" s="17" t="s">
        <v>254</v>
      </c>
      <c r="BM1158" s="193" t="s">
        <v>1910</v>
      </c>
    </row>
    <row r="1159" spans="1:65" s="14" customFormat="1" ht="10.199999999999999">
      <c r="B1159" s="206"/>
      <c r="C1159" s="207"/>
      <c r="D1159" s="197" t="s">
        <v>167</v>
      </c>
      <c r="E1159" s="208" t="s">
        <v>1</v>
      </c>
      <c r="F1159" s="209" t="s">
        <v>87</v>
      </c>
      <c r="G1159" s="207"/>
      <c r="H1159" s="210">
        <v>2</v>
      </c>
      <c r="I1159" s="211"/>
      <c r="J1159" s="207"/>
      <c r="K1159" s="207"/>
      <c r="L1159" s="212"/>
      <c r="M1159" s="213"/>
      <c r="N1159" s="214"/>
      <c r="O1159" s="214"/>
      <c r="P1159" s="214"/>
      <c r="Q1159" s="214"/>
      <c r="R1159" s="214"/>
      <c r="S1159" s="214"/>
      <c r="T1159" s="215"/>
      <c r="AT1159" s="216" t="s">
        <v>167</v>
      </c>
      <c r="AU1159" s="216" t="s">
        <v>87</v>
      </c>
      <c r="AV1159" s="14" t="s">
        <v>87</v>
      </c>
      <c r="AW1159" s="14" t="s">
        <v>33</v>
      </c>
      <c r="AX1159" s="14" t="s">
        <v>85</v>
      </c>
      <c r="AY1159" s="216" t="s">
        <v>157</v>
      </c>
    </row>
    <row r="1160" spans="1:65" s="2" customFormat="1" ht="33" customHeight="1">
      <c r="A1160" s="34"/>
      <c r="B1160" s="35"/>
      <c r="C1160" s="182" t="s">
        <v>1911</v>
      </c>
      <c r="D1160" s="182" t="s">
        <v>160</v>
      </c>
      <c r="E1160" s="183" t="s">
        <v>1912</v>
      </c>
      <c r="F1160" s="184" t="s">
        <v>1913</v>
      </c>
      <c r="G1160" s="185" t="s">
        <v>352</v>
      </c>
      <c r="H1160" s="186">
        <v>1</v>
      </c>
      <c r="I1160" s="187"/>
      <c r="J1160" s="188">
        <f>ROUND(I1160*H1160,2)</f>
        <v>0</v>
      </c>
      <c r="K1160" s="184" t="s">
        <v>1</v>
      </c>
      <c r="L1160" s="39"/>
      <c r="M1160" s="189" t="s">
        <v>1</v>
      </c>
      <c r="N1160" s="190" t="s">
        <v>43</v>
      </c>
      <c r="O1160" s="71"/>
      <c r="P1160" s="191">
        <f>O1160*H1160</f>
        <v>0</v>
      </c>
      <c r="Q1160" s="191">
        <v>6.6E-4</v>
      </c>
      <c r="R1160" s="191">
        <f>Q1160*H1160</f>
        <v>6.6E-4</v>
      </c>
      <c r="S1160" s="191">
        <v>0</v>
      </c>
      <c r="T1160" s="192">
        <f>S1160*H1160</f>
        <v>0</v>
      </c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R1160" s="193" t="s">
        <v>254</v>
      </c>
      <c r="AT1160" s="193" t="s">
        <v>160</v>
      </c>
      <c r="AU1160" s="193" t="s">
        <v>87</v>
      </c>
      <c r="AY1160" s="17" t="s">
        <v>157</v>
      </c>
      <c r="BE1160" s="194">
        <f>IF(N1160="základní",J1160,0)</f>
        <v>0</v>
      </c>
      <c r="BF1160" s="194">
        <f>IF(N1160="snížená",J1160,0)</f>
        <v>0</v>
      </c>
      <c r="BG1160" s="194">
        <f>IF(N1160="zákl. přenesená",J1160,0)</f>
        <v>0</v>
      </c>
      <c r="BH1160" s="194">
        <f>IF(N1160="sníž. přenesená",J1160,0)</f>
        <v>0</v>
      </c>
      <c r="BI1160" s="194">
        <f>IF(N1160="nulová",J1160,0)</f>
        <v>0</v>
      </c>
      <c r="BJ1160" s="17" t="s">
        <v>85</v>
      </c>
      <c r="BK1160" s="194">
        <f>ROUND(I1160*H1160,2)</f>
        <v>0</v>
      </c>
      <c r="BL1160" s="17" t="s">
        <v>254</v>
      </c>
      <c r="BM1160" s="193" t="s">
        <v>1914</v>
      </c>
    </row>
    <row r="1161" spans="1:65" s="14" customFormat="1" ht="10.199999999999999">
      <c r="B1161" s="206"/>
      <c r="C1161" s="207"/>
      <c r="D1161" s="197" t="s">
        <v>167</v>
      </c>
      <c r="E1161" s="208" t="s">
        <v>1</v>
      </c>
      <c r="F1161" s="209" t="s">
        <v>85</v>
      </c>
      <c r="G1161" s="207"/>
      <c r="H1161" s="210">
        <v>1</v>
      </c>
      <c r="I1161" s="211"/>
      <c r="J1161" s="207"/>
      <c r="K1161" s="207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167</v>
      </c>
      <c r="AU1161" s="216" t="s">
        <v>87</v>
      </c>
      <c r="AV1161" s="14" t="s">
        <v>87</v>
      </c>
      <c r="AW1161" s="14" t="s">
        <v>33</v>
      </c>
      <c r="AX1161" s="14" t="s">
        <v>85</v>
      </c>
      <c r="AY1161" s="216" t="s">
        <v>157</v>
      </c>
    </row>
    <row r="1162" spans="1:65" s="2" customFormat="1" ht="24.15" customHeight="1">
      <c r="A1162" s="34"/>
      <c r="B1162" s="35"/>
      <c r="C1162" s="182" t="s">
        <v>1915</v>
      </c>
      <c r="D1162" s="182" t="s">
        <v>160</v>
      </c>
      <c r="E1162" s="183" t="s">
        <v>1916</v>
      </c>
      <c r="F1162" s="184" t="s">
        <v>1917</v>
      </c>
      <c r="G1162" s="185" t="s">
        <v>352</v>
      </c>
      <c r="H1162" s="186">
        <v>1</v>
      </c>
      <c r="I1162" s="187"/>
      <c r="J1162" s="188">
        <f>ROUND(I1162*H1162,2)</f>
        <v>0</v>
      </c>
      <c r="K1162" s="184" t="s">
        <v>1</v>
      </c>
      <c r="L1162" s="39"/>
      <c r="M1162" s="189" t="s">
        <v>1</v>
      </c>
      <c r="N1162" s="190" t="s">
        <v>43</v>
      </c>
      <c r="O1162" s="71"/>
      <c r="P1162" s="191">
        <f>O1162*H1162</f>
        <v>0</v>
      </c>
      <c r="Q1162" s="191">
        <v>6.6E-4</v>
      </c>
      <c r="R1162" s="191">
        <f>Q1162*H1162</f>
        <v>6.6E-4</v>
      </c>
      <c r="S1162" s="191">
        <v>0</v>
      </c>
      <c r="T1162" s="192">
        <f>S1162*H1162</f>
        <v>0</v>
      </c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R1162" s="193" t="s">
        <v>254</v>
      </c>
      <c r="AT1162" s="193" t="s">
        <v>160</v>
      </c>
      <c r="AU1162" s="193" t="s">
        <v>87</v>
      </c>
      <c r="AY1162" s="17" t="s">
        <v>157</v>
      </c>
      <c r="BE1162" s="194">
        <f>IF(N1162="základní",J1162,0)</f>
        <v>0</v>
      </c>
      <c r="BF1162" s="194">
        <f>IF(N1162="snížená",J1162,0)</f>
        <v>0</v>
      </c>
      <c r="BG1162" s="194">
        <f>IF(N1162="zákl. přenesená",J1162,0)</f>
        <v>0</v>
      </c>
      <c r="BH1162" s="194">
        <f>IF(N1162="sníž. přenesená",J1162,0)</f>
        <v>0</v>
      </c>
      <c r="BI1162" s="194">
        <f>IF(N1162="nulová",J1162,0)</f>
        <v>0</v>
      </c>
      <c r="BJ1162" s="17" t="s">
        <v>85</v>
      </c>
      <c r="BK1162" s="194">
        <f>ROUND(I1162*H1162,2)</f>
        <v>0</v>
      </c>
      <c r="BL1162" s="17" t="s">
        <v>254</v>
      </c>
      <c r="BM1162" s="193" t="s">
        <v>1918</v>
      </c>
    </row>
    <row r="1163" spans="1:65" s="14" customFormat="1" ht="10.199999999999999">
      <c r="B1163" s="206"/>
      <c r="C1163" s="207"/>
      <c r="D1163" s="197" t="s">
        <v>167</v>
      </c>
      <c r="E1163" s="208" t="s">
        <v>1</v>
      </c>
      <c r="F1163" s="209" t="s">
        <v>85</v>
      </c>
      <c r="G1163" s="207"/>
      <c r="H1163" s="210">
        <v>1</v>
      </c>
      <c r="I1163" s="211"/>
      <c r="J1163" s="207"/>
      <c r="K1163" s="207"/>
      <c r="L1163" s="212"/>
      <c r="M1163" s="213"/>
      <c r="N1163" s="214"/>
      <c r="O1163" s="214"/>
      <c r="P1163" s="214"/>
      <c r="Q1163" s="214"/>
      <c r="R1163" s="214"/>
      <c r="S1163" s="214"/>
      <c r="T1163" s="215"/>
      <c r="AT1163" s="216" t="s">
        <v>167</v>
      </c>
      <c r="AU1163" s="216" t="s">
        <v>87</v>
      </c>
      <c r="AV1163" s="14" t="s">
        <v>87</v>
      </c>
      <c r="AW1163" s="14" t="s">
        <v>33</v>
      </c>
      <c r="AX1163" s="14" t="s">
        <v>85</v>
      </c>
      <c r="AY1163" s="216" t="s">
        <v>157</v>
      </c>
    </row>
    <row r="1164" spans="1:65" s="2" customFormat="1" ht="49.05" customHeight="1">
      <c r="A1164" s="34"/>
      <c r="B1164" s="35"/>
      <c r="C1164" s="182" t="s">
        <v>1919</v>
      </c>
      <c r="D1164" s="182" t="s">
        <v>160</v>
      </c>
      <c r="E1164" s="183" t="s">
        <v>1920</v>
      </c>
      <c r="F1164" s="184" t="s">
        <v>1921</v>
      </c>
      <c r="G1164" s="185" t="s">
        <v>352</v>
      </c>
      <c r="H1164" s="186">
        <v>1</v>
      </c>
      <c r="I1164" s="187"/>
      <c r="J1164" s="188">
        <f>ROUND(I1164*H1164,2)</f>
        <v>0</v>
      </c>
      <c r="K1164" s="184" t="s">
        <v>1</v>
      </c>
      <c r="L1164" s="39"/>
      <c r="M1164" s="189" t="s">
        <v>1</v>
      </c>
      <c r="N1164" s="190" t="s">
        <v>43</v>
      </c>
      <c r="O1164" s="71"/>
      <c r="P1164" s="191">
        <f>O1164*H1164</f>
        <v>0</v>
      </c>
      <c r="Q1164" s="191">
        <v>6.6E-4</v>
      </c>
      <c r="R1164" s="191">
        <f>Q1164*H1164</f>
        <v>6.6E-4</v>
      </c>
      <c r="S1164" s="191">
        <v>0</v>
      </c>
      <c r="T1164" s="19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193" t="s">
        <v>254</v>
      </c>
      <c r="AT1164" s="193" t="s">
        <v>160</v>
      </c>
      <c r="AU1164" s="193" t="s">
        <v>87</v>
      </c>
      <c r="AY1164" s="17" t="s">
        <v>157</v>
      </c>
      <c r="BE1164" s="194">
        <f>IF(N1164="základní",J1164,0)</f>
        <v>0</v>
      </c>
      <c r="BF1164" s="194">
        <f>IF(N1164="snížená",J1164,0)</f>
        <v>0</v>
      </c>
      <c r="BG1164" s="194">
        <f>IF(N1164="zákl. přenesená",J1164,0)</f>
        <v>0</v>
      </c>
      <c r="BH1164" s="194">
        <f>IF(N1164="sníž. přenesená",J1164,0)</f>
        <v>0</v>
      </c>
      <c r="BI1164" s="194">
        <f>IF(N1164="nulová",J1164,0)</f>
        <v>0</v>
      </c>
      <c r="BJ1164" s="17" t="s">
        <v>85</v>
      </c>
      <c r="BK1164" s="194">
        <f>ROUND(I1164*H1164,2)</f>
        <v>0</v>
      </c>
      <c r="BL1164" s="17" t="s">
        <v>254</v>
      </c>
      <c r="BM1164" s="193" t="s">
        <v>1922</v>
      </c>
    </row>
    <row r="1165" spans="1:65" s="14" customFormat="1" ht="10.199999999999999">
      <c r="B1165" s="206"/>
      <c r="C1165" s="207"/>
      <c r="D1165" s="197" t="s">
        <v>167</v>
      </c>
      <c r="E1165" s="208" t="s">
        <v>1</v>
      </c>
      <c r="F1165" s="209" t="s">
        <v>85</v>
      </c>
      <c r="G1165" s="207"/>
      <c r="H1165" s="210">
        <v>1</v>
      </c>
      <c r="I1165" s="211"/>
      <c r="J1165" s="207"/>
      <c r="K1165" s="207"/>
      <c r="L1165" s="212"/>
      <c r="M1165" s="213"/>
      <c r="N1165" s="214"/>
      <c r="O1165" s="214"/>
      <c r="P1165" s="214"/>
      <c r="Q1165" s="214"/>
      <c r="R1165" s="214"/>
      <c r="S1165" s="214"/>
      <c r="T1165" s="215"/>
      <c r="AT1165" s="216" t="s">
        <v>167</v>
      </c>
      <c r="AU1165" s="216" t="s">
        <v>87</v>
      </c>
      <c r="AV1165" s="14" t="s">
        <v>87</v>
      </c>
      <c r="AW1165" s="14" t="s">
        <v>33</v>
      </c>
      <c r="AX1165" s="14" t="s">
        <v>85</v>
      </c>
      <c r="AY1165" s="216" t="s">
        <v>157</v>
      </c>
    </row>
    <row r="1166" spans="1:65" s="2" customFormat="1" ht="21.75" customHeight="1">
      <c r="A1166" s="34"/>
      <c r="B1166" s="35"/>
      <c r="C1166" s="182" t="s">
        <v>1923</v>
      </c>
      <c r="D1166" s="182" t="s">
        <v>160</v>
      </c>
      <c r="E1166" s="183" t="s">
        <v>1924</v>
      </c>
      <c r="F1166" s="184" t="s">
        <v>1925</v>
      </c>
      <c r="G1166" s="185" t="s">
        <v>1124</v>
      </c>
      <c r="H1166" s="186">
        <v>1</v>
      </c>
      <c r="I1166" s="187"/>
      <c r="J1166" s="188">
        <f>ROUND(I1166*H1166,2)</f>
        <v>0</v>
      </c>
      <c r="K1166" s="184" t="s">
        <v>1</v>
      </c>
      <c r="L1166" s="39"/>
      <c r="M1166" s="189" t="s">
        <v>1</v>
      </c>
      <c r="N1166" s="190" t="s">
        <v>43</v>
      </c>
      <c r="O1166" s="71"/>
      <c r="P1166" s="191">
        <f>O1166*H1166</f>
        <v>0</v>
      </c>
      <c r="Q1166" s="191">
        <v>6.6E-4</v>
      </c>
      <c r="R1166" s="191">
        <f>Q1166*H1166</f>
        <v>6.6E-4</v>
      </c>
      <c r="S1166" s="191">
        <v>0</v>
      </c>
      <c r="T1166" s="192">
        <f>S1166*H1166</f>
        <v>0</v>
      </c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R1166" s="193" t="s">
        <v>254</v>
      </c>
      <c r="AT1166" s="193" t="s">
        <v>160</v>
      </c>
      <c r="AU1166" s="193" t="s">
        <v>87</v>
      </c>
      <c r="AY1166" s="17" t="s">
        <v>157</v>
      </c>
      <c r="BE1166" s="194">
        <f>IF(N1166="základní",J1166,0)</f>
        <v>0</v>
      </c>
      <c r="BF1166" s="194">
        <f>IF(N1166="snížená",J1166,0)</f>
        <v>0</v>
      </c>
      <c r="BG1166" s="194">
        <f>IF(N1166="zákl. přenesená",J1166,0)</f>
        <v>0</v>
      </c>
      <c r="BH1166" s="194">
        <f>IF(N1166="sníž. přenesená",J1166,0)</f>
        <v>0</v>
      </c>
      <c r="BI1166" s="194">
        <f>IF(N1166="nulová",J1166,0)</f>
        <v>0</v>
      </c>
      <c r="BJ1166" s="17" t="s">
        <v>85</v>
      </c>
      <c r="BK1166" s="194">
        <f>ROUND(I1166*H1166,2)</f>
        <v>0</v>
      </c>
      <c r="BL1166" s="17" t="s">
        <v>254</v>
      </c>
      <c r="BM1166" s="193" t="s">
        <v>1926</v>
      </c>
    </row>
    <row r="1167" spans="1:65" s="14" customFormat="1" ht="10.199999999999999">
      <c r="B1167" s="206"/>
      <c r="C1167" s="207"/>
      <c r="D1167" s="197" t="s">
        <v>167</v>
      </c>
      <c r="E1167" s="208" t="s">
        <v>1</v>
      </c>
      <c r="F1167" s="209" t="s">
        <v>85</v>
      </c>
      <c r="G1167" s="207"/>
      <c r="H1167" s="210">
        <v>1</v>
      </c>
      <c r="I1167" s="211"/>
      <c r="J1167" s="207"/>
      <c r="K1167" s="207"/>
      <c r="L1167" s="212"/>
      <c r="M1167" s="213"/>
      <c r="N1167" s="214"/>
      <c r="O1167" s="214"/>
      <c r="P1167" s="214"/>
      <c r="Q1167" s="214"/>
      <c r="R1167" s="214"/>
      <c r="S1167" s="214"/>
      <c r="T1167" s="215"/>
      <c r="AT1167" s="216" t="s">
        <v>167</v>
      </c>
      <c r="AU1167" s="216" t="s">
        <v>87</v>
      </c>
      <c r="AV1167" s="14" t="s">
        <v>87</v>
      </c>
      <c r="AW1167" s="14" t="s">
        <v>33</v>
      </c>
      <c r="AX1167" s="14" t="s">
        <v>85</v>
      </c>
      <c r="AY1167" s="216" t="s">
        <v>157</v>
      </c>
    </row>
    <row r="1168" spans="1:65" s="2" customFormat="1" ht="24.15" customHeight="1">
      <c r="A1168" s="34"/>
      <c r="B1168" s="35"/>
      <c r="C1168" s="182" t="s">
        <v>1927</v>
      </c>
      <c r="D1168" s="182" t="s">
        <v>160</v>
      </c>
      <c r="E1168" s="183" t="s">
        <v>1928</v>
      </c>
      <c r="F1168" s="184" t="s">
        <v>1929</v>
      </c>
      <c r="G1168" s="185" t="s">
        <v>1124</v>
      </c>
      <c r="H1168" s="186">
        <v>1</v>
      </c>
      <c r="I1168" s="187"/>
      <c r="J1168" s="188">
        <f>ROUND(I1168*H1168,2)</f>
        <v>0</v>
      </c>
      <c r="K1168" s="184" t="s">
        <v>1</v>
      </c>
      <c r="L1168" s="39"/>
      <c r="M1168" s="189" t="s">
        <v>1</v>
      </c>
      <c r="N1168" s="190" t="s">
        <v>43</v>
      </c>
      <c r="O1168" s="71"/>
      <c r="P1168" s="191">
        <f>O1168*H1168</f>
        <v>0</v>
      </c>
      <c r="Q1168" s="191">
        <v>6.6E-4</v>
      </c>
      <c r="R1168" s="191">
        <f>Q1168*H1168</f>
        <v>6.6E-4</v>
      </c>
      <c r="S1168" s="191">
        <v>0</v>
      </c>
      <c r="T1168" s="192">
        <f>S1168*H1168</f>
        <v>0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193" t="s">
        <v>254</v>
      </c>
      <c r="AT1168" s="193" t="s">
        <v>160</v>
      </c>
      <c r="AU1168" s="193" t="s">
        <v>87</v>
      </c>
      <c r="AY1168" s="17" t="s">
        <v>157</v>
      </c>
      <c r="BE1168" s="194">
        <f>IF(N1168="základní",J1168,0)</f>
        <v>0</v>
      </c>
      <c r="BF1168" s="194">
        <f>IF(N1168="snížená",J1168,0)</f>
        <v>0</v>
      </c>
      <c r="BG1168" s="194">
        <f>IF(N1168="zákl. přenesená",J1168,0)</f>
        <v>0</v>
      </c>
      <c r="BH1168" s="194">
        <f>IF(N1168="sníž. přenesená",J1168,0)</f>
        <v>0</v>
      </c>
      <c r="BI1168" s="194">
        <f>IF(N1168="nulová",J1168,0)</f>
        <v>0</v>
      </c>
      <c r="BJ1168" s="17" t="s">
        <v>85</v>
      </c>
      <c r="BK1168" s="194">
        <f>ROUND(I1168*H1168,2)</f>
        <v>0</v>
      </c>
      <c r="BL1168" s="17" t="s">
        <v>254</v>
      </c>
      <c r="BM1168" s="193" t="s">
        <v>1930</v>
      </c>
    </row>
    <row r="1169" spans="1:65" s="14" customFormat="1" ht="10.199999999999999">
      <c r="B1169" s="206"/>
      <c r="C1169" s="207"/>
      <c r="D1169" s="197" t="s">
        <v>167</v>
      </c>
      <c r="E1169" s="208" t="s">
        <v>1</v>
      </c>
      <c r="F1169" s="209" t="s">
        <v>85</v>
      </c>
      <c r="G1169" s="207"/>
      <c r="H1169" s="210">
        <v>1</v>
      </c>
      <c r="I1169" s="211"/>
      <c r="J1169" s="207"/>
      <c r="K1169" s="207"/>
      <c r="L1169" s="212"/>
      <c r="M1169" s="213"/>
      <c r="N1169" s="214"/>
      <c r="O1169" s="214"/>
      <c r="P1169" s="214"/>
      <c r="Q1169" s="214"/>
      <c r="R1169" s="214"/>
      <c r="S1169" s="214"/>
      <c r="T1169" s="215"/>
      <c r="AT1169" s="216" t="s">
        <v>167</v>
      </c>
      <c r="AU1169" s="216" t="s">
        <v>87</v>
      </c>
      <c r="AV1169" s="14" t="s">
        <v>87</v>
      </c>
      <c r="AW1169" s="14" t="s">
        <v>33</v>
      </c>
      <c r="AX1169" s="14" t="s">
        <v>85</v>
      </c>
      <c r="AY1169" s="216" t="s">
        <v>157</v>
      </c>
    </row>
    <row r="1170" spans="1:65" s="2" customFormat="1" ht="62.7" customHeight="1">
      <c r="A1170" s="34"/>
      <c r="B1170" s="35"/>
      <c r="C1170" s="182" t="s">
        <v>1931</v>
      </c>
      <c r="D1170" s="182" t="s">
        <v>160</v>
      </c>
      <c r="E1170" s="183" t="s">
        <v>1932</v>
      </c>
      <c r="F1170" s="184" t="s">
        <v>1933</v>
      </c>
      <c r="G1170" s="185" t="s">
        <v>1124</v>
      </c>
      <c r="H1170" s="186">
        <v>1</v>
      </c>
      <c r="I1170" s="187"/>
      <c r="J1170" s="188">
        <f>ROUND(I1170*H1170,2)</f>
        <v>0</v>
      </c>
      <c r="K1170" s="184" t="s">
        <v>1</v>
      </c>
      <c r="L1170" s="39"/>
      <c r="M1170" s="189" t="s">
        <v>1</v>
      </c>
      <c r="N1170" s="190" t="s">
        <v>43</v>
      </c>
      <c r="O1170" s="71"/>
      <c r="P1170" s="191">
        <f>O1170*H1170</f>
        <v>0</v>
      </c>
      <c r="Q1170" s="191">
        <v>6.6E-4</v>
      </c>
      <c r="R1170" s="191">
        <f>Q1170*H1170</f>
        <v>6.6E-4</v>
      </c>
      <c r="S1170" s="191">
        <v>0</v>
      </c>
      <c r="T1170" s="192">
        <f>S1170*H1170</f>
        <v>0</v>
      </c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R1170" s="193" t="s">
        <v>254</v>
      </c>
      <c r="AT1170" s="193" t="s">
        <v>160</v>
      </c>
      <c r="AU1170" s="193" t="s">
        <v>87</v>
      </c>
      <c r="AY1170" s="17" t="s">
        <v>157</v>
      </c>
      <c r="BE1170" s="194">
        <f>IF(N1170="základní",J1170,0)</f>
        <v>0</v>
      </c>
      <c r="BF1170" s="194">
        <f>IF(N1170="snížená",J1170,0)</f>
        <v>0</v>
      </c>
      <c r="BG1170" s="194">
        <f>IF(N1170="zákl. přenesená",J1170,0)</f>
        <v>0</v>
      </c>
      <c r="BH1170" s="194">
        <f>IF(N1170="sníž. přenesená",J1170,0)</f>
        <v>0</v>
      </c>
      <c r="BI1170" s="194">
        <f>IF(N1170="nulová",J1170,0)</f>
        <v>0</v>
      </c>
      <c r="BJ1170" s="17" t="s">
        <v>85</v>
      </c>
      <c r="BK1170" s="194">
        <f>ROUND(I1170*H1170,2)</f>
        <v>0</v>
      </c>
      <c r="BL1170" s="17" t="s">
        <v>254</v>
      </c>
      <c r="BM1170" s="193" t="s">
        <v>1934</v>
      </c>
    </row>
    <row r="1171" spans="1:65" s="14" customFormat="1" ht="10.199999999999999">
      <c r="B1171" s="206"/>
      <c r="C1171" s="207"/>
      <c r="D1171" s="197" t="s">
        <v>167</v>
      </c>
      <c r="E1171" s="208" t="s">
        <v>1</v>
      </c>
      <c r="F1171" s="209" t="s">
        <v>85</v>
      </c>
      <c r="G1171" s="207"/>
      <c r="H1171" s="210">
        <v>1</v>
      </c>
      <c r="I1171" s="211"/>
      <c r="J1171" s="207"/>
      <c r="K1171" s="207"/>
      <c r="L1171" s="212"/>
      <c r="M1171" s="213"/>
      <c r="N1171" s="214"/>
      <c r="O1171" s="214"/>
      <c r="P1171" s="214"/>
      <c r="Q1171" s="214"/>
      <c r="R1171" s="214"/>
      <c r="S1171" s="214"/>
      <c r="T1171" s="215"/>
      <c r="AT1171" s="216" t="s">
        <v>167</v>
      </c>
      <c r="AU1171" s="216" t="s">
        <v>87</v>
      </c>
      <c r="AV1171" s="14" t="s">
        <v>87</v>
      </c>
      <c r="AW1171" s="14" t="s">
        <v>33</v>
      </c>
      <c r="AX1171" s="14" t="s">
        <v>85</v>
      </c>
      <c r="AY1171" s="216" t="s">
        <v>157</v>
      </c>
    </row>
    <row r="1172" spans="1:65" s="2" customFormat="1" ht="24.15" customHeight="1">
      <c r="A1172" s="34"/>
      <c r="B1172" s="35"/>
      <c r="C1172" s="182" t="s">
        <v>1935</v>
      </c>
      <c r="D1172" s="182" t="s">
        <v>160</v>
      </c>
      <c r="E1172" s="183" t="s">
        <v>1936</v>
      </c>
      <c r="F1172" s="184" t="s">
        <v>1937</v>
      </c>
      <c r="G1172" s="185" t="s">
        <v>1124</v>
      </c>
      <c r="H1172" s="186">
        <v>1</v>
      </c>
      <c r="I1172" s="187"/>
      <c r="J1172" s="188">
        <f>ROUND(I1172*H1172,2)</f>
        <v>0</v>
      </c>
      <c r="K1172" s="184" t="s">
        <v>1</v>
      </c>
      <c r="L1172" s="39"/>
      <c r="M1172" s="189" t="s">
        <v>1</v>
      </c>
      <c r="N1172" s="190" t="s">
        <v>43</v>
      </c>
      <c r="O1172" s="71"/>
      <c r="P1172" s="191">
        <f>O1172*H1172</f>
        <v>0</v>
      </c>
      <c r="Q1172" s="191">
        <v>6.6E-4</v>
      </c>
      <c r="R1172" s="191">
        <f>Q1172*H1172</f>
        <v>6.6E-4</v>
      </c>
      <c r="S1172" s="191">
        <v>0</v>
      </c>
      <c r="T1172" s="192">
        <f>S1172*H1172</f>
        <v>0</v>
      </c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R1172" s="193" t="s">
        <v>254</v>
      </c>
      <c r="AT1172" s="193" t="s">
        <v>160</v>
      </c>
      <c r="AU1172" s="193" t="s">
        <v>87</v>
      </c>
      <c r="AY1172" s="17" t="s">
        <v>157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17" t="s">
        <v>85</v>
      </c>
      <c r="BK1172" s="194">
        <f>ROUND(I1172*H1172,2)</f>
        <v>0</v>
      </c>
      <c r="BL1172" s="17" t="s">
        <v>254</v>
      </c>
      <c r="BM1172" s="193" t="s">
        <v>1938</v>
      </c>
    </row>
    <row r="1173" spans="1:65" s="14" customFormat="1" ht="10.199999999999999">
      <c r="B1173" s="206"/>
      <c r="C1173" s="207"/>
      <c r="D1173" s="197" t="s">
        <v>167</v>
      </c>
      <c r="E1173" s="208" t="s">
        <v>1</v>
      </c>
      <c r="F1173" s="209" t="s">
        <v>85</v>
      </c>
      <c r="G1173" s="207"/>
      <c r="H1173" s="210">
        <v>1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167</v>
      </c>
      <c r="AU1173" s="216" t="s">
        <v>87</v>
      </c>
      <c r="AV1173" s="14" t="s">
        <v>87</v>
      </c>
      <c r="AW1173" s="14" t="s">
        <v>33</v>
      </c>
      <c r="AX1173" s="14" t="s">
        <v>85</v>
      </c>
      <c r="AY1173" s="216" t="s">
        <v>157</v>
      </c>
    </row>
    <row r="1174" spans="1:65" s="2" customFormat="1" ht="66.75" customHeight="1">
      <c r="A1174" s="34"/>
      <c r="B1174" s="35"/>
      <c r="C1174" s="182" t="s">
        <v>1939</v>
      </c>
      <c r="D1174" s="182" t="s">
        <v>160</v>
      </c>
      <c r="E1174" s="183" t="s">
        <v>1940</v>
      </c>
      <c r="F1174" s="184" t="s">
        <v>1941</v>
      </c>
      <c r="G1174" s="185" t="s">
        <v>1124</v>
      </c>
      <c r="H1174" s="186">
        <v>1</v>
      </c>
      <c r="I1174" s="187"/>
      <c r="J1174" s="188">
        <f>ROUND(I1174*H1174,2)</f>
        <v>0</v>
      </c>
      <c r="K1174" s="184" t="s">
        <v>1</v>
      </c>
      <c r="L1174" s="39"/>
      <c r="M1174" s="189" t="s">
        <v>1</v>
      </c>
      <c r="N1174" s="190" t="s">
        <v>43</v>
      </c>
      <c r="O1174" s="71"/>
      <c r="P1174" s="191">
        <f>O1174*H1174</f>
        <v>0</v>
      </c>
      <c r="Q1174" s="191">
        <v>6.6E-4</v>
      </c>
      <c r="R1174" s="191">
        <f>Q1174*H1174</f>
        <v>6.6E-4</v>
      </c>
      <c r="S1174" s="191">
        <v>0</v>
      </c>
      <c r="T1174" s="192">
        <f>S1174*H1174</f>
        <v>0</v>
      </c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R1174" s="193" t="s">
        <v>254</v>
      </c>
      <c r="AT1174" s="193" t="s">
        <v>160</v>
      </c>
      <c r="AU1174" s="193" t="s">
        <v>87</v>
      </c>
      <c r="AY1174" s="17" t="s">
        <v>157</v>
      </c>
      <c r="BE1174" s="194">
        <f>IF(N1174="základní",J1174,0)</f>
        <v>0</v>
      </c>
      <c r="BF1174" s="194">
        <f>IF(N1174="snížená",J1174,0)</f>
        <v>0</v>
      </c>
      <c r="BG1174" s="194">
        <f>IF(N1174="zákl. přenesená",J1174,0)</f>
        <v>0</v>
      </c>
      <c r="BH1174" s="194">
        <f>IF(N1174="sníž. přenesená",J1174,0)</f>
        <v>0</v>
      </c>
      <c r="BI1174" s="194">
        <f>IF(N1174="nulová",J1174,0)</f>
        <v>0</v>
      </c>
      <c r="BJ1174" s="17" t="s">
        <v>85</v>
      </c>
      <c r="BK1174" s="194">
        <f>ROUND(I1174*H1174,2)</f>
        <v>0</v>
      </c>
      <c r="BL1174" s="17" t="s">
        <v>254</v>
      </c>
      <c r="BM1174" s="193" t="s">
        <v>1942</v>
      </c>
    </row>
    <row r="1175" spans="1:65" s="14" customFormat="1" ht="10.199999999999999">
      <c r="B1175" s="206"/>
      <c r="C1175" s="207"/>
      <c r="D1175" s="197" t="s">
        <v>167</v>
      </c>
      <c r="E1175" s="208" t="s">
        <v>1</v>
      </c>
      <c r="F1175" s="209" t="s">
        <v>85</v>
      </c>
      <c r="G1175" s="207"/>
      <c r="H1175" s="210">
        <v>1</v>
      </c>
      <c r="I1175" s="211"/>
      <c r="J1175" s="207"/>
      <c r="K1175" s="207"/>
      <c r="L1175" s="212"/>
      <c r="M1175" s="213"/>
      <c r="N1175" s="214"/>
      <c r="O1175" s="214"/>
      <c r="P1175" s="214"/>
      <c r="Q1175" s="214"/>
      <c r="R1175" s="214"/>
      <c r="S1175" s="214"/>
      <c r="T1175" s="215"/>
      <c r="AT1175" s="216" t="s">
        <v>167</v>
      </c>
      <c r="AU1175" s="216" t="s">
        <v>87</v>
      </c>
      <c r="AV1175" s="14" t="s">
        <v>87</v>
      </c>
      <c r="AW1175" s="14" t="s">
        <v>33</v>
      </c>
      <c r="AX1175" s="14" t="s">
        <v>85</v>
      </c>
      <c r="AY1175" s="216" t="s">
        <v>157</v>
      </c>
    </row>
    <row r="1176" spans="1:65" s="2" customFormat="1" ht="66.75" customHeight="1">
      <c r="A1176" s="34"/>
      <c r="B1176" s="35"/>
      <c r="C1176" s="182" t="s">
        <v>1943</v>
      </c>
      <c r="D1176" s="182" t="s">
        <v>160</v>
      </c>
      <c r="E1176" s="183" t="s">
        <v>1944</v>
      </c>
      <c r="F1176" s="184" t="s">
        <v>1945</v>
      </c>
      <c r="G1176" s="185" t="s">
        <v>1124</v>
      </c>
      <c r="H1176" s="186">
        <v>1</v>
      </c>
      <c r="I1176" s="187"/>
      <c r="J1176" s="188">
        <f>ROUND(I1176*H1176,2)</f>
        <v>0</v>
      </c>
      <c r="K1176" s="184" t="s">
        <v>1</v>
      </c>
      <c r="L1176" s="39"/>
      <c r="M1176" s="189" t="s">
        <v>1</v>
      </c>
      <c r="N1176" s="190" t="s">
        <v>43</v>
      </c>
      <c r="O1176" s="71"/>
      <c r="P1176" s="191">
        <f>O1176*H1176</f>
        <v>0</v>
      </c>
      <c r="Q1176" s="191">
        <v>6.6E-4</v>
      </c>
      <c r="R1176" s="191">
        <f>Q1176*H1176</f>
        <v>6.6E-4</v>
      </c>
      <c r="S1176" s="191">
        <v>0</v>
      </c>
      <c r="T1176" s="19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193" t="s">
        <v>254</v>
      </c>
      <c r="AT1176" s="193" t="s">
        <v>160</v>
      </c>
      <c r="AU1176" s="193" t="s">
        <v>87</v>
      </c>
      <c r="AY1176" s="17" t="s">
        <v>157</v>
      </c>
      <c r="BE1176" s="194">
        <f>IF(N1176="základní",J1176,0)</f>
        <v>0</v>
      </c>
      <c r="BF1176" s="194">
        <f>IF(N1176="snížená",J1176,0)</f>
        <v>0</v>
      </c>
      <c r="BG1176" s="194">
        <f>IF(N1176="zákl. přenesená",J1176,0)</f>
        <v>0</v>
      </c>
      <c r="BH1176" s="194">
        <f>IF(N1176="sníž. přenesená",J1176,0)</f>
        <v>0</v>
      </c>
      <c r="BI1176" s="194">
        <f>IF(N1176="nulová",J1176,0)</f>
        <v>0</v>
      </c>
      <c r="BJ1176" s="17" t="s">
        <v>85</v>
      </c>
      <c r="BK1176" s="194">
        <f>ROUND(I1176*H1176,2)</f>
        <v>0</v>
      </c>
      <c r="BL1176" s="17" t="s">
        <v>254</v>
      </c>
      <c r="BM1176" s="193" t="s">
        <v>1946</v>
      </c>
    </row>
    <row r="1177" spans="1:65" s="14" customFormat="1" ht="10.199999999999999">
      <c r="B1177" s="206"/>
      <c r="C1177" s="207"/>
      <c r="D1177" s="197" t="s">
        <v>167</v>
      </c>
      <c r="E1177" s="208" t="s">
        <v>1</v>
      </c>
      <c r="F1177" s="209" t="s">
        <v>85</v>
      </c>
      <c r="G1177" s="207"/>
      <c r="H1177" s="210">
        <v>1</v>
      </c>
      <c r="I1177" s="211"/>
      <c r="J1177" s="207"/>
      <c r="K1177" s="207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167</v>
      </c>
      <c r="AU1177" s="216" t="s">
        <v>87</v>
      </c>
      <c r="AV1177" s="14" t="s">
        <v>87</v>
      </c>
      <c r="AW1177" s="14" t="s">
        <v>33</v>
      </c>
      <c r="AX1177" s="14" t="s">
        <v>85</v>
      </c>
      <c r="AY1177" s="216" t="s">
        <v>157</v>
      </c>
    </row>
    <row r="1178" spans="1:65" s="2" customFormat="1" ht="44.25" customHeight="1">
      <c r="A1178" s="34"/>
      <c r="B1178" s="35"/>
      <c r="C1178" s="182" t="s">
        <v>1947</v>
      </c>
      <c r="D1178" s="182" t="s">
        <v>160</v>
      </c>
      <c r="E1178" s="183" t="s">
        <v>1948</v>
      </c>
      <c r="F1178" s="184" t="s">
        <v>1949</v>
      </c>
      <c r="G1178" s="185" t="s">
        <v>1124</v>
      </c>
      <c r="H1178" s="186">
        <v>2</v>
      </c>
      <c r="I1178" s="187"/>
      <c r="J1178" s="188">
        <f>ROUND(I1178*H1178,2)</f>
        <v>0</v>
      </c>
      <c r="K1178" s="184" t="s">
        <v>1</v>
      </c>
      <c r="L1178" s="39"/>
      <c r="M1178" s="189" t="s">
        <v>1</v>
      </c>
      <c r="N1178" s="190" t="s">
        <v>43</v>
      </c>
      <c r="O1178" s="71"/>
      <c r="P1178" s="191">
        <f>O1178*H1178</f>
        <v>0</v>
      </c>
      <c r="Q1178" s="191">
        <v>6.6E-4</v>
      </c>
      <c r="R1178" s="191">
        <f>Q1178*H1178</f>
        <v>1.32E-3</v>
      </c>
      <c r="S1178" s="191">
        <v>0</v>
      </c>
      <c r="T1178" s="19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193" t="s">
        <v>254</v>
      </c>
      <c r="AT1178" s="193" t="s">
        <v>160</v>
      </c>
      <c r="AU1178" s="193" t="s">
        <v>87</v>
      </c>
      <c r="AY1178" s="17" t="s">
        <v>157</v>
      </c>
      <c r="BE1178" s="194">
        <f>IF(N1178="základní",J1178,0)</f>
        <v>0</v>
      </c>
      <c r="BF1178" s="194">
        <f>IF(N1178="snížená",J1178,0)</f>
        <v>0</v>
      </c>
      <c r="BG1178" s="194">
        <f>IF(N1178="zákl. přenesená",J1178,0)</f>
        <v>0</v>
      </c>
      <c r="BH1178" s="194">
        <f>IF(N1178="sníž. přenesená",J1178,0)</f>
        <v>0</v>
      </c>
      <c r="BI1178" s="194">
        <f>IF(N1178="nulová",J1178,0)</f>
        <v>0</v>
      </c>
      <c r="BJ1178" s="17" t="s">
        <v>85</v>
      </c>
      <c r="BK1178" s="194">
        <f>ROUND(I1178*H1178,2)</f>
        <v>0</v>
      </c>
      <c r="BL1178" s="17" t="s">
        <v>254</v>
      </c>
      <c r="BM1178" s="193" t="s">
        <v>1950</v>
      </c>
    </row>
    <row r="1179" spans="1:65" s="14" customFormat="1" ht="10.199999999999999">
      <c r="B1179" s="206"/>
      <c r="C1179" s="207"/>
      <c r="D1179" s="197" t="s">
        <v>167</v>
      </c>
      <c r="E1179" s="208" t="s">
        <v>1</v>
      </c>
      <c r="F1179" s="209" t="s">
        <v>87</v>
      </c>
      <c r="G1179" s="207"/>
      <c r="H1179" s="210">
        <v>2</v>
      </c>
      <c r="I1179" s="211"/>
      <c r="J1179" s="207"/>
      <c r="K1179" s="207"/>
      <c r="L1179" s="212"/>
      <c r="M1179" s="213"/>
      <c r="N1179" s="214"/>
      <c r="O1179" s="214"/>
      <c r="P1179" s="214"/>
      <c r="Q1179" s="214"/>
      <c r="R1179" s="214"/>
      <c r="S1179" s="214"/>
      <c r="T1179" s="215"/>
      <c r="AT1179" s="216" t="s">
        <v>167</v>
      </c>
      <c r="AU1179" s="216" t="s">
        <v>87</v>
      </c>
      <c r="AV1179" s="14" t="s">
        <v>87</v>
      </c>
      <c r="AW1179" s="14" t="s">
        <v>33</v>
      </c>
      <c r="AX1179" s="14" t="s">
        <v>85</v>
      </c>
      <c r="AY1179" s="216" t="s">
        <v>157</v>
      </c>
    </row>
    <row r="1180" spans="1:65" s="2" customFormat="1" ht="37.799999999999997" customHeight="1">
      <c r="A1180" s="34"/>
      <c r="B1180" s="35"/>
      <c r="C1180" s="182" t="s">
        <v>1951</v>
      </c>
      <c r="D1180" s="182" t="s">
        <v>160</v>
      </c>
      <c r="E1180" s="183" t="s">
        <v>1952</v>
      </c>
      <c r="F1180" s="184" t="s">
        <v>1953</v>
      </c>
      <c r="G1180" s="185" t="s">
        <v>352</v>
      </c>
      <c r="H1180" s="186">
        <v>4</v>
      </c>
      <c r="I1180" s="187"/>
      <c r="J1180" s="188">
        <f>ROUND(I1180*H1180,2)</f>
        <v>0</v>
      </c>
      <c r="K1180" s="184" t="s">
        <v>1</v>
      </c>
      <c r="L1180" s="39"/>
      <c r="M1180" s="189" t="s">
        <v>1</v>
      </c>
      <c r="N1180" s="190" t="s">
        <v>43</v>
      </c>
      <c r="O1180" s="71"/>
      <c r="P1180" s="191">
        <f>O1180*H1180</f>
        <v>0</v>
      </c>
      <c r="Q1180" s="191">
        <v>6.6E-4</v>
      </c>
      <c r="R1180" s="191">
        <f>Q1180*H1180</f>
        <v>2.64E-3</v>
      </c>
      <c r="S1180" s="191">
        <v>0</v>
      </c>
      <c r="T1180" s="19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193" t="s">
        <v>254</v>
      </c>
      <c r="AT1180" s="193" t="s">
        <v>160</v>
      </c>
      <c r="AU1180" s="193" t="s">
        <v>87</v>
      </c>
      <c r="AY1180" s="17" t="s">
        <v>157</v>
      </c>
      <c r="BE1180" s="194">
        <f>IF(N1180="základní",J1180,0)</f>
        <v>0</v>
      </c>
      <c r="BF1180" s="194">
        <f>IF(N1180="snížená",J1180,0)</f>
        <v>0</v>
      </c>
      <c r="BG1180" s="194">
        <f>IF(N1180="zákl. přenesená",J1180,0)</f>
        <v>0</v>
      </c>
      <c r="BH1180" s="194">
        <f>IF(N1180="sníž. přenesená",J1180,0)</f>
        <v>0</v>
      </c>
      <c r="BI1180" s="194">
        <f>IF(N1180="nulová",J1180,0)</f>
        <v>0</v>
      </c>
      <c r="BJ1180" s="17" t="s">
        <v>85</v>
      </c>
      <c r="BK1180" s="194">
        <f>ROUND(I1180*H1180,2)</f>
        <v>0</v>
      </c>
      <c r="BL1180" s="17" t="s">
        <v>254</v>
      </c>
      <c r="BM1180" s="193" t="s">
        <v>1954</v>
      </c>
    </row>
    <row r="1181" spans="1:65" s="14" customFormat="1" ht="10.199999999999999">
      <c r="B1181" s="206"/>
      <c r="C1181" s="207"/>
      <c r="D1181" s="197" t="s">
        <v>167</v>
      </c>
      <c r="E1181" s="208" t="s">
        <v>1</v>
      </c>
      <c r="F1181" s="209" t="s">
        <v>165</v>
      </c>
      <c r="G1181" s="207"/>
      <c r="H1181" s="210">
        <v>4</v>
      </c>
      <c r="I1181" s="211"/>
      <c r="J1181" s="207"/>
      <c r="K1181" s="207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167</v>
      </c>
      <c r="AU1181" s="216" t="s">
        <v>87</v>
      </c>
      <c r="AV1181" s="14" t="s">
        <v>87</v>
      </c>
      <c r="AW1181" s="14" t="s">
        <v>33</v>
      </c>
      <c r="AX1181" s="14" t="s">
        <v>85</v>
      </c>
      <c r="AY1181" s="216" t="s">
        <v>157</v>
      </c>
    </row>
    <row r="1182" spans="1:65" s="2" customFormat="1" ht="44.25" customHeight="1">
      <c r="A1182" s="34"/>
      <c r="B1182" s="35"/>
      <c r="C1182" s="182" t="s">
        <v>1955</v>
      </c>
      <c r="D1182" s="182" t="s">
        <v>160</v>
      </c>
      <c r="E1182" s="183" t="s">
        <v>1956</v>
      </c>
      <c r="F1182" s="184" t="s">
        <v>1957</v>
      </c>
      <c r="G1182" s="185" t="s">
        <v>1124</v>
      </c>
      <c r="H1182" s="186">
        <v>1</v>
      </c>
      <c r="I1182" s="187"/>
      <c r="J1182" s="188">
        <f>ROUND(I1182*H1182,2)</f>
        <v>0</v>
      </c>
      <c r="K1182" s="184" t="s">
        <v>1</v>
      </c>
      <c r="L1182" s="39"/>
      <c r="M1182" s="189" t="s">
        <v>1</v>
      </c>
      <c r="N1182" s="190" t="s">
        <v>43</v>
      </c>
      <c r="O1182" s="71"/>
      <c r="P1182" s="191">
        <f>O1182*H1182</f>
        <v>0</v>
      </c>
      <c r="Q1182" s="191">
        <v>6.6E-4</v>
      </c>
      <c r="R1182" s="191">
        <f>Q1182*H1182</f>
        <v>6.6E-4</v>
      </c>
      <c r="S1182" s="191">
        <v>0</v>
      </c>
      <c r="T1182" s="192">
        <f>S1182*H1182</f>
        <v>0</v>
      </c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R1182" s="193" t="s">
        <v>254</v>
      </c>
      <c r="AT1182" s="193" t="s">
        <v>160</v>
      </c>
      <c r="AU1182" s="193" t="s">
        <v>87</v>
      </c>
      <c r="AY1182" s="17" t="s">
        <v>157</v>
      </c>
      <c r="BE1182" s="194">
        <f>IF(N1182="základní",J1182,0)</f>
        <v>0</v>
      </c>
      <c r="BF1182" s="194">
        <f>IF(N1182="snížená",J1182,0)</f>
        <v>0</v>
      </c>
      <c r="BG1182" s="194">
        <f>IF(N1182="zákl. přenesená",J1182,0)</f>
        <v>0</v>
      </c>
      <c r="BH1182" s="194">
        <f>IF(N1182="sníž. přenesená",J1182,0)</f>
        <v>0</v>
      </c>
      <c r="BI1182" s="194">
        <f>IF(N1182="nulová",J1182,0)</f>
        <v>0</v>
      </c>
      <c r="BJ1182" s="17" t="s">
        <v>85</v>
      </c>
      <c r="BK1182" s="194">
        <f>ROUND(I1182*H1182,2)</f>
        <v>0</v>
      </c>
      <c r="BL1182" s="17" t="s">
        <v>254</v>
      </c>
      <c r="BM1182" s="193" t="s">
        <v>1958</v>
      </c>
    </row>
    <row r="1183" spans="1:65" s="14" customFormat="1" ht="10.199999999999999">
      <c r="B1183" s="206"/>
      <c r="C1183" s="207"/>
      <c r="D1183" s="197" t="s">
        <v>167</v>
      </c>
      <c r="E1183" s="208" t="s">
        <v>1</v>
      </c>
      <c r="F1183" s="209" t="s">
        <v>85</v>
      </c>
      <c r="G1183" s="207"/>
      <c r="H1183" s="210">
        <v>1</v>
      </c>
      <c r="I1183" s="211"/>
      <c r="J1183" s="207"/>
      <c r="K1183" s="207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167</v>
      </c>
      <c r="AU1183" s="216" t="s">
        <v>87</v>
      </c>
      <c r="AV1183" s="14" t="s">
        <v>87</v>
      </c>
      <c r="AW1183" s="14" t="s">
        <v>33</v>
      </c>
      <c r="AX1183" s="14" t="s">
        <v>85</v>
      </c>
      <c r="AY1183" s="216" t="s">
        <v>157</v>
      </c>
    </row>
    <row r="1184" spans="1:65" s="2" customFormat="1" ht="62.7" customHeight="1">
      <c r="A1184" s="34"/>
      <c r="B1184" s="35"/>
      <c r="C1184" s="182" t="s">
        <v>1959</v>
      </c>
      <c r="D1184" s="182" t="s">
        <v>160</v>
      </c>
      <c r="E1184" s="183" t="s">
        <v>1960</v>
      </c>
      <c r="F1184" s="184" t="s">
        <v>1961</v>
      </c>
      <c r="G1184" s="185" t="s">
        <v>1124</v>
      </c>
      <c r="H1184" s="186">
        <v>1</v>
      </c>
      <c r="I1184" s="187"/>
      <c r="J1184" s="188">
        <f>ROUND(I1184*H1184,2)</f>
        <v>0</v>
      </c>
      <c r="K1184" s="184" t="s">
        <v>1</v>
      </c>
      <c r="L1184" s="39"/>
      <c r="M1184" s="189" t="s">
        <v>1</v>
      </c>
      <c r="N1184" s="190" t="s">
        <v>43</v>
      </c>
      <c r="O1184" s="71"/>
      <c r="P1184" s="191">
        <f>O1184*H1184</f>
        <v>0</v>
      </c>
      <c r="Q1184" s="191">
        <v>6.6E-4</v>
      </c>
      <c r="R1184" s="191">
        <f>Q1184*H1184</f>
        <v>6.6E-4</v>
      </c>
      <c r="S1184" s="191">
        <v>0</v>
      </c>
      <c r="T1184" s="192">
        <f>S1184*H1184</f>
        <v>0</v>
      </c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R1184" s="193" t="s">
        <v>254</v>
      </c>
      <c r="AT1184" s="193" t="s">
        <v>160</v>
      </c>
      <c r="AU1184" s="193" t="s">
        <v>87</v>
      </c>
      <c r="AY1184" s="17" t="s">
        <v>157</v>
      </c>
      <c r="BE1184" s="194">
        <f>IF(N1184="základní",J1184,0)</f>
        <v>0</v>
      </c>
      <c r="BF1184" s="194">
        <f>IF(N1184="snížená",J1184,0)</f>
        <v>0</v>
      </c>
      <c r="BG1184" s="194">
        <f>IF(N1184="zákl. přenesená",J1184,0)</f>
        <v>0</v>
      </c>
      <c r="BH1184" s="194">
        <f>IF(N1184="sníž. přenesená",J1184,0)</f>
        <v>0</v>
      </c>
      <c r="BI1184" s="194">
        <f>IF(N1184="nulová",J1184,0)</f>
        <v>0</v>
      </c>
      <c r="BJ1184" s="17" t="s">
        <v>85</v>
      </c>
      <c r="BK1184" s="194">
        <f>ROUND(I1184*H1184,2)</f>
        <v>0</v>
      </c>
      <c r="BL1184" s="17" t="s">
        <v>254</v>
      </c>
      <c r="BM1184" s="193" t="s">
        <v>1962</v>
      </c>
    </row>
    <row r="1185" spans="1:65" s="14" customFormat="1" ht="10.199999999999999">
      <c r="B1185" s="206"/>
      <c r="C1185" s="207"/>
      <c r="D1185" s="197" t="s">
        <v>167</v>
      </c>
      <c r="E1185" s="208" t="s">
        <v>1</v>
      </c>
      <c r="F1185" s="209" t="s">
        <v>85</v>
      </c>
      <c r="G1185" s="207"/>
      <c r="H1185" s="210">
        <v>1</v>
      </c>
      <c r="I1185" s="211"/>
      <c r="J1185" s="207"/>
      <c r="K1185" s="207"/>
      <c r="L1185" s="212"/>
      <c r="M1185" s="213"/>
      <c r="N1185" s="214"/>
      <c r="O1185" s="214"/>
      <c r="P1185" s="214"/>
      <c r="Q1185" s="214"/>
      <c r="R1185" s="214"/>
      <c r="S1185" s="214"/>
      <c r="T1185" s="215"/>
      <c r="AT1185" s="216" t="s">
        <v>167</v>
      </c>
      <c r="AU1185" s="216" t="s">
        <v>87</v>
      </c>
      <c r="AV1185" s="14" t="s">
        <v>87</v>
      </c>
      <c r="AW1185" s="14" t="s">
        <v>33</v>
      </c>
      <c r="AX1185" s="14" t="s">
        <v>85</v>
      </c>
      <c r="AY1185" s="216" t="s">
        <v>157</v>
      </c>
    </row>
    <row r="1186" spans="1:65" s="2" customFormat="1" ht="37.799999999999997" customHeight="1">
      <c r="A1186" s="34"/>
      <c r="B1186" s="35"/>
      <c r="C1186" s="182" t="s">
        <v>1963</v>
      </c>
      <c r="D1186" s="182" t="s">
        <v>160</v>
      </c>
      <c r="E1186" s="183" t="s">
        <v>1964</v>
      </c>
      <c r="F1186" s="184" t="s">
        <v>1965</v>
      </c>
      <c r="G1186" s="185" t="s">
        <v>1124</v>
      </c>
      <c r="H1186" s="186">
        <v>2</v>
      </c>
      <c r="I1186" s="187"/>
      <c r="J1186" s="188">
        <f>ROUND(I1186*H1186,2)</f>
        <v>0</v>
      </c>
      <c r="K1186" s="184" t="s">
        <v>1</v>
      </c>
      <c r="L1186" s="39"/>
      <c r="M1186" s="189" t="s">
        <v>1</v>
      </c>
      <c r="N1186" s="190" t="s">
        <v>43</v>
      </c>
      <c r="O1186" s="71"/>
      <c r="P1186" s="191">
        <f>O1186*H1186</f>
        <v>0</v>
      </c>
      <c r="Q1186" s="191">
        <v>6.6E-4</v>
      </c>
      <c r="R1186" s="191">
        <f>Q1186*H1186</f>
        <v>1.32E-3</v>
      </c>
      <c r="S1186" s="191">
        <v>0</v>
      </c>
      <c r="T1186" s="192">
        <f>S1186*H1186</f>
        <v>0</v>
      </c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R1186" s="193" t="s">
        <v>254</v>
      </c>
      <c r="AT1186" s="193" t="s">
        <v>160</v>
      </c>
      <c r="AU1186" s="193" t="s">
        <v>87</v>
      </c>
      <c r="AY1186" s="17" t="s">
        <v>157</v>
      </c>
      <c r="BE1186" s="194">
        <f>IF(N1186="základní",J1186,0)</f>
        <v>0</v>
      </c>
      <c r="BF1186" s="194">
        <f>IF(N1186="snížená",J1186,0)</f>
        <v>0</v>
      </c>
      <c r="BG1186" s="194">
        <f>IF(N1186="zákl. přenesená",J1186,0)</f>
        <v>0</v>
      </c>
      <c r="BH1186" s="194">
        <f>IF(N1186="sníž. přenesená",J1186,0)</f>
        <v>0</v>
      </c>
      <c r="BI1186" s="194">
        <f>IF(N1186="nulová",J1186,0)</f>
        <v>0</v>
      </c>
      <c r="BJ1186" s="17" t="s">
        <v>85</v>
      </c>
      <c r="BK1186" s="194">
        <f>ROUND(I1186*H1186,2)</f>
        <v>0</v>
      </c>
      <c r="BL1186" s="17" t="s">
        <v>254</v>
      </c>
      <c r="BM1186" s="193" t="s">
        <v>1966</v>
      </c>
    </row>
    <row r="1187" spans="1:65" s="14" customFormat="1" ht="10.199999999999999">
      <c r="B1187" s="206"/>
      <c r="C1187" s="207"/>
      <c r="D1187" s="197" t="s">
        <v>167</v>
      </c>
      <c r="E1187" s="208" t="s">
        <v>1</v>
      </c>
      <c r="F1187" s="209" t="s">
        <v>87</v>
      </c>
      <c r="G1187" s="207"/>
      <c r="H1187" s="210">
        <v>2</v>
      </c>
      <c r="I1187" s="211"/>
      <c r="J1187" s="207"/>
      <c r="K1187" s="207"/>
      <c r="L1187" s="212"/>
      <c r="M1187" s="213"/>
      <c r="N1187" s="214"/>
      <c r="O1187" s="214"/>
      <c r="P1187" s="214"/>
      <c r="Q1187" s="214"/>
      <c r="R1187" s="214"/>
      <c r="S1187" s="214"/>
      <c r="T1187" s="215"/>
      <c r="AT1187" s="216" t="s">
        <v>167</v>
      </c>
      <c r="AU1187" s="216" t="s">
        <v>87</v>
      </c>
      <c r="AV1187" s="14" t="s">
        <v>87</v>
      </c>
      <c r="AW1187" s="14" t="s">
        <v>33</v>
      </c>
      <c r="AX1187" s="14" t="s">
        <v>85</v>
      </c>
      <c r="AY1187" s="216" t="s">
        <v>157</v>
      </c>
    </row>
    <row r="1188" spans="1:65" s="2" customFormat="1" ht="37.799999999999997" customHeight="1">
      <c r="A1188" s="34"/>
      <c r="B1188" s="35"/>
      <c r="C1188" s="182" t="s">
        <v>1967</v>
      </c>
      <c r="D1188" s="182" t="s">
        <v>160</v>
      </c>
      <c r="E1188" s="183" t="s">
        <v>1968</v>
      </c>
      <c r="F1188" s="184" t="s">
        <v>1969</v>
      </c>
      <c r="G1188" s="185" t="s">
        <v>1124</v>
      </c>
      <c r="H1188" s="186">
        <v>1</v>
      </c>
      <c r="I1188" s="187"/>
      <c r="J1188" s="188">
        <f>ROUND(I1188*H1188,2)</f>
        <v>0</v>
      </c>
      <c r="K1188" s="184" t="s">
        <v>1</v>
      </c>
      <c r="L1188" s="39"/>
      <c r="M1188" s="189" t="s">
        <v>1</v>
      </c>
      <c r="N1188" s="190" t="s">
        <v>43</v>
      </c>
      <c r="O1188" s="71"/>
      <c r="P1188" s="191">
        <f>O1188*H1188</f>
        <v>0</v>
      </c>
      <c r="Q1188" s="191">
        <v>6.6E-4</v>
      </c>
      <c r="R1188" s="191">
        <f>Q1188*H1188</f>
        <v>6.6E-4</v>
      </c>
      <c r="S1188" s="191">
        <v>0</v>
      </c>
      <c r="T1188" s="192">
        <f>S1188*H1188</f>
        <v>0</v>
      </c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R1188" s="193" t="s">
        <v>254</v>
      </c>
      <c r="AT1188" s="193" t="s">
        <v>160</v>
      </c>
      <c r="AU1188" s="193" t="s">
        <v>87</v>
      </c>
      <c r="AY1188" s="17" t="s">
        <v>157</v>
      </c>
      <c r="BE1188" s="194">
        <f>IF(N1188="základní",J1188,0)</f>
        <v>0</v>
      </c>
      <c r="BF1188" s="194">
        <f>IF(N1188="snížená",J1188,0)</f>
        <v>0</v>
      </c>
      <c r="BG1188" s="194">
        <f>IF(N1188="zákl. přenesená",J1188,0)</f>
        <v>0</v>
      </c>
      <c r="BH1188" s="194">
        <f>IF(N1188="sníž. přenesená",J1188,0)</f>
        <v>0</v>
      </c>
      <c r="BI1188" s="194">
        <f>IF(N1188="nulová",J1188,0)</f>
        <v>0</v>
      </c>
      <c r="BJ1188" s="17" t="s">
        <v>85</v>
      </c>
      <c r="BK1188" s="194">
        <f>ROUND(I1188*H1188,2)</f>
        <v>0</v>
      </c>
      <c r="BL1188" s="17" t="s">
        <v>254</v>
      </c>
      <c r="BM1188" s="193" t="s">
        <v>1970</v>
      </c>
    </row>
    <row r="1189" spans="1:65" s="14" customFormat="1" ht="10.199999999999999">
      <c r="B1189" s="206"/>
      <c r="C1189" s="207"/>
      <c r="D1189" s="197" t="s">
        <v>167</v>
      </c>
      <c r="E1189" s="208" t="s">
        <v>1</v>
      </c>
      <c r="F1189" s="209" t="s">
        <v>85</v>
      </c>
      <c r="G1189" s="207"/>
      <c r="H1189" s="210">
        <v>1</v>
      </c>
      <c r="I1189" s="211"/>
      <c r="J1189" s="207"/>
      <c r="K1189" s="207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167</v>
      </c>
      <c r="AU1189" s="216" t="s">
        <v>87</v>
      </c>
      <c r="AV1189" s="14" t="s">
        <v>87</v>
      </c>
      <c r="AW1189" s="14" t="s">
        <v>33</v>
      </c>
      <c r="AX1189" s="14" t="s">
        <v>85</v>
      </c>
      <c r="AY1189" s="216" t="s">
        <v>157</v>
      </c>
    </row>
    <row r="1190" spans="1:65" s="2" customFormat="1" ht="62.7" customHeight="1">
      <c r="A1190" s="34"/>
      <c r="B1190" s="35"/>
      <c r="C1190" s="182" t="s">
        <v>1971</v>
      </c>
      <c r="D1190" s="182" t="s">
        <v>160</v>
      </c>
      <c r="E1190" s="183" t="s">
        <v>1972</v>
      </c>
      <c r="F1190" s="184" t="s">
        <v>1973</v>
      </c>
      <c r="G1190" s="185" t="s">
        <v>1124</v>
      </c>
      <c r="H1190" s="186">
        <v>1</v>
      </c>
      <c r="I1190" s="187"/>
      <c r="J1190" s="188">
        <f>ROUND(I1190*H1190,2)</f>
        <v>0</v>
      </c>
      <c r="K1190" s="184" t="s">
        <v>1</v>
      </c>
      <c r="L1190" s="39"/>
      <c r="M1190" s="189" t="s">
        <v>1</v>
      </c>
      <c r="N1190" s="190" t="s">
        <v>43</v>
      </c>
      <c r="O1190" s="71"/>
      <c r="P1190" s="191">
        <f>O1190*H1190</f>
        <v>0</v>
      </c>
      <c r="Q1190" s="191">
        <v>6.6E-4</v>
      </c>
      <c r="R1190" s="191">
        <f>Q1190*H1190</f>
        <v>6.6E-4</v>
      </c>
      <c r="S1190" s="191">
        <v>0</v>
      </c>
      <c r="T1190" s="192">
        <f>S1190*H1190</f>
        <v>0</v>
      </c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R1190" s="193" t="s">
        <v>254</v>
      </c>
      <c r="AT1190" s="193" t="s">
        <v>160</v>
      </c>
      <c r="AU1190" s="193" t="s">
        <v>87</v>
      </c>
      <c r="AY1190" s="17" t="s">
        <v>157</v>
      </c>
      <c r="BE1190" s="194">
        <f>IF(N1190="základní",J1190,0)</f>
        <v>0</v>
      </c>
      <c r="BF1190" s="194">
        <f>IF(N1190="snížená",J1190,0)</f>
        <v>0</v>
      </c>
      <c r="BG1190" s="194">
        <f>IF(N1190="zákl. přenesená",J1190,0)</f>
        <v>0</v>
      </c>
      <c r="BH1190" s="194">
        <f>IF(N1190="sníž. přenesená",J1190,0)</f>
        <v>0</v>
      </c>
      <c r="BI1190" s="194">
        <f>IF(N1190="nulová",J1190,0)</f>
        <v>0</v>
      </c>
      <c r="BJ1190" s="17" t="s">
        <v>85</v>
      </c>
      <c r="BK1190" s="194">
        <f>ROUND(I1190*H1190,2)</f>
        <v>0</v>
      </c>
      <c r="BL1190" s="17" t="s">
        <v>254</v>
      </c>
      <c r="BM1190" s="193" t="s">
        <v>1974</v>
      </c>
    </row>
    <row r="1191" spans="1:65" s="14" customFormat="1" ht="10.199999999999999">
      <c r="B1191" s="206"/>
      <c r="C1191" s="207"/>
      <c r="D1191" s="197" t="s">
        <v>167</v>
      </c>
      <c r="E1191" s="208" t="s">
        <v>1</v>
      </c>
      <c r="F1191" s="209" t="s">
        <v>85</v>
      </c>
      <c r="G1191" s="207"/>
      <c r="H1191" s="210">
        <v>1</v>
      </c>
      <c r="I1191" s="211"/>
      <c r="J1191" s="207"/>
      <c r="K1191" s="207"/>
      <c r="L1191" s="212"/>
      <c r="M1191" s="213"/>
      <c r="N1191" s="214"/>
      <c r="O1191" s="214"/>
      <c r="P1191" s="214"/>
      <c r="Q1191" s="214"/>
      <c r="R1191" s="214"/>
      <c r="S1191" s="214"/>
      <c r="T1191" s="215"/>
      <c r="AT1191" s="216" t="s">
        <v>167</v>
      </c>
      <c r="AU1191" s="216" t="s">
        <v>87</v>
      </c>
      <c r="AV1191" s="14" t="s">
        <v>87</v>
      </c>
      <c r="AW1191" s="14" t="s">
        <v>33</v>
      </c>
      <c r="AX1191" s="14" t="s">
        <v>85</v>
      </c>
      <c r="AY1191" s="216" t="s">
        <v>157</v>
      </c>
    </row>
    <row r="1192" spans="1:65" s="2" customFormat="1" ht="37.799999999999997" customHeight="1">
      <c r="A1192" s="34"/>
      <c r="B1192" s="35"/>
      <c r="C1192" s="182" t="s">
        <v>1975</v>
      </c>
      <c r="D1192" s="182" t="s">
        <v>160</v>
      </c>
      <c r="E1192" s="183" t="s">
        <v>1976</v>
      </c>
      <c r="F1192" s="184" t="s">
        <v>1977</v>
      </c>
      <c r="G1192" s="185" t="s">
        <v>1124</v>
      </c>
      <c r="H1192" s="186">
        <v>1</v>
      </c>
      <c r="I1192" s="187"/>
      <c r="J1192" s="188">
        <f>ROUND(I1192*H1192,2)</f>
        <v>0</v>
      </c>
      <c r="K1192" s="184" t="s">
        <v>1</v>
      </c>
      <c r="L1192" s="39"/>
      <c r="M1192" s="189" t="s">
        <v>1</v>
      </c>
      <c r="N1192" s="190" t="s">
        <v>43</v>
      </c>
      <c r="O1192" s="71"/>
      <c r="P1192" s="191">
        <f>O1192*H1192</f>
        <v>0</v>
      </c>
      <c r="Q1192" s="191">
        <v>6.6E-4</v>
      </c>
      <c r="R1192" s="191">
        <f>Q1192*H1192</f>
        <v>6.6E-4</v>
      </c>
      <c r="S1192" s="191">
        <v>0</v>
      </c>
      <c r="T1192" s="192">
        <f>S1192*H1192</f>
        <v>0</v>
      </c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R1192" s="193" t="s">
        <v>254</v>
      </c>
      <c r="AT1192" s="193" t="s">
        <v>160</v>
      </c>
      <c r="AU1192" s="193" t="s">
        <v>87</v>
      </c>
      <c r="AY1192" s="17" t="s">
        <v>157</v>
      </c>
      <c r="BE1192" s="194">
        <f>IF(N1192="základní",J1192,0)</f>
        <v>0</v>
      </c>
      <c r="BF1192" s="194">
        <f>IF(N1192="snížená",J1192,0)</f>
        <v>0</v>
      </c>
      <c r="BG1192" s="194">
        <f>IF(N1192="zákl. přenesená",J1192,0)</f>
        <v>0</v>
      </c>
      <c r="BH1192" s="194">
        <f>IF(N1192="sníž. přenesená",J1192,0)</f>
        <v>0</v>
      </c>
      <c r="BI1192" s="194">
        <f>IF(N1192="nulová",J1192,0)</f>
        <v>0</v>
      </c>
      <c r="BJ1192" s="17" t="s">
        <v>85</v>
      </c>
      <c r="BK1192" s="194">
        <f>ROUND(I1192*H1192,2)</f>
        <v>0</v>
      </c>
      <c r="BL1192" s="17" t="s">
        <v>254</v>
      </c>
      <c r="BM1192" s="193" t="s">
        <v>1978</v>
      </c>
    </row>
    <row r="1193" spans="1:65" s="14" customFormat="1" ht="10.199999999999999">
      <c r="B1193" s="206"/>
      <c r="C1193" s="207"/>
      <c r="D1193" s="197" t="s">
        <v>167</v>
      </c>
      <c r="E1193" s="208" t="s">
        <v>1</v>
      </c>
      <c r="F1193" s="209" t="s">
        <v>85</v>
      </c>
      <c r="G1193" s="207"/>
      <c r="H1193" s="210">
        <v>1</v>
      </c>
      <c r="I1193" s="211"/>
      <c r="J1193" s="207"/>
      <c r="K1193" s="207"/>
      <c r="L1193" s="212"/>
      <c r="M1193" s="213"/>
      <c r="N1193" s="214"/>
      <c r="O1193" s="214"/>
      <c r="P1193" s="214"/>
      <c r="Q1193" s="214"/>
      <c r="R1193" s="214"/>
      <c r="S1193" s="214"/>
      <c r="T1193" s="215"/>
      <c r="AT1193" s="216" t="s">
        <v>167</v>
      </c>
      <c r="AU1193" s="216" t="s">
        <v>87</v>
      </c>
      <c r="AV1193" s="14" t="s">
        <v>87</v>
      </c>
      <c r="AW1193" s="14" t="s">
        <v>33</v>
      </c>
      <c r="AX1193" s="14" t="s">
        <v>85</v>
      </c>
      <c r="AY1193" s="216" t="s">
        <v>157</v>
      </c>
    </row>
    <row r="1194" spans="1:65" s="2" customFormat="1" ht="49.05" customHeight="1">
      <c r="A1194" s="34"/>
      <c r="B1194" s="35"/>
      <c r="C1194" s="182" t="s">
        <v>1979</v>
      </c>
      <c r="D1194" s="182" t="s">
        <v>160</v>
      </c>
      <c r="E1194" s="183" t="s">
        <v>1980</v>
      </c>
      <c r="F1194" s="184" t="s">
        <v>1981</v>
      </c>
      <c r="G1194" s="185" t="s">
        <v>1124</v>
      </c>
      <c r="H1194" s="186">
        <v>1</v>
      </c>
      <c r="I1194" s="187"/>
      <c r="J1194" s="188">
        <f>ROUND(I1194*H1194,2)</f>
        <v>0</v>
      </c>
      <c r="K1194" s="184" t="s">
        <v>1</v>
      </c>
      <c r="L1194" s="39"/>
      <c r="M1194" s="189" t="s">
        <v>1</v>
      </c>
      <c r="N1194" s="190" t="s">
        <v>43</v>
      </c>
      <c r="O1194" s="71"/>
      <c r="P1194" s="191">
        <f>O1194*H1194</f>
        <v>0</v>
      </c>
      <c r="Q1194" s="191">
        <v>6.6E-4</v>
      </c>
      <c r="R1194" s="191">
        <f>Q1194*H1194</f>
        <v>6.6E-4</v>
      </c>
      <c r="S1194" s="191">
        <v>0</v>
      </c>
      <c r="T1194" s="19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193" t="s">
        <v>254</v>
      </c>
      <c r="AT1194" s="193" t="s">
        <v>160</v>
      </c>
      <c r="AU1194" s="193" t="s">
        <v>87</v>
      </c>
      <c r="AY1194" s="17" t="s">
        <v>157</v>
      </c>
      <c r="BE1194" s="194">
        <f>IF(N1194="základní",J1194,0)</f>
        <v>0</v>
      </c>
      <c r="BF1194" s="194">
        <f>IF(N1194="snížená",J1194,0)</f>
        <v>0</v>
      </c>
      <c r="BG1194" s="194">
        <f>IF(N1194="zákl. přenesená",J1194,0)</f>
        <v>0</v>
      </c>
      <c r="BH1194" s="194">
        <f>IF(N1194="sníž. přenesená",J1194,0)</f>
        <v>0</v>
      </c>
      <c r="BI1194" s="194">
        <f>IF(N1194="nulová",J1194,0)</f>
        <v>0</v>
      </c>
      <c r="BJ1194" s="17" t="s">
        <v>85</v>
      </c>
      <c r="BK1194" s="194">
        <f>ROUND(I1194*H1194,2)</f>
        <v>0</v>
      </c>
      <c r="BL1194" s="17" t="s">
        <v>254</v>
      </c>
      <c r="BM1194" s="193" t="s">
        <v>1982</v>
      </c>
    </row>
    <row r="1195" spans="1:65" s="14" customFormat="1" ht="10.199999999999999">
      <c r="B1195" s="206"/>
      <c r="C1195" s="207"/>
      <c r="D1195" s="197" t="s">
        <v>167</v>
      </c>
      <c r="E1195" s="208" t="s">
        <v>1</v>
      </c>
      <c r="F1195" s="209" t="s">
        <v>85</v>
      </c>
      <c r="G1195" s="207"/>
      <c r="H1195" s="210">
        <v>1</v>
      </c>
      <c r="I1195" s="211"/>
      <c r="J1195" s="207"/>
      <c r="K1195" s="207"/>
      <c r="L1195" s="212"/>
      <c r="M1195" s="213"/>
      <c r="N1195" s="214"/>
      <c r="O1195" s="214"/>
      <c r="P1195" s="214"/>
      <c r="Q1195" s="214"/>
      <c r="R1195" s="214"/>
      <c r="S1195" s="214"/>
      <c r="T1195" s="215"/>
      <c r="AT1195" s="216" t="s">
        <v>167</v>
      </c>
      <c r="AU1195" s="216" t="s">
        <v>87</v>
      </c>
      <c r="AV1195" s="14" t="s">
        <v>87</v>
      </c>
      <c r="AW1195" s="14" t="s">
        <v>33</v>
      </c>
      <c r="AX1195" s="14" t="s">
        <v>85</v>
      </c>
      <c r="AY1195" s="216" t="s">
        <v>157</v>
      </c>
    </row>
    <row r="1196" spans="1:65" s="2" customFormat="1" ht="37.799999999999997" customHeight="1">
      <c r="A1196" s="34"/>
      <c r="B1196" s="35"/>
      <c r="C1196" s="182" t="s">
        <v>1983</v>
      </c>
      <c r="D1196" s="182" t="s">
        <v>160</v>
      </c>
      <c r="E1196" s="183" t="s">
        <v>1984</v>
      </c>
      <c r="F1196" s="184" t="s">
        <v>1985</v>
      </c>
      <c r="G1196" s="185" t="s">
        <v>1124</v>
      </c>
      <c r="H1196" s="186">
        <v>1</v>
      </c>
      <c r="I1196" s="187"/>
      <c r="J1196" s="188">
        <f>ROUND(I1196*H1196,2)</f>
        <v>0</v>
      </c>
      <c r="K1196" s="184" t="s">
        <v>1</v>
      </c>
      <c r="L1196" s="39"/>
      <c r="M1196" s="189" t="s">
        <v>1</v>
      </c>
      <c r="N1196" s="190" t="s">
        <v>43</v>
      </c>
      <c r="O1196" s="71"/>
      <c r="P1196" s="191">
        <f>O1196*H1196</f>
        <v>0</v>
      </c>
      <c r="Q1196" s="191">
        <v>6.6E-4</v>
      </c>
      <c r="R1196" s="191">
        <f>Q1196*H1196</f>
        <v>6.6E-4</v>
      </c>
      <c r="S1196" s="191">
        <v>0</v>
      </c>
      <c r="T1196" s="192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93" t="s">
        <v>254</v>
      </c>
      <c r="AT1196" s="193" t="s">
        <v>160</v>
      </c>
      <c r="AU1196" s="193" t="s">
        <v>87</v>
      </c>
      <c r="AY1196" s="17" t="s">
        <v>157</v>
      </c>
      <c r="BE1196" s="194">
        <f>IF(N1196="základní",J1196,0)</f>
        <v>0</v>
      </c>
      <c r="BF1196" s="194">
        <f>IF(N1196="snížená",J1196,0)</f>
        <v>0</v>
      </c>
      <c r="BG1196" s="194">
        <f>IF(N1196="zákl. přenesená",J1196,0)</f>
        <v>0</v>
      </c>
      <c r="BH1196" s="194">
        <f>IF(N1196="sníž. přenesená",J1196,0)</f>
        <v>0</v>
      </c>
      <c r="BI1196" s="194">
        <f>IF(N1196="nulová",J1196,0)</f>
        <v>0</v>
      </c>
      <c r="BJ1196" s="17" t="s">
        <v>85</v>
      </c>
      <c r="BK1196" s="194">
        <f>ROUND(I1196*H1196,2)</f>
        <v>0</v>
      </c>
      <c r="BL1196" s="17" t="s">
        <v>254</v>
      </c>
      <c r="BM1196" s="193" t="s">
        <v>1986</v>
      </c>
    </row>
    <row r="1197" spans="1:65" s="14" customFormat="1" ht="10.199999999999999">
      <c r="B1197" s="206"/>
      <c r="C1197" s="207"/>
      <c r="D1197" s="197" t="s">
        <v>167</v>
      </c>
      <c r="E1197" s="208" t="s">
        <v>1</v>
      </c>
      <c r="F1197" s="209" t="s">
        <v>85</v>
      </c>
      <c r="G1197" s="207"/>
      <c r="H1197" s="210">
        <v>1</v>
      </c>
      <c r="I1197" s="211"/>
      <c r="J1197" s="207"/>
      <c r="K1197" s="207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167</v>
      </c>
      <c r="AU1197" s="216" t="s">
        <v>87</v>
      </c>
      <c r="AV1197" s="14" t="s">
        <v>87</v>
      </c>
      <c r="AW1197" s="14" t="s">
        <v>33</v>
      </c>
      <c r="AX1197" s="14" t="s">
        <v>85</v>
      </c>
      <c r="AY1197" s="216" t="s">
        <v>157</v>
      </c>
    </row>
    <row r="1198" spans="1:65" s="2" customFormat="1" ht="37.799999999999997" customHeight="1">
      <c r="A1198" s="34"/>
      <c r="B1198" s="35"/>
      <c r="C1198" s="182" t="s">
        <v>1987</v>
      </c>
      <c r="D1198" s="182" t="s">
        <v>160</v>
      </c>
      <c r="E1198" s="183" t="s">
        <v>1988</v>
      </c>
      <c r="F1198" s="184" t="s">
        <v>1989</v>
      </c>
      <c r="G1198" s="185" t="s">
        <v>1124</v>
      </c>
      <c r="H1198" s="186">
        <v>1</v>
      </c>
      <c r="I1198" s="187"/>
      <c r="J1198" s="188">
        <f>ROUND(I1198*H1198,2)</f>
        <v>0</v>
      </c>
      <c r="K1198" s="184" t="s">
        <v>1</v>
      </c>
      <c r="L1198" s="39"/>
      <c r="M1198" s="189" t="s">
        <v>1</v>
      </c>
      <c r="N1198" s="190" t="s">
        <v>43</v>
      </c>
      <c r="O1198" s="71"/>
      <c r="P1198" s="191">
        <f>O1198*H1198</f>
        <v>0</v>
      </c>
      <c r="Q1198" s="191">
        <v>6.6E-4</v>
      </c>
      <c r="R1198" s="191">
        <f>Q1198*H1198</f>
        <v>6.6E-4</v>
      </c>
      <c r="S1198" s="191">
        <v>0</v>
      </c>
      <c r="T1198" s="19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193" t="s">
        <v>254</v>
      </c>
      <c r="AT1198" s="193" t="s">
        <v>160</v>
      </c>
      <c r="AU1198" s="193" t="s">
        <v>87</v>
      </c>
      <c r="AY1198" s="17" t="s">
        <v>157</v>
      </c>
      <c r="BE1198" s="194">
        <f>IF(N1198="základní",J1198,0)</f>
        <v>0</v>
      </c>
      <c r="BF1198" s="194">
        <f>IF(N1198="snížená",J1198,0)</f>
        <v>0</v>
      </c>
      <c r="BG1198" s="194">
        <f>IF(N1198="zákl. přenesená",J1198,0)</f>
        <v>0</v>
      </c>
      <c r="BH1198" s="194">
        <f>IF(N1198="sníž. přenesená",J1198,0)</f>
        <v>0</v>
      </c>
      <c r="BI1198" s="194">
        <f>IF(N1198="nulová",J1198,0)</f>
        <v>0</v>
      </c>
      <c r="BJ1198" s="17" t="s">
        <v>85</v>
      </c>
      <c r="BK1198" s="194">
        <f>ROUND(I1198*H1198,2)</f>
        <v>0</v>
      </c>
      <c r="BL1198" s="17" t="s">
        <v>254</v>
      </c>
      <c r="BM1198" s="193" t="s">
        <v>1990</v>
      </c>
    </row>
    <row r="1199" spans="1:65" s="14" customFormat="1" ht="10.199999999999999">
      <c r="B1199" s="206"/>
      <c r="C1199" s="207"/>
      <c r="D1199" s="197" t="s">
        <v>167</v>
      </c>
      <c r="E1199" s="208" t="s">
        <v>1</v>
      </c>
      <c r="F1199" s="209" t="s">
        <v>85</v>
      </c>
      <c r="G1199" s="207"/>
      <c r="H1199" s="210">
        <v>1</v>
      </c>
      <c r="I1199" s="211"/>
      <c r="J1199" s="207"/>
      <c r="K1199" s="207"/>
      <c r="L1199" s="212"/>
      <c r="M1199" s="213"/>
      <c r="N1199" s="214"/>
      <c r="O1199" s="214"/>
      <c r="P1199" s="214"/>
      <c r="Q1199" s="214"/>
      <c r="R1199" s="214"/>
      <c r="S1199" s="214"/>
      <c r="T1199" s="215"/>
      <c r="AT1199" s="216" t="s">
        <v>167</v>
      </c>
      <c r="AU1199" s="216" t="s">
        <v>87</v>
      </c>
      <c r="AV1199" s="14" t="s">
        <v>87</v>
      </c>
      <c r="AW1199" s="14" t="s">
        <v>33</v>
      </c>
      <c r="AX1199" s="14" t="s">
        <v>85</v>
      </c>
      <c r="AY1199" s="216" t="s">
        <v>157</v>
      </c>
    </row>
    <row r="1200" spans="1:65" s="2" customFormat="1" ht="37.799999999999997" customHeight="1">
      <c r="A1200" s="34"/>
      <c r="B1200" s="35"/>
      <c r="C1200" s="182" t="s">
        <v>1991</v>
      </c>
      <c r="D1200" s="182" t="s">
        <v>160</v>
      </c>
      <c r="E1200" s="183" t="s">
        <v>1992</v>
      </c>
      <c r="F1200" s="184" t="s">
        <v>1993</v>
      </c>
      <c r="G1200" s="185" t="s">
        <v>1124</v>
      </c>
      <c r="H1200" s="186">
        <v>1</v>
      </c>
      <c r="I1200" s="187"/>
      <c r="J1200" s="188">
        <f>ROUND(I1200*H1200,2)</f>
        <v>0</v>
      </c>
      <c r="K1200" s="184" t="s">
        <v>1</v>
      </c>
      <c r="L1200" s="39"/>
      <c r="M1200" s="189" t="s">
        <v>1</v>
      </c>
      <c r="N1200" s="190" t="s">
        <v>43</v>
      </c>
      <c r="O1200" s="71"/>
      <c r="P1200" s="191">
        <f>O1200*H1200</f>
        <v>0</v>
      </c>
      <c r="Q1200" s="191">
        <v>6.6E-4</v>
      </c>
      <c r="R1200" s="191">
        <f>Q1200*H1200</f>
        <v>6.6E-4</v>
      </c>
      <c r="S1200" s="191">
        <v>0</v>
      </c>
      <c r="T1200" s="19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193" t="s">
        <v>254</v>
      </c>
      <c r="AT1200" s="193" t="s">
        <v>160</v>
      </c>
      <c r="AU1200" s="193" t="s">
        <v>87</v>
      </c>
      <c r="AY1200" s="17" t="s">
        <v>157</v>
      </c>
      <c r="BE1200" s="194">
        <f>IF(N1200="základní",J1200,0)</f>
        <v>0</v>
      </c>
      <c r="BF1200" s="194">
        <f>IF(N1200="snížená",J1200,0)</f>
        <v>0</v>
      </c>
      <c r="BG1200" s="194">
        <f>IF(N1200="zákl. přenesená",J1200,0)</f>
        <v>0</v>
      </c>
      <c r="BH1200" s="194">
        <f>IF(N1200="sníž. přenesená",J1200,0)</f>
        <v>0</v>
      </c>
      <c r="BI1200" s="194">
        <f>IF(N1200="nulová",J1200,0)</f>
        <v>0</v>
      </c>
      <c r="BJ1200" s="17" t="s">
        <v>85</v>
      </c>
      <c r="BK1200" s="194">
        <f>ROUND(I1200*H1200,2)</f>
        <v>0</v>
      </c>
      <c r="BL1200" s="17" t="s">
        <v>254</v>
      </c>
      <c r="BM1200" s="193" t="s">
        <v>1994</v>
      </c>
    </row>
    <row r="1201" spans="1:65" s="14" customFormat="1" ht="10.199999999999999">
      <c r="B1201" s="206"/>
      <c r="C1201" s="207"/>
      <c r="D1201" s="197" t="s">
        <v>167</v>
      </c>
      <c r="E1201" s="208" t="s">
        <v>1</v>
      </c>
      <c r="F1201" s="209" t="s">
        <v>85</v>
      </c>
      <c r="G1201" s="207"/>
      <c r="H1201" s="210">
        <v>1</v>
      </c>
      <c r="I1201" s="211"/>
      <c r="J1201" s="207"/>
      <c r="K1201" s="207"/>
      <c r="L1201" s="212"/>
      <c r="M1201" s="213"/>
      <c r="N1201" s="214"/>
      <c r="O1201" s="214"/>
      <c r="P1201" s="214"/>
      <c r="Q1201" s="214"/>
      <c r="R1201" s="214"/>
      <c r="S1201" s="214"/>
      <c r="T1201" s="215"/>
      <c r="AT1201" s="216" t="s">
        <v>167</v>
      </c>
      <c r="AU1201" s="216" t="s">
        <v>87</v>
      </c>
      <c r="AV1201" s="14" t="s">
        <v>87</v>
      </c>
      <c r="AW1201" s="14" t="s">
        <v>33</v>
      </c>
      <c r="AX1201" s="14" t="s">
        <v>85</v>
      </c>
      <c r="AY1201" s="216" t="s">
        <v>157</v>
      </c>
    </row>
    <row r="1202" spans="1:65" s="12" customFormat="1" ht="22.8" customHeight="1">
      <c r="B1202" s="166"/>
      <c r="C1202" s="167"/>
      <c r="D1202" s="168" t="s">
        <v>77</v>
      </c>
      <c r="E1202" s="180" t="s">
        <v>1995</v>
      </c>
      <c r="F1202" s="180" t="s">
        <v>1996</v>
      </c>
      <c r="G1202" s="167"/>
      <c r="H1202" s="167"/>
      <c r="I1202" s="170"/>
      <c r="J1202" s="181">
        <f>BK1202</f>
        <v>0</v>
      </c>
      <c r="K1202" s="167"/>
      <c r="L1202" s="172"/>
      <c r="M1202" s="173"/>
      <c r="N1202" s="174"/>
      <c r="O1202" s="174"/>
      <c r="P1202" s="175">
        <f>SUM(P1203:P1208)</f>
        <v>0</v>
      </c>
      <c r="Q1202" s="174"/>
      <c r="R1202" s="175">
        <f>SUM(R1203:R1208)</f>
        <v>6.2289999999999998E-2</v>
      </c>
      <c r="S1202" s="174"/>
      <c r="T1202" s="176">
        <f>SUM(T1203:T1208)</f>
        <v>0.30625000000000002</v>
      </c>
      <c r="AR1202" s="177" t="s">
        <v>87</v>
      </c>
      <c r="AT1202" s="178" t="s">
        <v>77</v>
      </c>
      <c r="AU1202" s="178" t="s">
        <v>85</v>
      </c>
      <c r="AY1202" s="177" t="s">
        <v>157</v>
      </c>
      <c r="BK1202" s="179">
        <f>SUM(BK1203:BK1208)</f>
        <v>0</v>
      </c>
    </row>
    <row r="1203" spans="1:65" s="2" customFormat="1" ht="24.15" customHeight="1">
      <c r="A1203" s="34"/>
      <c r="B1203" s="35"/>
      <c r="C1203" s="182" t="s">
        <v>1997</v>
      </c>
      <c r="D1203" s="182" t="s">
        <v>160</v>
      </c>
      <c r="E1203" s="183" t="s">
        <v>1998</v>
      </c>
      <c r="F1203" s="184" t="s">
        <v>1999</v>
      </c>
      <c r="G1203" s="185" t="s">
        <v>352</v>
      </c>
      <c r="H1203" s="186">
        <v>1</v>
      </c>
      <c r="I1203" s="187"/>
      <c r="J1203" s="188">
        <f t="shared" ref="J1203:J1208" si="20">ROUND(I1203*H1203,2)</f>
        <v>0</v>
      </c>
      <c r="K1203" s="184" t="s">
        <v>164</v>
      </c>
      <c r="L1203" s="39"/>
      <c r="M1203" s="189" t="s">
        <v>1</v>
      </c>
      <c r="N1203" s="190" t="s">
        <v>43</v>
      </c>
      <c r="O1203" s="71"/>
      <c r="P1203" s="191">
        <f t="shared" ref="P1203:P1208" si="21">O1203*H1203</f>
        <v>0</v>
      </c>
      <c r="Q1203" s="191">
        <v>1.7000000000000001E-4</v>
      </c>
      <c r="R1203" s="191">
        <f t="shared" ref="R1203:R1208" si="22">Q1203*H1203</f>
        <v>1.7000000000000001E-4</v>
      </c>
      <c r="S1203" s="191">
        <v>0.30625000000000002</v>
      </c>
      <c r="T1203" s="192">
        <f t="shared" ref="T1203:T1208" si="23">S1203*H1203</f>
        <v>0.30625000000000002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193" t="s">
        <v>254</v>
      </c>
      <c r="AT1203" s="193" t="s">
        <v>160</v>
      </c>
      <c r="AU1203" s="193" t="s">
        <v>87</v>
      </c>
      <c r="AY1203" s="17" t="s">
        <v>157</v>
      </c>
      <c r="BE1203" s="194">
        <f t="shared" ref="BE1203:BE1208" si="24">IF(N1203="základní",J1203,0)</f>
        <v>0</v>
      </c>
      <c r="BF1203" s="194">
        <f t="shared" ref="BF1203:BF1208" si="25">IF(N1203="snížená",J1203,0)</f>
        <v>0</v>
      </c>
      <c r="BG1203" s="194">
        <f t="shared" ref="BG1203:BG1208" si="26">IF(N1203="zákl. přenesená",J1203,0)</f>
        <v>0</v>
      </c>
      <c r="BH1203" s="194">
        <f t="shared" ref="BH1203:BH1208" si="27">IF(N1203="sníž. přenesená",J1203,0)</f>
        <v>0</v>
      </c>
      <c r="BI1203" s="194">
        <f t="shared" ref="BI1203:BI1208" si="28">IF(N1203="nulová",J1203,0)</f>
        <v>0</v>
      </c>
      <c r="BJ1203" s="17" t="s">
        <v>85</v>
      </c>
      <c r="BK1203" s="194">
        <f t="shared" ref="BK1203:BK1208" si="29">ROUND(I1203*H1203,2)</f>
        <v>0</v>
      </c>
      <c r="BL1203" s="17" t="s">
        <v>254</v>
      </c>
      <c r="BM1203" s="193" t="s">
        <v>2000</v>
      </c>
    </row>
    <row r="1204" spans="1:65" s="2" customFormat="1" ht="24.15" customHeight="1">
      <c r="A1204" s="34"/>
      <c r="B1204" s="35"/>
      <c r="C1204" s="182" t="s">
        <v>2001</v>
      </c>
      <c r="D1204" s="182" t="s">
        <v>160</v>
      </c>
      <c r="E1204" s="183" t="s">
        <v>2002</v>
      </c>
      <c r="F1204" s="184" t="s">
        <v>2003</v>
      </c>
      <c r="G1204" s="185" t="s">
        <v>1124</v>
      </c>
      <c r="H1204" s="186">
        <v>1</v>
      </c>
      <c r="I1204" s="187"/>
      <c r="J1204" s="188">
        <f t="shared" si="20"/>
        <v>0</v>
      </c>
      <c r="K1204" s="184" t="s">
        <v>164</v>
      </c>
      <c r="L1204" s="39"/>
      <c r="M1204" s="189" t="s">
        <v>1</v>
      </c>
      <c r="N1204" s="190" t="s">
        <v>43</v>
      </c>
      <c r="O1204" s="71"/>
      <c r="P1204" s="191">
        <f t="shared" si="21"/>
        <v>0</v>
      </c>
      <c r="Q1204" s="191">
        <v>6.1440000000000002E-2</v>
      </c>
      <c r="R1204" s="191">
        <f t="shared" si="22"/>
        <v>6.1440000000000002E-2</v>
      </c>
      <c r="S1204" s="191">
        <v>0</v>
      </c>
      <c r="T1204" s="192">
        <f t="shared" si="23"/>
        <v>0</v>
      </c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R1204" s="193" t="s">
        <v>254</v>
      </c>
      <c r="AT1204" s="193" t="s">
        <v>160</v>
      </c>
      <c r="AU1204" s="193" t="s">
        <v>87</v>
      </c>
      <c r="AY1204" s="17" t="s">
        <v>157</v>
      </c>
      <c r="BE1204" s="194">
        <f t="shared" si="24"/>
        <v>0</v>
      </c>
      <c r="BF1204" s="194">
        <f t="shared" si="25"/>
        <v>0</v>
      </c>
      <c r="BG1204" s="194">
        <f t="shared" si="26"/>
        <v>0</v>
      </c>
      <c r="BH1204" s="194">
        <f t="shared" si="27"/>
        <v>0</v>
      </c>
      <c r="BI1204" s="194">
        <f t="shared" si="28"/>
        <v>0</v>
      </c>
      <c r="BJ1204" s="17" t="s">
        <v>85</v>
      </c>
      <c r="BK1204" s="194">
        <f t="shared" si="29"/>
        <v>0</v>
      </c>
      <c r="BL1204" s="17" t="s">
        <v>254</v>
      </c>
      <c r="BM1204" s="193" t="s">
        <v>2004</v>
      </c>
    </row>
    <row r="1205" spans="1:65" s="2" customFormat="1" ht="21.75" customHeight="1">
      <c r="A1205" s="34"/>
      <c r="B1205" s="35"/>
      <c r="C1205" s="182" t="s">
        <v>2005</v>
      </c>
      <c r="D1205" s="182" t="s">
        <v>160</v>
      </c>
      <c r="E1205" s="183" t="s">
        <v>2006</v>
      </c>
      <c r="F1205" s="184" t="s">
        <v>2007</v>
      </c>
      <c r="G1205" s="185" t="s">
        <v>352</v>
      </c>
      <c r="H1205" s="186">
        <v>1</v>
      </c>
      <c r="I1205" s="187"/>
      <c r="J1205" s="188">
        <f t="shared" si="20"/>
        <v>0</v>
      </c>
      <c r="K1205" s="184" t="s">
        <v>164</v>
      </c>
      <c r="L1205" s="39"/>
      <c r="M1205" s="189" t="s">
        <v>1</v>
      </c>
      <c r="N1205" s="190" t="s">
        <v>43</v>
      </c>
      <c r="O1205" s="71"/>
      <c r="P1205" s="191">
        <f t="shared" si="21"/>
        <v>0</v>
      </c>
      <c r="Q1205" s="191">
        <v>0</v>
      </c>
      <c r="R1205" s="191">
        <f t="shared" si="22"/>
        <v>0</v>
      </c>
      <c r="S1205" s="191">
        <v>0</v>
      </c>
      <c r="T1205" s="192">
        <f t="shared" si="23"/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193" t="s">
        <v>254</v>
      </c>
      <c r="AT1205" s="193" t="s">
        <v>160</v>
      </c>
      <c r="AU1205" s="193" t="s">
        <v>87</v>
      </c>
      <c r="AY1205" s="17" t="s">
        <v>157</v>
      </c>
      <c r="BE1205" s="194">
        <f t="shared" si="24"/>
        <v>0</v>
      </c>
      <c r="BF1205" s="194">
        <f t="shared" si="25"/>
        <v>0</v>
      </c>
      <c r="BG1205" s="194">
        <f t="shared" si="26"/>
        <v>0</v>
      </c>
      <c r="BH1205" s="194">
        <f t="shared" si="27"/>
        <v>0</v>
      </c>
      <c r="BI1205" s="194">
        <f t="shared" si="28"/>
        <v>0</v>
      </c>
      <c r="BJ1205" s="17" t="s">
        <v>85</v>
      </c>
      <c r="BK1205" s="194">
        <f t="shared" si="29"/>
        <v>0</v>
      </c>
      <c r="BL1205" s="17" t="s">
        <v>254</v>
      </c>
      <c r="BM1205" s="193" t="s">
        <v>2008</v>
      </c>
    </row>
    <row r="1206" spans="1:65" s="2" customFormat="1" ht="37.799999999999997" customHeight="1">
      <c r="A1206" s="34"/>
      <c r="B1206" s="35"/>
      <c r="C1206" s="182" t="s">
        <v>2009</v>
      </c>
      <c r="D1206" s="182" t="s">
        <v>160</v>
      </c>
      <c r="E1206" s="183" t="s">
        <v>2010</v>
      </c>
      <c r="F1206" s="184" t="s">
        <v>2011</v>
      </c>
      <c r="G1206" s="185" t="s">
        <v>1124</v>
      </c>
      <c r="H1206" s="186">
        <v>1</v>
      </c>
      <c r="I1206" s="187"/>
      <c r="J1206" s="188">
        <f t="shared" si="20"/>
        <v>0</v>
      </c>
      <c r="K1206" s="184" t="s">
        <v>164</v>
      </c>
      <c r="L1206" s="39"/>
      <c r="M1206" s="189" t="s">
        <v>1</v>
      </c>
      <c r="N1206" s="190" t="s">
        <v>43</v>
      </c>
      <c r="O1206" s="71"/>
      <c r="P1206" s="191">
        <f t="shared" si="21"/>
        <v>0</v>
      </c>
      <c r="Q1206" s="191">
        <v>6.8000000000000005E-4</v>
      </c>
      <c r="R1206" s="191">
        <f t="shared" si="22"/>
        <v>6.8000000000000005E-4</v>
      </c>
      <c r="S1206" s="191">
        <v>0</v>
      </c>
      <c r="T1206" s="192">
        <f t="shared" si="23"/>
        <v>0</v>
      </c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R1206" s="193" t="s">
        <v>254</v>
      </c>
      <c r="AT1206" s="193" t="s">
        <v>160</v>
      </c>
      <c r="AU1206" s="193" t="s">
        <v>87</v>
      </c>
      <c r="AY1206" s="17" t="s">
        <v>157</v>
      </c>
      <c r="BE1206" s="194">
        <f t="shared" si="24"/>
        <v>0</v>
      </c>
      <c r="BF1206" s="194">
        <f t="shared" si="25"/>
        <v>0</v>
      </c>
      <c r="BG1206" s="194">
        <f t="shared" si="26"/>
        <v>0</v>
      </c>
      <c r="BH1206" s="194">
        <f t="shared" si="27"/>
        <v>0</v>
      </c>
      <c r="BI1206" s="194">
        <f t="shared" si="28"/>
        <v>0</v>
      </c>
      <c r="BJ1206" s="17" t="s">
        <v>85</v>
      </c>
      <c r="BK1206" s="194">
        <f t="shared" si="29"/>
        <v>0</v>
      </c>
      <c r="BL1206" s="17" t="s">
        <v>254</v>
      </c>
      <c r="BM1206" s="193" t="s">
        <v>2012</v>
      </c>
    </row>
    <row r="1207" spans="1:65" s="2" customFormat="1" ht="24.15" customHeight="1">
      <c r="A1207" s="34"/>
      <c r="B1207" s="35"/>
      <c r="C1207" s="182" t="s">
        <v>2013</v>
      </c>
      <c r="D1207" s="182" t="s">
        <v>160</v>
      </c>
      <c r="E1207" s="183" t="s">
        <v>2014</v>
      </c>
      <c r="F1207" s="184" t="s">
        <v>2015</v>
      </c>
      <c r="G1207" s="185" t="s">
        <v>806</v>
      </c>
      <c r="H1207" s="238"/>
      <c r="I1207" s="187"/>
      <c r="J1207" s="188">
        <f t="shared" si="20"/>
        <v>0</v>
      </c>
      <c r="K1207" s="184" t="s">
        <v>164</v>
      </c>
      <c r="L1207" s="39"/>
      <c r="M1207" s="189" t="s">
        <v>1</v>
      </c>
      <c r="N1207" s="190" t="s">
        <v>43</v>
      </c>
      <c r="O1207" s="71"/>
      <c r="P1207" s="191">
        <f t="shared" si="21"/>
        <v>0</v>
      </c>
      <c r="Q1207" s="191">
        <v>0</v>
      </c>
      <c r="R1207" s="191">
        <f t="shared" si="22"/>
        <v>0</v>
      </c>
      <c r="S1207" s="191">
        <v>0</v>
      </c>
      <c r="T1207" s="192">
        <f t="shared" si="23"/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193" t="s">
        <v>254</v>
      </c>
      <c r="AT1207" s="193" t="s">
        <v>160</v>
      </c>
      <c r="AU1207" s="193" t="s">
        <v>87</v>
      </c>
      <c r="AY1207" s="17" t="s">
        <v>157</v>
      </c>
      <c r="BE1207" s="194">
        <f t="shared" si="24"/>
        <v>0</v>
      </c>
      <c r="BF1207" s="194">
        <f t="shared" si="25"/>
        <v>0</v>
      </c>
      <c r="BG1207" s="194">
        <f t="shared" si="26"/>
        <v>0</v>
      </c>
      <c r="BH1207" s="194">
        <f t="shared" si="27"/>
        <v>0</v>
      </c>
      <c r="BI1207" s="194">
        <f t="shared" si="28"/>
        <v>0</v>
      </c>
      <c r="BJ1207" s="17" t="s">
        <v>85</v>
      </c>
      <c r="BK1207" s="194">
        <f t="shared" si="29"/>
        <v>0</v>
      </c>
      <c r="BL1207" s="17" t="s">
        <v>254</v>
      </c>
      <c r="BM1207" s="193" t="s">
        <v>2016</v>
      </c>
    </row>
    <row r="1208" spans="1:65" s="2" customFormat="1" ht="24.15" customHeight="1">
      <c r="A1208" s="34"/>
      <c r="B1208" s="35"/>
      <c r="C1208" s="182" t="s">
        <v>2017</v>
      </c>
      <c r="D1208" s="182" t="s">
        <v>160</v>
      </c>
      <c r="E1208" s="183" t="s">
        <v>2018</v>
      </c>
      <c r="F1208" s="184" t="s">
        <v>2019</v>
      </c>
      <c r="G1208" s="185" t="s">
        <v>806</v>
      </c>
      <c r="H1208" s="238"/>
      <c r="I1208" s="187"/>
      <c r="J1208" s="188">
        <f t="shared" si="20"/>
        <v>0</v>
      </c>
      <c r="K1208" s="184" t="s">
        <v>164</v>
      </c>
      <c r="L1208" s="39"/>
      <c r="M1208" s="189" t="s">
        <v>1</v>
      </c>
      <c r="N1208" s="190" t="s">
        <v>43</v>
      </c>
      <c r="O1208" s="71"/>
      <c r="P1208" s="191">
        <f t="shared" si="21"/>
        <v>0</v>
      </c>
      <c r="Q1208" s="191">
        <v>0</v>
      </c>
      <c r="R1208" s="191">
        <f t="shared" si="22"/>
        <v>0</v>
      </c>
      <c r="S1208" s="191">
        <v>0</v>
      </c>
      <c r="T1208" s="192">
        <f t="shared" si="23"/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193" t="s">
        <v>254</v>
      </c>
      <c r="AT1208" s="193" t="s">
        <v>160</v>
      </c>
      <c r="AU1208" s="193" t="s">
        <v>87</v>
      </c>
      <c r="AY1208" s="17" t="s">
        <v>157</v>
      </c>
      <c r="BE1208" s="194">
        <f t="shared" si="24"/>
        <v>0</v>
      </c>
      <c r="BF1208" s="194">
        <f t="shared" si="25"/>
        <v>0</v>
      </c>
      <c r="BG1208" s="194">
        <f t="shared" si="26"/>
        <v>0</v>
      </c>
      <c r="BH1208" s="194">
        <f t="shared" si="27"/>
        <v>0</v>
      </c>
      <c r="BI1208" s="194">
        <f t="shared" si="28"/>
        <v>0</v>
      </c>
      <c r="BJ1208" s="17" t="s">
        <v>85</v>
      </c>
      <c r="BK1208" s="194">
        <f t="shared" si="29"/>
        <v>0</v>
      </c>
      <c r="BL1208" s="17" t="s">
        <v>254</v>
      </c>
      <c r="BM1208" s="193" t="s">
        <v>2020</v>
      </c>
    </row>
    <row r="1209" spans="1:65" s="12" customFormat="1" ht="22.8" customHeight="1">
      <c r="B1209" s="166"/>
      <c r="C1209" s="167"/>
      <c r="D1209" s="168" t="s">
        <v>77</v>
      </c>
      <c r="E1209" s="180" t="s">
        <v>2021</v>
      </c>
      <c r="F1209" s="180" t="s">
        <v>2022</v>
      </c>
      <c r="G1209" s="167"/>
      <c r="H1209" s="167"/>
      <c r="I1209" s="170"/>
      <c r="J1209" s="181">
        <f>BK1209</f>
        <v>0</v>
      </c>
      <c r="K1209" s="167"/>
      <c r="L1209" s="172"/>
      <c r="M1209" s="173"/>
      <c r="N1209" s="174"/>
      <c r="O1209" s="174"/>
      <c r="P1209" s="175">
        <f>SUM(P1210:P1218)</f>
        <v>0</v>
      </c>
      <c r="Q1209" s="174"/>
      <c r="R1209" s="175">
        <f>SUM(R1210:R1218)</f>
        <v>4.5160000000000006E-2</v>
      </c>
      <c r="S1209" s="174"/>
      <c r="T1209" s="176">
        <f>SUM(T1210:T1218)</f>
        <v>5.1000000000000004E-2</v>
      </c>
      <c r="AR1209" s="177" t="s">
        <v>87</v>
      </c>
      <c r="AT1209" s="178" t="s">
        <v>77</v>
      </c>
      <c r="AU1209" s="178" t="s">
        <v>85</v>
      </c>
      <c r="AY1209" s="177" t="s">
        <v>157</v>
      </c>
      <c r="BK1209" s="179">
        <f>SUM(BK1210:BK1218)</f>
        <v>0</v>
      </c>
    </row>
    <row r="1210" spans="1:65" s="2" customFormat="1" ht="24.15" customHeight="1">
      <c r="A1210" s="34"/>
      <c r="B1210" s="35"/>
      <c r="C1210" s="182" t="s">
        <v>2023</v>
      </c>
      <c r="D1210" s="182" t="s">
        <v>160</v>
      </c>
      <c r="E1210" s="183" t="s">
        <v>2024</v>
      </c>
      <c r="F1210" s="184" t="s">
        <v>2025</v>
      </c>
      <c r="G1210" s="185" t="s">
        <v>352</v>
      </c>
      <c r="H1210" s="186">
        <v>1</v>
      </c>
      <c r="I1210" s="187"/>
      <c r="J1210" s="188">
        <f t="shared" ref="J1210:J1218" si="30">ROUND(I1210*H1210,2)</f>
        <v>0</v>
      </c>
      <c r="K1210" s="184" t="s">
        <v>164</v>
      </c>
      <c r="L1210" s="39"/>
      <c r="M1210" s="189" t="s">
        <v>1</v>
      </c>
      <c r="N1210" s="190" t="s">
        <v>43</v>
      </c>
      <c r="O1210" s="71"/>
      <c r="P1210" s="191">
        <f t="shared" ref="P1210:P1218" si="31">O1210*H1210</f>
        <v>0</v>
      </c>
      <c r="Q1210" s="191">
        <v>2.8340000000000001E-2</v>
      </c>
      <c r="R1210" s="191">
        <f t="shared" ref="R1210:R1218" si="32">Q1210*H1210</f>
        <v>2.8340000000000001E-2</v>
      </c>
      <c r="S1210" s="191">
        <v>0</v>
      </c>
      <c r="T1210" s="192">
        <f t="shared" ref="T1210:T1218" si="33">S1210*H1210</f>
        <v>0</v>
      </c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R1210" s="193" t="s">
        <v>254</v>
      </c>
      <c r="AT1210" s="193" t="s">
        <v>160</v>
      </c>
      <c r="AU1210" s="193" t="s">
        <v>87</v>
      </c>
      <c r="AY1210" s="17" t="s">
        <v>157</v>
      </c>
      <c r="BE1210" s="194">
        <f t="shared" ref="BE1210:BE1218" si="34">IF(N1210="základní",J1210,0)</f>
        <v>0</v>
      </c>
      <c r="BF1210" s="194">
        <f t="shared" ref="BF1210:BF1218" si="35">IF(N1210="snížená",J1210,0)</f>
        <v>0</v>
      </c>
      <c r="BG1210" s="194">
        <f t="shared" ref="BG1210:BG1218" si="36">IF(N1210="zákl. přenesená",J1210,0)</f>
        <v>0</v>
      </c>
      <c r="BH1210" s="194">
        <f t="shared" ref="BH1210:BH1218" si="37">IF(N1210="sníž. přenesená",J1210,0)</f>
        <v>0</v>
      </c>
      <c r="BI1210" s="194">
        <f t="shared" ref="BI1210:BI1218" si="38">IF(N1210="nulová",J1210,0)</f>
        <v>0</v>
      </c>
      <c r="BJ1210" s="17" t="s">
        <v>85</v>
      </c>
      <c r="BK1210" s="194">
        <f t="shared" ref="BK1210:BK1218" si="39">ROUND(I1210*H1210,2)</f>
        <v>0</v>
      </c>
      <c r="BL1210" s="17" t="s">
        <v>254</v>
      </c>
      <c r="BM1210" s="193" t="s">
        <v>2026</v>
      </c>
    </row>
    <row r="1211" spans="1:65" s="2" customFormat="1" ht="16.5" customHeight="1">
      <c r="A1211" s="34"/>
      <c r="B1211" s="35"/>
      <c r="C1211" s="182" t="s">
        <v>2027</v>
      </c>
      <c r="D1211" s="182" t="s">
        <v>160</v>
      </c>
      <c r="E1211" s="183" t="s">
        <v>2028</v>
      </c>
      <c r="F1211" s="184" t="s">
        <v>2029</v>
      </c>
      <c r="G1211" s="185" t="s">
        <v>352</v>
      </c>
      <c r="H1211" s="186">
        <v>2</v>
      </c>
      <c r="I1211" s="187"/>
      <c r="J1211" s="188">
        <f t="shared" si="30"/>
        <v>0</v>
      </c>
      <c r="K1211" s="184" t="s">
        <v>164</v>
      </c>
      <c r="L1211" s="39"/>
      <c r="M1211" s="189" t="s">
        <v>1</v>
      </c>
      <c r="N1211" s="190" t="s">
        <v>43</v>
      </c>
      <c r="O1211" s="71"/>
      <c r="P1211" s="191">
        <f t="shared" si="31"/>
        <v>0</v>
      </c>
      <c r="Q1211" s="191">
        <v>6.9999999999999994E-5</v>
      </c>
      <c r="R1211" s="191">
        <f t="shared" si="32"/>
        <v>1.3999999999999999E-4</v>
      </c>
      <c r="S1211" s="191">
        <v>4.4999999999999997E-3</v>
      </c>
      <c r="T1211" s="192">
        <f t="shared" si="33"/>
        <v>8.9999999999999993E-3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193" t="s">
        <v>254</v>
      </c>
      <c r="AT1211" s="193" t="s">
        <v>160</v>
      </c>
      <c r="AU1211" s="193" t="s">
        <v>87</v>
      </c>
      <c r="AY1211" s="17" t="s">
        <v>157</v>
      </c>
      <c r="BE1211" s="194">
        <f t="shared" si="34"/>
        <v>0</v>
      </c>
      <c r="BF1211" s="194">
        <f t="shared" si="35"/>
        <v>0</v>
      </c>
      <c r="BG1211" s="194">
        <f t="shared" si="36"/>
        <v>0</v>
      </c>
      <c r="BH1211" s="194">
        <f t="shared" si="37"/>
        <v>0</v>
      </c>
      <c r="BI1211" s="194">
        <f t="shared" si="38"/>
        <v>0</v>
      </c>
      <c r="BJ1211" s="17" t="s">
        <v>85</v>
      </c>
      <c r="BK1211" s="194">
        <f t="shared" si="39"/>
        <v>0</v>
      </c>
      <c r="BL1211" s="17" t="s">
        <v>254</v>
      </c>
      <c r="BM1211" s="193" t="s">
        <v>2030</v>
      </c>
    </row>
    <row r="1212" spans="1:65" s="2" customFormat="1" ht="16.5" customHeight="1">
      <c r="A1212" s="34"/>
      <c r="B1212" s="35"/>
      <c r="C1212" s="182" t="s">
        <v>2031</v>
      </c>
      <c r="D1212" s="182" t="s">
        <v>160</v>
      </c>
      <c r="E1212" s="183" t="s">
        <v>2032</v>
      </c>
      <c r="F1212" s="184" t="s">
        <v>2033</v>
      </c>
      <c r="G1212" s="185" t="s">
        <v>352</v>
      </c>
      <c r="H1212" s="186">
        <v>2</v>
      </c>
      <c r="I1212" s="187"/>
      <c r="J1212" s="188">
        <f t="shared" si="30"/>
        <v>0</v>
      </c>
      <c r="K1212" s="184" t="s">
        <v>164</v>
      </c>
      <c r="L1212" s="39"/>
      <c r="M1212" s="189" t="s">
        <v>1</v>
      </c>
      <c r="N1212" s="190" t="s">
        <v>43</v>
      </c>
      <c r="O1212" s="71"/>
      <c r="P1212" s="191">
        <f t="shared" si="31"/>
        <v>0</v>
      </c>
      <c r="Q1212" s="191">
        <v>6.9999999999999994E-5</v>
      </c>
      <c r="R1212" s="191">
        <f t="shared" si="32"/>
        <v>1.3999999999999999E-4</v>
      </c>
      <c r="S1212" s="191">
        <v>2.1000000000000001E-2</v>
      </c>
      <c r="T1212" s="192">
        <f t="shared" si="33"/>
        <v>4.2000000000000003E-2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193" t="s">
        <v>254</v>
      </c>
      <c r="AT1212" s="193" t="s">
        <v>160</v>
      </c>
      <c r="AU1212" s="193" t="s">
        <v>87</v>
      </c>
      <c r="AY1212" s="17" t="s">
        <v>157</v>
      </c>
      <c r="BE1212" s="194">
        <f t="shared" si="34"/>
        <v>0</v>
      </c>
      <c r="BF1212" s="194">
        <f t="shared" si="35"/>
        <v>0</v>
      </c>
      <c r="BG1212" s="194">
        <f t="shared" si="36"/>
        <v>0</v>
      </c>
      <c r="BH1212" s="194">
        <f t="shared" si="37"/>
        <v>0</v>
      </c>
      <c r="BI1212" s="194">
        <f t="shared" si="38"/>
        <v>0</v>
      </c>
      <c r="BJ1212" s="17" t="s">
        <v>85</v>
      </c>
      <c r="BK1212" s="194">
        <f t="shared" si="39"/>
        <v>0</v>
      </c>
      <c r="BL1212" s="17" t="s">
        <v>254</v>
      </c>
      <c r="BM1212" s="193" t="s">
        <v>2034</v>
      </c>
    </row>
    <row r="1213" spans="1:65" s="2" customFormat="1" ht="33" customHeight="1">
      <c r="A1213" s="34"/>
      <c r="B1213" s="35"/>
      <c r="C1213" s="182" t="s">
        <v>2035</v>
      </c>
      <c r="D1213" s="182" t="s">
        <v>160</v>
      </c>
      <c r="E1213" s="183" t="s">
        <v>2036</v>
      </c>
      <c r="F1213" s="184" t="s">
        <v>2037</v>
      </c>
      <c r="G1213" s="185" t="s">
        <v>1124</v>
      </c>
      <c r="H1213" s="186">
        <v>1</v>
      </c>
      <c r="I1213" s="187"/>
      <c r="J1213" s="188">
        <f t="shared" si="30"/>
        <v>0</v>
      </c>
      <c r="K1213" s="184" t="s">
        <v>164</v>
      </c>
      <c r="L1213" s="39"/>
      <c r="M1213" s="189" t="s">
        <v>1</v>
      </c>
      <c r="N1213" s="190" t="s">
        <v>43</v>
      </c>
      <c r="O1213" s="71"/>
      <c r="P1213" s="191">
        <f t="shared" si="31"/>
        <v>0</v>
      </c>
      <c r="Q1213" s="191">
        <v>3.2799999999999999E-3</v>
      </c>
      <c r="R1213" s="191">
        <f t="shared" si="32"/>
        <v>3.2799999999999999E-3</v>
      </c>
      <c r="S1213" s="191">
        <v>0</v>
      </c>
      <c r="T1213" s="192">
        <f t="shared" si="33"/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193" t="s">
        <v>254</v>
      </c>
      <c r="AT1213" s="193" t="s">
        <v>160</v>
      </c>
      <c r="AU1213" s="193" t="s">
        <v>87</v>
      </c>
      <c r="AY1213" s="17" t="s">
        <v>157</v>
      </c>
      <c r="BE1213" s="194">
        <f t="shared" si="34"/>
        <v>0</v>
      </c>
      <c r="BF1213" s="194">
        <f t="shared" si="35"/>
        <v>0</v>
      </c>
      <c r="BG1213" s="194">
        <f t="shared" si="36"/>
        <v>0</v>
      </c>
      <c r="BH1213" s="194">
        <f t="shared" si="37"/>
        <v>0</v>
      </c>
      <c r="BI1213" s="194">
        <f t="shared" si="38"/>
        <v>0</v>
      </c>
      <c r="BJ1213" s="17" t="s">
        <v>85</v>
      </c>
      <c r="BK1213" s="194">
        <f t="shared" si="39"/>
        <v>0</v>
      </c>
      <c r="BL1213" s="17" t="s">
        <v>254</v>
      </c>
      <c r="BM1213" s="193" t="s">
        <v>2038</v>
      </c>
    </row>
    <row r="1214" spans="1:65" s="2" customFormat="1" ht="33" customHeight="1">
      <c r="A1214" s="34"/>
      <c r="B1214" s="35"/>
      <c r="C1214" s="182" t="s">
        <v>2039</v>
      </c>
      <c r="D1214" s="182" t="s">
        <v>160</v>
      </c>
      <c r="E1214" s="183" t="s">
        <v>2040</v>
      </c>
      <c r="F1214" s="184" t="s">
        <v>2041</v>
      </c>
      <c r="G1214" s="185" t="s">
        <v>1124</v>
      </c>
      <c r="H1214" s="186">
        <v>1</v>
      </c>
      <c r="I1214" s="187"/>
      <c r="J1214" s="188">
        <f t="shared" si="30"/>
        <v>0</v>
      </c>
      <c r="K1214" s="184" t="s">
        <v>164</v>
      </c>
      <c r="L1214" s="39"/>
      <c r="M1214" s="189" t="s">
        <v>1</v>
      </c>
      <c r="N1214" s="190" t="s">
        <v>43</v>
      </c>
      <c r="O1214" s="71"/>
      <c r="P1214" s="191">
        <f t="shared" si="31"/>
        <v>0</v>
      </c>
      <c r="Q1214" s="191">
        <v>3.79E-3</v>
      </c>
      <c r="R1214" s="191">
        <f t="shared" si="32"/>
        <v>3.79E-3</v>
      </c>
      <c r="S1214" s="191">
        <v>0</v>
      </c>
      <c r="T1214" s="192">
        <f t="shared" si="33"/>
        <v>0</v>
      </c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R1214" s="193" t="s">
        <v>254</v>
      </c>
      <c r="AT1214" s="193" t="s">
        <v>160</v>
      </c>
      <c r="AU1214" s="193" t="s">
        <v>87</v>
      </c>
      <c r="AY1214" s="17" t="s">
        <v>157</v>
      </c>
      <c r="BE1214" s="194">
        <f t="shared" si="34"/>
        <v>0</v>
      </c>
      <c r="BF1214" s="194">
        <f t="shared" si="35"/>
        <v>0</v>
      </c>
      <c r="BG1214" s="194">
        <f t="shared" si="36"/>
        <v>0</v>
      </c>
      <c r="BH1214" s="194">
        <f t="shared" si="37"/>
        <v>0</v>
      </c>
      <c r="BI1214" s="194">
        <f t="shared" si="38"/>
        <v>0</v>
      </c>
      <c r="BJ1214" s="17" t="s">
        <v>85</v>
      </c>
      <c r="BK1214" s="194">
        <f t="shared" si="39"/>
        <v>0</v>
      </c>
      <c r="BL1214" s="17" t="s">
        <v>254</v>
      </c>
      <c r="BM1214" s="193" t="s">
        <v>2042</v>
      </c>
    </row>
    <row r="1215" spans="1:65" s="2" customFormat="1" ht="33" customHeight="1">
      <c r="A1215" s="34"/>
      <c r="B1215" s="35"/>
      <c r="C1215" s="182" t="s">
        <v>2043</v>
      </c>
      <c r="D1215" s="182" t="s">
        <v>160</v>
      </c>
      <c r="E1215" s="183" t="s">
        <v>2044</v>
      </c>
      <c r="F1215" s="184" t="s">
        <v>2045</v>
      </c>
      <c r="G1215" s="185" t="s">
        <v>1124</v>
      </c>
      <c r="H1215" s="186">
        <v>1</v>
      </c>
      <c r="I1215" s="187"/>
      <c r="J1215" s="188">
        <f t="shared" si="30"/>
        <v>0</v>
      </c>
      <c r="K1215" s="184" t="s">
        <v>164</v>
      </c>
      <c r="L1215" s="39"/>
      <c r="M1215" s="189" t="s">
        <v>1</v>
      </c>
      <c r="N1215" s="190" t="s">
        <v>43</v>
      </c>
      <c r="O1215" s="71"/>
      <c r="P1215" s="191">
        <f t="shared" si="31"/>
        <v>0</v>
      </c>
      <c r="Q1215" s="191">
        <v>2.8800000000000002E-3</v>
      </c>
      <c r="R1215" s="191">
        <f t="shared" si="32"/>
        <v>2.8800000000000002E-3</v>
      </c>
      <c r="S1215" s="191">
        <v>0</v>
      </c>
      <c r="T1215" s="192">
        <f t="shared" si="33"/>
        <v>0</v>
      </c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R1215" s="193" t="s">
        <v>254</v>
      </c>
      <c r="AT1215" s="193" t="s">
        <v>160</v>
      </c>
      <c r="AU1215" s="193" t="s">
        <v>87</v>
      </c>
      <c r="AY1215" s="17" t="s">
        <v>157</v>
      </c>
      <c r="BE1215" s="194">
        <f t="shared" si="34"/>
        <v>0</v>
      </c>
      <c r="BF1215" s="194">
        <f t="shared" si="35"/>
        <v>0</v>
      </c>
      <c r="BG1215" s="194">
        <f t="shared" si="36"/>
        <v>0</v>
      </c>
      <c r="BH1215" s="194">
        <f t="shared" si="37"/>
        <v>0</v>
      </c>
      <c r="BI1215" s="194">
        <f t="shared" si="38"/>
        <v>0</v>
      </c>
      <c r="BJ1215" s="17" t="s">
        <v>85</v>
      </c>
      <c r="BK1215" s="194">
        <f t="shared" si="39"/>
        <v>0</v>
      </c>
      <c r="BL1215" s="17" t="s">
        <v>254</v>
      </c>
      <c r="BM1215" s="193" t="s">
        <v>2046</v>
      </c>
    </row>
    <row r="1216" spans="1:65" s="2" customFormat="1" ht="33" customHeight="1">
      <c r="A1216" s="34"/>
      <c r="B1216" s="35"/>
      <c r="C1216" s="182" t="s">
        <v>2047</v>
      </c>
      <c r="D1216" s="182" t="s">
        <v>160</v>
      </c>
      <c r="E1216" s="183" t="s">
        <v>2048</v>
      </c>
      <c r="F1216" s="184" t="s">
        <v>2049</v>
      </c>
      <c r="G1216" s="185" t="s">
        <v>1124</v>
      </c>
      <c r="H1216" s="186">
        <v>1</v>
      </c>
      <c r="I1216" s="187"/>
      <c r="J1216" s="188">
        <f t="shared" si="30"/>
        <v>0</v>
      </c>
      <c r="K1216" s="184" t="s">
        <v>164</v>
      </c>
      <c r="L1216" s="39"/>
      <c r="M1216" s="189" t="s">
        <v>1</v>
      </c>
      <c r="N1216" s="190" t="s">
        <v>43</v>
      </c>
      <c r="O1216" s="71"/>
      <c r="P1216" s="191">
        <f t="shared" si="31"/>
        <v>0</v>
      </c>
      <c r="Q1216" s="191">
        <v>6.5900000000000004E-3</v>
      </c>
      <c r="R1216" s="191">
        <f t="shared" si="32"/>
        <v>6.5900000000000004E-3</v>
      </c>
      <c r="S1216" s="191">
        <v>0</v>
      </c>
      <c r="T1216" s="192">
        <f t="shared" si="33"/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193" t="s">
        <v>254</v>
      </c>
      <c r="AT1216" s="193" t="s">
        <v>160</v>
      </c>
      <c r="AU1216" s="193" t="s">
        <v>87</v>
      </c>
      <c r="AY1216" s="17" t="s">
        <v>157</v>
      </c>
      <c r="BE1216" s="194">
        <f t="shared" si="34"/>
        <v>0</v>
      </c>
      <c r="BF1216" s="194">
        <f t="shared" si="35"/>
        <v>0</v>
      </c>
      <c r="BG1216" s="194">
        <f t="shared" si="36"/>
        <v>0</v>
      </c>
      <c r="BH1216" s="194">
        <f t="shared" si="37"/>
        <v>0</v>
      </c>
      <c r="BI1216" s="194">
        <f t="shared" si="38"/>
        <v>0</v>
      </c>
      <c r="BJ1216" s="17" t="s">
        <v>85</v>
      </c>
      <c r="BK1216" s="194">
        <f t="shared" si="39"/>
        <v>0</v>
      </c>
      <c r="BL1216" s="17" t="s">
        <v>254</v>
      </c>
      <c r="BM1216" s="193" t="s">
        <v>2050</v>
      </c>
    </row>
    <row r="1217" spans="1:65" s="2" customFormat="1" ht="24.15" customHeight="1">
      <c r="A1217" s="34"/>
      <c r="B1217" s="35"/>
      <c r="C1217" s="182" t="s">
        <v>2051</v>
      </c>
      <c r="D1217" s="182" t="s">
        <v>160</v>
      </c>
      <c r="E1217" s="183" t="s">
        <v>2052</v>
      </c>
      <c r="F1217" s="184" t="s">
        <v>2053</v>
      </c>
      <c r="G1217" s="185" t="s">
        <v>806</v>
      </c>
      <c r="H1217" s="238"/>
      <c r="I1217" s="187"/>
      <c r="J1217" s="188">
        <f t="shared" si="30"/>
        <v>0</v>
      </c>
      <c r="K1217" s="184" t="s">
        <v>164</v>
      </c>
      <c r="L1217" s="39"/>
      <c r="M1217" s="189" t="s">
        <v>1</v>
      </c>
      <c r="N1217" s="190" t="s">
        <v>43</v>
      </c>
      <c r="O1217" s="71"/>
      <c r="P1217" s="191">
        <f t="shared" si="31"/>
        <v>0</v>
      </c>
      <c r="Q1217" s="191">
        <v>0</v>
      </c>
      <c r="R1217" s="191">
        <f t="shared" si="32"/>
        <v>0</v>
      </c>
      <c r="S1217" s="191">
        <v>0</v>
      </c>
      <c r="T1217" s="192">
        <f t="shared" si="33"/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193" t="s">
        <v>254</v>
      </c>
      <c r="AT1217" s="193" t="s">
        <v>160</v>
      </c>
      <c r="AU1217" s="193" t="s">
        <v>87</v>
      </c>
      <c r="AY1217" s="17" t="s">
        <v>157</v>
      </c>
      <c r="BE1217" s="194">
        <f t="shared" si="34"/>
        <v>0</v>
      </c>
      <c r="BF1217" s="194">
        <f t="shared" si="35"/>
        <v>0</v>
      </c>
      <c r="BG1217" s="194">
        <f t="shared" si="36"/>
        <v>0</v>
      </c>
      <c r="BH1217" s="194">
        <f t="shared" si="37"/>
        <v>0</v>
      </c>
      <c r="BI1217" s="194">
        <f t="shared" si="38"/>
        <v>0</v>
      </c>
      <c r="BJ1217" s="17" t="s">
        <v>85</v>
      </c>
      <c r="BK1217" s="194">
        <f t="shared" si="39"/>
        <v>0</v>
      </c>
      <c r="BL1217" s="17" t="s">
        <v>254</v>
      </c>
      <c r="BM1217" s="193" t="s">
        <v>2054</v>
      </c>
    </row>
    <row r="1218" spans="1:65" s="2" customFormat="1" ht="24.15" customHeight="1">
      <c r="A1218" s="34"/>
      <c r="B1218" s="35"/>
      <c r="C1218" s="182" t="s">
        <v>2055</v>
      </c>
      <c r="D1218" s="182" t="s">
        <v>160</v>
      </c>
      <c r="E1218" s="183" t="s">
        <v>2056</v>
      </c>
      <c r="F1218" s="184" t="s">
        <v>2057</v>
      </c>
      <c r="G1218" s="185" t="s">
        <v>806</v>
      </c>
      <c r="H1218" s="238"/>
      <c r="I1218" s="187"/>
      <c r="J1218" s="188">
        <f t="shared" si="30"/>
        <v>0</v>
      </c>
      <c r="K1218" s="184" t="s">
        <v>164</v>
      </c>
      <c r="L1218" s="39"/>
      <c r="M1218" s="189" t="s">
        <v>1</v>
      </c>
      <c r="N1218" s="190" t="s">
        <v>43</v>
      </c>
      <c r="O1218" s="71"/>
      <c r="P1218" s="191">
        <f t="shared" si="31"/>
        <v>0</v>
      </c>
      <c r="Q1218" s="191">
        <v>0</v>
      </c>
      <c r="R1218" s="191">
        <f t="shared" si="32"/>
        <v>0</v>
      </c>
      <c r="S1218" s="191">
        <v>0</v>
      </c>
      <c r="T1218" s="192">
        <f t="shared" si="33"/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193" t="s">
        <v>254</v>
      </c>
      <c r="AT1218" s="193" t="s">
        <v>160</v>
      </c>
      <c r="AU1218" s="193" t="s">
        <v>87</v>
      </c>
      <c r="AY1218" s="17" t="s">
        <v>157</v>
      </c>
      <c r="BE1218" s="194">
        <f t="shared" si="34"/>
        <v>0</v>
      </c>
      <c r="BF1218" s="194">
        <f t="shared" si="35"/>
        <v>0</v>
      </c>
      <c r="BG1218" s="194">
        <f t="shared" si="36"/>
        <v>0</v>
      </c>
      <c r="BH1218" s="194">
        <f t="shared" si="37"/>
        <v>0</v>
      </c>
      <c r="BI1218" s="194">
        <f t="shared" si="38"/>
        <v>0</v>
      </c>
      <c r="BJ1218" s="17" t="s">
        <v>85</v>
      </c>
      <c r="BK1218" s="194">
        <f t="shared" si="39"/>
        <v>0</v>
      </c>
      <c r="BL1218" s="17" t="s">
        <v>254</v>
      </c>
      <c r="BM1218" s="193" t="s">
        <v>2058</v>
      </c>
    </row>
    <row r="1219" spans="1:65" s="12" customFormat="1" ht="22.8" customHeight="1">
      <c r="B1219" s="166"/>
      <c r="C1219" s="167"/>
      <c r="D1219" s="168" t="s">
        <v>77</v>
      </c>
      <c r="E1219" s="180" t="s">
        <v>2059</v>
      </c>
      <c r="F1219" s="180" t="s">
        <v>2060</v>
      </c>
      <c r="G1219" s="167"/>
      <c r="H1219" s="167"/>
      <c r="I1219" s="170"/>
      <c r="J1219" s="181">
        <f>BK1219</f>
        <v>0</v>
      </c>
      <c r="K1219" s="167"/>
      <c r="L1219" s="172"/>
      <c r="M1219" s="173"/>
      <c r="N1219" s="174"/>
      <c r="O1219" s="174"/>
      <c r="P1219" s="175">
        <f>SUM(P1220:P1238)</f>
        <v>0</v>
      </c>
      <c r="Q1219" s="174"/>
      <c r="R1219" s="175">
        <f>SUM(R1220:R1238)</f>
        <v>0.130272</v>
      </c>
      <c r="S1219" s="174"/>
      <c r="T1219" s="176">
        <f>SUM(T1220:T1238)</f>
        <v>3.0000000000000001E-3</v>
      </c>
      <c r="AR1219" s="177" t="s">
        <v>87</v>
      </c>
      <c r="AT1219" s="178" t="s">
        <v>77</v>
      </c>
      <c r="AU1219" s="178" t="s">
        <v>85</v>
      </c>
      <c r="AY1219" s="177" t="s">
        <v>157</v>
      </c>
      <c r="BK1219" s="179">
        <f>SUM(BK1220:BK1238)</f>
        <v>0</v>
      </c>
    </row>
    <row r="1220" spans="1:65" s="2" customFormat="1" ht="21.75" customHeight="1">
      <c r="A1220" s="34"/>
      <c r="B1220" s="35"/>
      <c r="C1220" s="182" t="s">
        <v>2061</v>
      </c>
      <c r="D1220" s="182" t="s">
        <v>160</v>
      </c>
      <c r="E1220" s="183" t="s">
        <v>2062</v>
      </c>
      <c r="F1220" s="184" t="s">
        <v>2063</v>
      </c>
      <c r="G1220" s="185" t="s">
        <v>202</v>
      </c>
      <c r="H1220" s="186">
        <v>3</v>
      </c>
      <c r="I1220" s="187"/>
      <c r="J1220" s="188">
        <f>ROUND(I1220*H1220,2)</f>
        <v>0</v>
      </c>
      <c r="K1220" s="184" t="s">
        <v>164</v>
      </c>
      <c r="L1220" s="39"/>
      <c r="M1220" s="189" t="s">
        <v>1</v>
      </c>
      <c r="N1220" s="190" t="s">
        <v>43</v>
      </c>
      <c r="O1220" s="71"/>
      <c r="P1220" s="191">
        <f>O1220*H1220</f>
        <v>0</v>
      </c>
      <c r="Q1220" s="191">
        <v>2.0000000000000002E-5</v>
      </c>
      <c r="R1220" s="191">
        <f>Q1220*H1220</f>
        <v>6.0000000000000008E-5</v>
      </c>
      <c r="S1220" s="191">
        <v>1E-3</v>
      </c>
      <c r="T1220" s="192">
        <f>S1220*H1220</f>
        <v>3.0000000000000001E-3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193" t="s">
        <v>254</v>
      </c>
      <c r="AT1220" s="193" t="s">
        <v>160</v>
      </c>
      <c r="AU1220" s="193" t="s">
        <v>87</v>
      </c>
      <c r="AY1220" s="17" t="s">
        <v>157</v>
      </c>
      <c r="BE1220" s="194">
        <f>IF(N1220="základní",J1220,0)</f>
        <v>0</v>
      </c>
      <c r="BF1220" s="194">
        <f>IF(N1220="snížená",J1220,0)</f>
        <v>0</v>
      </c>
      <c r="BG1220" s="194">
        <f>IF(N1220="zákl. přenesená",J1220,0)</f>
        <v>0</v>
      </c>
      <c r="BH1220" s="194">
        <f>IF(N1220="sníž. přenesená",J1220,0)</f>
        <v>0</v>
      </c>
      <c r="BI1220" s="194">
        <f>IF(N1220="nulová",J1220,0)</f>
        <v>0</v>
      </c>
      <c r="BJ1220" s="17" t="s">
        <v>85</v>
      </c>
      <c r="BK1220" s="194">
        <f>ROUND(I1220*H1220,2)</f>
        <v>0</v>
      </c>
      <c r="BL1220" s="17" t="s">
        <v>254</v>
      </c>
      <c r="BM1220" s="193" t="s">
        <v>2064</v>
      </c>
    </row>
    <row r="1221" spans="1:65" s="2" customFormat="1" ht="24.15" customHeight="1">
      <c r="A1221" s="34"/>
      <c r="B1221" s="35"/>
      <c r="C1221" s="182" t="s">
        <v>2065</v>
      </c>
      <c r="D1221" s="182" t="s">
        <v>160</v>
      </c>
      <c r="E1221" s="183" t="s">
        <v>2066</v>
      </c>
      <c r="F1221" s="184" t="s">
        <v>2067</v>
      </c>
      <c r="G1221" s="185" t="s">
        <v>202</v>
      </c>
      <c r="H1221" s="186">
        <v>12</v>
      </c>
      <c r="I1221" s="187"/>
      <c r="J1221" s="188">
        <f>ROUND(I1221*H1221,2)</f>
        <v>0</v>
      </c>
      <c r="K1221" s="184" t="s">
        <v>164</v>
      </c>
      <c r="L1221" s="39"/>
      <c r="M1221" s="189" t="s">
        <v>1</v>
      </c>
      <c r="N1221" s="190" t="s">
        <v>43</v>
      </c>
      <c r="O1221" s="71"/>
      <c r="P1221" s="191">
        <f>O1221*H1221</f>
        <v>0</v>
      </c>
      <c r="Q1221" s="191">
        <v>1.0499999999999999E-3</v>
      </c>
      <c r="R1221" s="191">
        <f>Q1221*H1221</f>
        <v>1.26E-2</v>
      </c>
      <c r="S1221" s="191">
        <v>0</v>
      </c>
      <c r="T1221" s="192">
        <f>S1221*H1221</f>
        <v>0</v>
      </c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R1221" s="193" t="s">
        <v>254</v>
      </c>
      <c r="AT1221" s="193" t="s">
        <v>160</v>
      </c>
      <c r="AU1221" s="193" t="s">
        <v>87</v>
      </c>
      <c r="AY1221" s="17" t="s">
        <v>157</v>
      </c>
      <c r="BE1221" s="194">
        <f>IF(N1221="základní",J1221,0)</f>
        <v>0</v>
      </c>
      <c r="BF1221" s="194">
        <f>IF(N1221="snížená",J1221,0)</f>
        <v>0</v>
      </c>
      <c r="BG1221" s="194">
        <f>IF(N1221="zákl. přenesená",J1221,0)</f>
        <v>0</v>
      </c>
      <c r="BH1221" s="194">
        <f>IF(N1221="sníž. přenesená",J1221,0)</f>
        <v>0</v>
      </c>
      <c r="BI1221" s="194">
        <f>IF(N1221="nulová",J1221,0)</f>
        <v>0</v>
      </c>
      <c r="BJ1221" s="17" t="s">
        <v>85</v>
      </c>
      <c r="BK1221" s="194">
        <f>ROUND(I1221*H1221,2)</f>
        <v>0</v>
      </c>
      <c r="BL1221" s="17" t="s">
        <v>254</v>
      </c>
      <c r="BM1221" s="193" t="s">
        <v>2068</v>
      </c>
    </row>
    <row r="1222" spans="1:65" s="14" customFormat="1" ht="10.199999999999999">
      <c r="B1222" s="206"/>
      <c r="C1222" s="207"/>
      <c r="D1222" s="197" t="s">
        <v>167</v>
      </c>
      <c r="E1222" s="208" t="s">
        <v>1</v>
      </c>
      <c r="F1222" s="209" t="s">
        <v>2069</v>
      </c>
      <c r="G1222" s="207"/>
      <c r="H1222" s="210">
        <v>12</v>
      </c>
      <c r="I1222" s="211"/>
      <c r="J1222" s="207"/>
      <c r="K1222" s="207"/>
      <c r="L1222" s="212"/>
      <c r="M1222" s="213"/>
      <c r="N1222" s="214"/>
      <c r="O1222" s="214"/>
      <c r="P1222" s="214"/>
      <c r="Q1222" s="214"/>
      <c r="R1222" s="214"/>
      <c r="S1222" s="214"/>
      <c r="T1222" s="215"/>
      <c r="AT1222" s="216" t="s">
        <v>167</v>
      </c>
      <c r="AU1222" s="216" t="s">
        <v>87</v>
      </c>
      <c r="AV1222" s="14" t="s">
        <v>87</v>
      </c>
      <c r="AW1222" s="14" t="s">
        <v>33</v>
      </c>
      <c r="AX1222" s="14" t="s">
        <v>85</v>
      </c>
      <c r="AY1222" s="216" t="s">
        <v>157</v>
      </c>
    </row>
    <row r="1223" spans="1:65" s="2" customFormat="1" ht="24.15" customHeight="1">
      <c r="A1223" s="34"/>
      <c r="B1223" s="35"/>
      <c r="C1223" s="182" t="s">
        <v>2070</v>
      </c>
      <c r="D1223" s="182" t="s">
        <v>160</v>
      </c>
      <c r="E1223" s="183" t="s">
        <v>2071</v>
      </c>
      <c r="F1223" s="184" t="s">
        <v>2072</v>
      </c>
      <c r="G1223" s="185" t="s">
        <v>202</v>
      </c>
      <c r="H1223" s="186">
        <v>10.6</v>
      </c>
      <c r="I1223" s="187"/>
      <c r="J1223" s="188">
        <f>ROUND(I1223*H1223,2)</f>
        <v>0</v>
      </c>
      <c r="K1223" s="184" t="s">
        <v>164</v>
      </c>
      <c r="L1223" s="39"/>
      <c r="M1223" s="189" t="s">
        <v>1</v>
      </c>
      <c r="N1223" s="190" t="s">
        <v>43</v>
      </c>
      <c r="O1223" s="71"/>
      <c r="P1223" s="191">
        <f>O1223*H1223</f>
        <v>0</v>
      </c>
      <c r="Q1223" s="191">
        <v>1.48E-3</v>
      </c>
      <c r="R1223" s="191">
        <f>Q1223*H1223</f>
        <v>1.5688000000000001E-2</v>
      </c>
      <c r="S1223" s="191">
        <v>0</v>
      </c>
      <c r="T1223" s="19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193" t="s">
        <v>254</v>
      </c>
      <c r="AT1223" s="193" t="s">
        <v>160</v>
      </c>
      <c r="AU1223" s="193" t="s">
        <v>87</v>
      </c>
      <c r="AY1223" s="17" t="s">
        <v>157</v>
      </c>
      <c r="BE1223" s="194">
        <f>IF(N1223="základní",J1223,0)</f>
        <v>0</v>
      </c>
      <c r="BF1223" s="194">
        <f>IF(N1223="snížená",J1223,0)</f>
        <v>0</v>
      </c>
      <c r="BG1223" s="194">
        <f>IF(N1223="zákl. přenesená",J1223,0)</f>
        <v>0</v>
      </c>
      <c r="BH1223" s="194">
        <f>IF(N1223="sníž. přenesená",J1223,0)</f>
        <v>0</v>
      </c>
      <c r="BI1223" s="194">
        <f>IF(N1223="nulová",J1223,0)</f>
        <v>0</v>
      </c>
      <c r="BJ1223" s="17" t="s">
        <v>85</v>
      </c>
      <c r="BK1223" s="194">
        <f>ROUND(I1223*H1223,2)</f>
        <v>0</v>
      </c>
      <c r="BL1223" s="17" t="s">
        <v>254</v>
      </c>
      <c r="BM1223" s="193" t="s">
        <v>2073</v>
      </c>
    </row>
    <row r="1224" spans="1:65" s="14" customFormat="1" ht="10.199999999999999">
      <c r="B1224" s="206"/>
      <c r="C1224" s="207"/>
      <c r="D1224" s="197" t="s">
        <v>167</v>
      </c>
      <c r="E1224" s="208" t="s">
        <v>1</v>
      </c>
      <c r="F1224" s="209" t="s">
        <v>2074</v>
      </c>
      <c r="G1224" s="207"/>
      <c r="H1224" s="210">
        <v>10.6</v>
      </c>
      <c r="I1224" s="211"/>
      <c r="J1224" s="207"/>
      <c r="K1224" s="207"/>
      <c r="L1224" s="212"/>
      <c r="M1224" s="213"/>
      <c r="N1224" s="214"/>
      <c r="O1224" s="214"/>
      <c r="P1224" s="214"/>
      <c r="Q1224" s="214"/>
      <c r="R1224" s="214"/>
      <c r="S1224" s="214"/>
      <c r="T1224" s="215"/>
      <c r="AT1224" s="216" t="s">
        <v>167</v>
      </c>
      <c r="AU1224" s="216" t="s">
        <v>87</v>
      </c>
      <c r="AV1224" s="14" t="s">
        <v>87</v>
      </c>
      <c r="AW1224" s="14" t="s">
        <v>33</v>
      </c>
      <c r="AX1224" s="14" t="s">
        <v>85</v>
      </c>
      <c r="AY1224" s="216" t="s">
        <v>157</v>
      </c>
    </row>
    <row r="1225" spans="1:65" s="2" customFormat="1" ht="21.75" customHeight="1">
      <c r="A1225" s="34"/>
      <c r="B1225" s="35"/>
      <c r="C1225" s="182" t="s">
        <v>2075</v>
      </c>
      <c r="D1225" s="182" t="s">
        <v>160</v>
      </c>
      <c r="E1225" s="183" t="s">
        <v>2076</v>
      </c>
      <c r="F1225" s="184" t="s">
        <v>2077</v>
      </c>
      <c r="G1225" s="185" t="s">
        <v>202</v>
      </c>
      <c r="H1225" s="186">
        <v>22.6</v>
      </c>
      <c r="I1225" s="187"/>
      <c r="J1225" s="188">
        <f>ROUND(I1225*H1225,2)</f>
        <v>0</v>
      </c>
      <c r="K1225" s="184" t="s">
        <v>164</v>
      </c>
      <c r="L1225" s="39"/>
      <c r="M1225" s="189" t="s">
        <v>1</v>
      </c>
      <c r="N1225" s="190" t="s">
        <v>43</v>
      </c>
      <c r="O1225" s="71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193" t="s">
        <v>254</v>
      </c>
      <c r="AT1225" s="193" t="s">
        <v>160</v>
      </c>
      <c r="AU1225" s="193" t="s">
        <v>87</v>
      </c>
      <c r="AY1225" s="17" t="s">
        <v>157</v>
      </c>
      <c r="BE1225" s="194">
        <f>IF(N1225="základní",J1225,0)</f>
        <v>0</v>
      </c>
      <c r="BF1225" s="194">
        <f>IF(N1225="snížená",J1225,0)</f>
        <v>0</v>
      </c>
      <c r="BG1225" s="194">
        <f>IF(N1225="zákl. přenesená",J1225,0)</f>
        <v>0</v>
      </c>
      <c r="BH1225" s="194">
        <f>IF(N1225="sníž. přenesená",J1225,0)</f>
        <v>0</v>
      </c>
      <c r="BI1225" s="194">
        <f>IF(N1225="nulová",J1225,0)</f>
        <v>0</v>
      </c>
      <c r="BJ1225" s="17" t="s">
        <v>85</v>
      </c>
      <c r="BK1225" s="194">
        <f>ROUND(I1225*H1225,2)</f>
        <v>0</v>
      </c>
      <c r="BL1225" s="17" t="s">
        <v>254</v>
      </c>
      <c r="BM1225" s="193" t="s">
        <v>2078</v>
      </c>
    </row>
    <row r="1226" spans="1:65" s="14" customFormat="1" ht="10.199999999999999">
      <c r="B1226" s="206"/>
      <c r="C1226" s="207"/>
      <c r="D1226" s="197" t="s">
        <v>167</v>
      </c>
      <c r="E1226" s="208" t="s">
        <v>1</v>
      </c>
      <c r="F1226" s="209" t="s">
        <v>2079</v>
      </c>
      <c r="G1226" s="207"/>
      <c r="H1226" s="210">
        <v>22.6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167</v>
      </c>
      <c r="AU1226" s="216" t="s">
        <v>87</v>
      </c>
      <c r="AV1226" s="14" t="s">
        <v>87</v>
      </c>
      <c r="AW1226" s="14" t="s">
        <v>33</v>
      </c>
      <c r="AX1226" s="14" t="s">
        <v>85</v>
      </c>
      <c r="AY1226" s="216" t="s">
        <v>157</v>
      </c>
    </row>
    <row r="1227" spans="1:65" s="2" customFormat="1" ht="24.15" customHeight="1">
      <c r="A1227" s="34"/>
      <c r="B1227" s="35"/>
      <c r="C1227" s="182" t="s">
        <v>2080</v>
      </c>
      <c r="D1227" s="182" t="s">
        <v>160</v>
      </c>
      <c r="E1227" s="183" t="s">
        <v>2081</v>
      </c>
      <c r="F1227" s="184" t="s">
        <v>2082</v>
      </c>
      <c r="G1227" s="185" t="s">
        <v>202</v>
      </c>
      <c r="H1227" s="186">
        <v>50.9</v>
      </c>
      <c r="I1227" s="187"/>
      <c r="J1227" s="188">
        <f>ROUND(I1227*H1227,2)</f>
        <v>0</v>
      </c>
      <c r="K1227" s="184" t="s">
        <v>164</v>
      </c>
      <c r="L1227" s="39"/>
      <c r="M1227" s="189" t="s">
        <v>1</v>
      </c>
      <c r="N1227" s="190" t="s">
        <v>43</v>
      </c>
      <c r="O1227" s="71"/>
      <c r="P1227" s="191">
        <f>O1227*H1227</f>
        <v>0</v>
      </c>
      <c r="Q1227" s="191">
        <v>5.5000000000000003E-4</v>
      </c>
      <c r="R1227" s="191">
        <f>Q1227*H1227</f>
        <v>2.7995000000000003E-2</v>
      </c>
      <c r="S1227" s="191">
        <v>0</v>
      </c>
      <c r="T1227" s="192">
        <f>S1227*H1227</f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193" t="s">
        <v>254</v>
      </c>
      <c r="AT1227" s="193" t="s">
        <v>160</v>
      </c>
      <c r="AU1227" s="193" t="s">
        <v>87</v>
      </c>
      <c r="AY1227" s="17" t="s">
        <v>157</v>
      </c>
      <c r="BE1227" s="194">
        <f>IF(N1227="základní",J1227,0)</f>
        <v>0</v>
      </c>
      <c r="BF1227" s="194">
        <f>IF(N1227="snížená",J1227,0)</f>
        <v>0</v>
      </c>
      <c r="BG1227" s="194">
        <f>IF(N1227="zákl. přenesená",J1227,0)</f>
        <v>0</v>
      </c>
      <c r="BH1227" s="194">
        <f>IF(N1227="sníž. přenesená",J1227,0)</f>
        <v>0</v>
      </c>
      <c r="BI1227" s="194">
        <f>IF(N1227="nulová",J1227,0)</f>
        <v>0</v>
      </c>
      <c r="BJ1227" s="17" t="s">
        <v>85</v>
      </c>
      <c r="BK1227" s="194">
        <f>ROUND(I1227*H1227,2)</f>
        <v>0</v>
      </c>
      <c r="BL1227" s="17" t="s">
        <v>254</v>
      </c>
      <c r="BM1227" s="193" t="s">
        <v>2083</v>
      </c>
    </row>
    <row r="1228" spans="1:65" s="14" customFormat="1" ht="10.199999999999999">
      <c r="B1228" s="206"/>
      <c r="C1228" s="207"/>
      <c r="D1228" s="197" t="s">
        <v>167</v>
      </c>
      <c r="E1228" s="208" t="s">
        <v>1</v>
      </c>
      <c r="F1228" s="209" t="s">
        <v>2084</v>
      </c>
      <c r="G1228" s="207"/>
      <c r="H1228" s="210">
        <v>50.9</v>
      </c>
      <c r="I1228" s="211"/>
      <c r="J1228" s="207"/>
      <c r="K1228" s="207"/>
      <c r="L1228" s="212"/>
      <c r="M1228" s="213"/>
      <c r="N1228" s="214"/>
      <c r="O1228" s="214"/>
      <c r="P1228" s="214"/>
      <c r="Q1228" s="214"/>
      <c r="R1228" s="214"/>
      <c r="S1228" s="214"/>
      <c r="T1228" s="215"/>
      <c r="AT1228" s="216" t="s">
        <v>167</v>
      </c>
      <c r="AU1228" s="216" t="s">
        <v>87</v>
      </c>
      <c r="AV1228" s="14" t="s">
        <v>87</v>
      </c>
      <c r="AW1228" s="14" t="s">
        <v>33</v>
      </c>
      <c r="AX1228" s="14" t="s">
        <v>85</v>
      </c>
      <c r="AY1228" s="216" t="s">
        <v>157</v>
      </c>
    </row>
    <row r="1229" spans="1:65" s="2" customFormat="1" ht="24.15" customHeight="1">
      <c r="A1229" s="34"/>
      <c r="B1229" s="35"/>
      <c r="C1229" s="182" t="s">
        <v>2085</v>
      </c>
      <c r="D1229" s="182" t="s">
        <v>160</v>
      </c>
      <c r="E1229" s="183" t="s">
        <v>2086</v>
      </c>
      <c r="F1229" s="184" t="s">
        <v>2087</v>
      </c>
      <c r="G1229" s="185" t="s">
        <v>202</v>
      </c>
      <c r="H1229" s="186">
        <v>37.200000000000003</v>
      </c>
      <c r="I1229" s="187"/>
      <c r="J1229" s="188">
        <f>ROUND(I1229*H1229,2)</f>
        <v>0</v>
      </c>
      <c r="K1229" s="184" t="s">
        <v>164</v>
      </c>
      <c r="L1229" s="39"/>
      <c r="M1229" s="189" t="s">
        <v>1</v>
      </c>
      <c r="N1229" s="190" t="s">
        <v>43</v>
      </c>
      <c r="O1229" s="71"/>
      <c r="P1229" s="191">
        <f>O1229*H1229</f>
        <v>0</v>
      </c>
      <c r="Q1229" s="191">
        <v>1.6100000000000001E-3</v>
      </c>
      <c r="R1229" s="191">
        <f>Q1229*H1229</f>
        <v>5.9892000000000008E-2</v>
      </c>
      <c r="S1229" s="191">
        <v>0</v>
      </c>
      <c r="T1229" s="19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193" t="s">
        <v>254</v>
      </c>
      <c r="AT1229" s="193" t="s">
        <v>160</v>
      </c>
      <c r="AU1229" s="193" t="s">
        <v>87</v>
      </c>
      <c r="AY1229" s="17" t="s">
        <v>157</v>
      </c>
      <c r="BE1229" s="194">
        <f>IF(N1229="základní",J1229,0)</f>
        <v>0</v>
      </c>
      <c r="BF1229" s="194">
        <f>IF(N1229="snížená",J1229,0)</f>
        <v>0</v>
      </c>
      <c r="BG1229" s="194">
        <f>IF(N1229="zákl. přenesená",J1229,0)</f>
        <v>0</v>
      </c>
      <c r="BH1229" s="194">
        <f>IF(N1229="sníž. přenesená",J1229,0)</f>
        <v>0</v>
      </c>
      <c r="BI1229" s="194">
        <f>IF(N1229="nulová",J1229,0)</f>
        <v>0</v>
      </c>
      <c r="BJ1229" s="17" t="s">
        <v>85</v>
      </c>
      <c r="BK1229" s="194">
        <f>ROUND(I1229*H1229,2)</f>
        <v>0</v>
      </c>
      <c r="BL1229" s="17" t="s">
        <v>254</v>
      </c>
      <c r="BM1229" s="193" t="s">
        <v>2088</v>
      </c>
    </row>
    <row r="1230" spans="1:65" s="14" customFormat="1" ht="10.199999999999999">
      <c r="B1230" s="206"/>
      <c r="C1230" s="207"/>
      <c r="D1230" s="197" t="s">
        <v>167</v>
      </c>
      <c r="E1230" s="208" t="s">
        <v>1</v>
      </c>
      <c r="F1230" s="209" t="s">
        <v>2089</v>
      </c>
      <c r="G1230" s="207"/>
      <c r="H1230" s="210">
        <v>37.200000000000003</v>
      </c>
      <c r="I1230" s="211"/>
      <c r="J1230" s="207"/>
      <c r="K1230" s="207"/>
      <c r="L1230" s="212"/>
      <c r="M1230" s="213"/>
      <c r="N1230" s="214"/>
      <c r="O1230" s="214"/>
      <c r="P1230" s="214"/>
      <c r="Q1230" s="214"/>
      <c r="R1230" s="214"/>
      <c r="S1230" s="214"/>
      <c r="T1230" s="215"/>
      <c r="AT1230" s="216" t="s">
        <v>167</v>
      </c>
      <c r="AU1230" s="216" t="s">
        <v>87</v>
      </c>
      <c r="AV1230" s="14" t="s">
        <v>87</v>
      </c>
      <c r="AW1230" s="14" t="s">
        <v>33</v>
      </c>
      <c r="AX1230" s="14" t="s">
        <v>85</v>
      </c>
      <c r="AY1230" s="216" t="s">
        <v>157</v>
      </c>
    </row>
    <row r="1231" spans="1:65" s="2" customFormat="1" ht="16.5" customHeight="1">
      <c r="A1231" s="34"/>
      <c r="B1231" s="35"/>
      <c r="C1231" s="182" t="s">
        <v>2090</v>
      </c>
      <c r="D1231" s="182" t="s">
        <v>160</v>
      </c>
      <c r="E1231" s="183" t="s">
        <v>2091</v>
      </c>
      <c r="F1231" s="184" t="s">
        <v>2092</v>
      </c>
      <c r="G1231" s="185" t="s">
        <v>202</v>
      </c>
      <c r="H1231" s="186">
        <v>88.1</v>
      </c>
      <c r="I1231" s="187"/>
      <c r="J1231" s="188">
        <f>ROUND(I1231*H1231,2)</f>
        <v>0</v>
      </c>
      <c r="K1231" s="184" t="s">
        <v>164</v>
      </c>
      <c r="L1231" s="39"/>
      <c r="M1231" s="189" t="s">
        <v>1</v>
      </c>
      <c r="N1231" s="190" t="s">
        <v>43</v>
      </c>
      <c r="O1231" s="71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R1231" s="193" t="s">
        <v>254</v>
      </c>
      <c r="AT1231" s="193" t="s">
        <v>160</v>
      </c>
      <c r="AU1231" s="193" t="s">
        <v>87</v>
      </c>
      <c r="AY1231" s="17" t="s">
        <v>157</v>
      </c>
      <c r="BE1231" s="194">
        <f>IF(N1231="základní",J1231,0)</f>
        <v>0</v>
      </c>
      <c r="BF1231" s="194">
        <f>IF(N1231="snížená",J1231,0)</f>
        <v>0</v>
      </c>
      <c r="BG1231" s="194">
        <f>IF(N1231="zákl. přenesená",J1231,0)</f>
        <v>0</v>
      </c>
      <c r="BH1231" s="194">
        <f>IF(N1231="sníž. přenesená",J1231,0)</f>
        <v>0</v>
      </c>
      <c r="BI1231" s="194">
        <f>IF(N1231="nulová",J1231,0)</f>
        <v>0</v>
      </c>
      <c r="BJ1231" s="17" t="s">
        <v>85</v>
      </c>
      <c r="BK1231" s="194">
        <f>ROUND(I1231*H1231,2)</f>
        <v>0</v>
      </c>
      <c r="BL1231" s="17" t="s">
        <v>254</v>
      </c>
      <c r="BM1231" s="193" t="s">
        <v>2093</v>
      </c>
    </row>
    <row r="1232" spans="1:65" s="14" customFormat="1" ht="10.199999999999999">
      <c r="B1232" s="206"/>
      <c r="C1232" s="207"/>
      <c r="D1232" s="197" t="s">
        <v>167</v>
      </c>
      <c r="E1232" s="208" t="s">
        <v>1</v>
      </c>
      <c r="F1232" s="209" t="s">
        <v>2094</v>
      </c>
      <c r="G1232" s="207"/>
      <c r="H1232" s="210">
        <v>88.1</v>
      </c>
      <c r="I1232" s="211"/>
      <c r="J1232" s="207"/>
      <c r="K1232" s="207"/>
      <c r="L1232" s="212"/>
      <c r="M1232" s="213"/>
      <c r="N1232" s="214"/>
      <c r="O1232" s="214"/>
      <c r="P1232" s="214"/>
      <c r="Q1232" s="214"/>
      <c r="R1232" s="214"/>
      <c r="S1232" s="214"/>
      <c r="T1232" s="215"/>
      <c r="AT1232" s="216" t="s">
        <v>167</v>
      </c>
      <c r="AU1232" s="216" t="s">
        <v>87</v>
      </c>
      <c r="AV1232" s="14" t="s">
        <v>87</v>
      </c>
      <c r="AW1232" s="14" t="s">
        <v>33</v>
      </c>
      <c r="AX1232" s="14" t="s">
        <v>85</v>
      </c>
      <c r="AY1232" s="216" t="s">
        <v>157</v>
      </c>
    </row>
    <row r="1233" spans="1:65" s="2" customFormat="1" ht="33" customHeight="1">
      <c r="A1233" s="34"/>
      <c r="B1233" s="35"/>
      <c r="C1233" s="182" t="s">
        <v>2095</v>
      </c>
      <c r="D1233" s="182" t="s">
        <v>160</v>
      </c>
      <c r="E1233" s="183" t="s">
        <v>2096</v>
      </c>
      <c r="F1233" s="184" t="s">
        <v>2097</v>
      </c>
      <c r="G1233" s="185" t="s">
        <v>202</v>
      </c>
      <c r="H1233" s="186">
        <v>73.5</v>
      </c>
      <c r="I1233" s="187"/>
      <c r="J1233" s="188">
        <f>ROUND(I1233*H1233,2)</f>
        <v>0</v>
      </c>
      <c r="K1233" s="184" t="s">
        <v>164</v>
      </c>
      <c r="L1233" s="39"/>
      <c r="M1233" s="189" t="s">
        <v>1</v>
      </c>
      <c r="N1233" s="190" t="s">
        <v>43</v>
      </c>
      <c r="O1233" s="71"/>
      <c r="P1233" s="191">
        <f>O1233*H1233</f>
        <v>0</v>
      </c>
      <c r="Q1233" s="191">
        <v>1.1E-4</v>
      </c>
      <c r="R1233" s="191">
        <f>Q1233*H1233</f>
        <v>8.0850000000000002E-3</v>
      </c>
      <c r="S1233" s="191">
        <v>0</v>
      </c>
      <c r="T1233" s="192">
        <f>S1233*H1233</f>
        <v>0</v>
      </c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R1233" s="193" t="s">
        <v>254</v>
      </c>
      <c r="AT1233" s="193" t="s">
        <v>160</v>
      </c>
      <c r="AU1233" s="193" t="s">
        <v>87</v>
      </c>
      <c r="AY1233" s="17" t="s">
        <v>157</v>
      </c>
      <c r="BE1233" s="194">
        <f>IF(N1233="základní",J1233,0)</f>
        <v>0</v>
      </c>
      <c r="BF1233" s="194">
        <f>IF(N1233="snížená",J1233,0)</f>
        <v>0</v>
      </c>
      <c r="BG1233" s="194">
        <f>IF(N1233="zákl. přenesená",J1233,0)</f>
        <v>0</v>
      </c>
      <c r="BH1233" s="194">
        <f>IF(N1233="sníž. přenesená",J1233,0)</f>
        <v>0</v>
      </c>
      <c r="BI1233" s="194">
        <f>IF(N1233="nulová",J1233,0)</f>
        <v>0</v>
      </c>
      <c r="BJ1233" s="17" t="s">
        <v>85</v>
      </c>
      <c r="BK1233" s="194">
        <f>ROUND(I1233*H1233,2)</f>
        <v>0</v>
      </c>
      <c r="BL1233" s="17" t="s">
        <v>254</v>
      </c>
      <c r="BM1233" s="193" t="s">
        <v>2098</v>
      </c>
    </row>
    <row r="1234" spans="1:65" s="14" customFormat="1" ht="10.199999999999999">
      <c r="B1234" s="206"/>
      <c r="C1234" s="207"/>
      <c r="D1234" s="197" t="s">
        <v>167</v>
      </c>
      <c r="E1234" s="208" t="s">
        <v>1</v>
      </c>
      <c r="F1234" s="209" t="s">
        <v>2099</v>
      </c>
      <c r="G1234" s="207"/>
      <c r="H1234" s="210">
        <v>73.5</v>
      </c>
      <c r="I1234" s="211"/>
      <c r="J1234" s="207"/>
      <c r="K1234" s="207"/>
      <c r="L1234" s="212"/>
      <c r="M1234" s="213"/>
      <c r="N1234" s="214"/>
      <c r="O1234" s="214"/>
      <c r="P1234" s="214"/>
      <c r="Q1234" s="214"/>
      <c r="R1234" s="214"/>
      <c r="S1234" s="214"/>
      <c r="T1234" s="215"/>
      <c r="AT1234" s="216" t="s">
        <v>167</v>
      </c>
      <c r="AU1234" s="216" t="s">
        <v>87</v>
      </c>
      <c r="AV1234" s="14" t="s">
        <v>87</v>
      </c>
      <c r="AW1234" s="14" t="s">
        <v>33</v>
      </c>
      <c r="AX1234" s="14" t="s">
        <v>85</v>
      </c>
      <c r="AY1234" s="216" t="s">
        <v>157</v>
      </c>
    </row>
    <row r="1235" spans="1:65" s="2" customFormat="1" ht="37.799999999999997" customHeight="1">
      <c r="A1235" s="34"/>
      <c r="B1235" s="35"/>
      <c r="C1235" s="182" t="s">
        <v>2100</v>
      </c>
      <c r="D1235" s="182" t="s">
        <v>160</v>
      </c>
      <c r="E1235" s="183" t="s">
        <v>2101</v>
      </c>
      <c r="F1235" s="184" t="s">
        <v>2102</v>
      </c>
      <c r="G1235" s="185" t="s">
        <v>202</v>
      </c>
      <c r="H1235" s="186">
        <v>37.200000000000003</v>
      </c>
      <c r="I1235" s="187"/>
      <c r="J1235" s="188">
        <f>ROUND(I1235*H1235,2)</f>
        <v>0</v>
      </c>
      <c r="K1235" s="184" t="s">
        <v>164</v>
      </c>
      <c r="L1235" s="39"/>
      <c r="M1235" s="189" t="s">
        <v>1</v>
      </c>
      <c r="N1235" s="190" t="s">
        <v>43</v>
      </c>
      <c r="O1235" s="71"/>
      <c r="P1235" s="191">
        <f>O1235*H1235</f>
        <v>0</v>
      </c>
      <c r="Q1235" s="191">
        <v>1.6000000000000001E-4</v>
      </c>
      <c r="R1235" s="191">
        <f>Q1235*H1235</f>
        <v>5.9520000000000007E-3</v>
      </c>
      <c r="S1235" s="191">
        <v>0</v>
      </c>
      <c r="T1235" s="19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193" t="s">
        <v>254</v>
      </c>
      <c r="AT1235" s="193" t="s">
        <v>160</v>
      </c>
      <c r="AU1235" s="193" t="s">
        <v>87</v>
      </c>
      <c r="AY1235" s="17" t="s">
        <v>157</v>
      </c>
      <c r="BE1235" s="194">
        <f>IF(N1235="základní",J1235,0)</f>
        <v>0</v>
      </c>
      <c r="BF1235" s="194">
        <f>IF(N1235="snížená",J1235,0)</f>
        <v>0</v>
      </c>
      <c r="BG1235" s="194">
        <f>IF(N1235="zákl. přenesená",J1235,0)</f>
        <v>0</v>
      </c>
      <c r="BH1235" s="194">
        <f>IF(N1235="sníž. přenesená",J1235,0)</f>
        <v>0</v>
      </c>
      <c r="BI1235" s="194">
        <f>IF(N1235="nulová",J1235,0)</f>
        <v>0</v>
      </c>
      <c r="BJ1235" s="17" t="s">
        <v>85</v>
      </c>
      <c r="BK1235" s="194">
        <f>ROUND(I1235*H1235,2)</f>
        <v>0</v>
      </c>
      <c r="BL1235" s="17" t="s">
        <v>254</v>
      </c>
      <c r="BM1235" s="193" t="s">
        <v>2103</v>
      </c>
    </row>
    <row r="1236" spans="1:65" s="14" customFormat="1" ht="10.199999999999999">
      <c r="B1236" s="206"/>
      <c r="C1236" s="207"/>
      <c r="D1236" s="197" t="s">
        <v>167</v>
      </c>
      <c r="E1236" s="208" t="s">
        <v>1</v>
      </c>
      <c r="F1236" s="209" t="s">
        <v>2104</v>
      </c>
      <c r="G1236" s="207"/>
      <c r="H1236" s="210">
        <v>37.200000000000003</v>
      </c>
      <c r="I1236" s="211"/>
      <c r="J1236" s="207"/>
      <c r="K1236" s="207"/>
      <c r="L1236" s="212"/>
      <c r="M1236" s="213"/>
      <c r="N1236" s="214"/>
      <c r="O1236" s="214"/>
      <c r="P1236" s="214"/>
      <c r="Q1236" s="214"/>
      <c r="R1236" s="214"/>
      <c r="S1236" s="214"/>
      <c r="T1236" s="215"/>
      <c r="AT1236" s="216" t="s">
        <v>167</v>
      </c>
      <c r="AU1236" s="216" t="s">
        <v>87</v>
      </c>
      <c r="AV1236" s="14" t="s">
        <v>87</v>
      </c>
      <c r="AW1236" s="14" t="s">
        <v>33</v>
      </c>
      <c r="AX1236" s="14" t="s">
        <v>85</v>
      </c>
      <c r="AY1236" s="216" t="s">
        <v>157</v>
      </c>
    </row>
    <row r="1237" spans="1:65" s="2" customFormat="1" ht="33" customHeight="1">
      <c r="A1237" s="34"/>
      <c r="B1237" s="35"/>
      <c r="C1237" s="182" t="s">
        <v>2105</v>
      </c>
      <c r="D1237" s="182" t="s">
        <v>160</v>
      </c>
      <c r="E1237" s="183" t="s">
        <v>2106</v>
      </c>
      <c r="F1237" s="184" t="s">
        <v>2107</v>
      </c>
      <c r="G1237" s="185" t="s">
        <v>806</v>
      </c>
      <c r="H1237" s="238"/>
      <c r="I1237" s="187"/>
      <c r="J1237" s="188">
        <f>ROUND(I1237*H1237,2)</f>
        <v>0</v>
      </c>
      <c r="K1237" s="184" t="s">
        <v>164</v>
      </c>
      <c r="L1237" s="39"/>
      <c r="M1237" s="189" t="s">
        <v>1</v>
      </c>
      <c r="N1237" s="190" t="s">
        <v>43</v>
      </c>
      <c r="O1237" s="71"/>
      <c r="P1237" s="191">
        <f>O1237*H1237</f>
        <v>0</v>
      </c>
      <c r="Q1237" s="191">
        <v>0</v>
      </c>
      <c r="R1237" s="191">
        <f>Q1237*H1237</f>
        <v>0</v>
      </c>
      <c r="S1237" s="191">
        <v>0</v>
      </c>
      <c r="T1237" s="19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193" t="s">
        <v>254</v>
      </c>
      <c r="AT1237" s="193" t="s">
        <v>160</v>
      </c>
      <c r="AU1237" s="193" t="s">
        <v>87</v>
      </c>
      <c r="AY1237" s="17" t="s">
        <v>157</v>
      </c>
      <c r="BE1237" s="194">
        <f>IF(N1237="základní",J1237,0)</f>
        <v>0</v>
      </c>
      <c r="BF1237" s="194">
        <f>IF(N1237="snížená",J1237,0)</f>
        <v>0</v>
      </c>
      <c r="BG1237" s="194">
        <f>IF(N1237="zákl. přenesená",J1237,0)</f>
        <v>0</v>
      </c>
      <c r="BH1237" s="194">
        <f>IF(N1237="sníž. přenesená",J1237,0)</f>
        <v>0</v>
      </c>
      <c r="BI1237" s="194">
        <f>IF(N1237="nulová",J1237,0)</f>
        <v>0</v>
      </c>
      <c r="BJ1237" s="17" t="s">
        <v>85</v>
      </c>
      <c r="BK1237" s="194">
        <f>ROUND(I1237*H1237,2)</f>
        <v>0</v>
      </c>
      <c r="BL1237" s="17" t="s">
        <v>254</v>
      </c>
      <c r="BM1237" s="193" t="s">
        <v>2108</v>
      </c>
    </row>
    <row r="1238" spans="1:65" s="2" customFormat="1" ht="24.15" customHeight="1">
      <c r="A1238" s="34"/>
      <c r="B1238" s="35"/>
      <c r="C1238" s="182" t="s">
        <v>2109</v>
      </c>
      <c r="D1238" s="182" t="s">
        <v>160</v>
      </c>
      <c r="E1238" s="183" t="s">
        <v>2110</v>
      </c>
      <c r="F1238" s="184" t="s">
        <v>2111</v>
      </c>
      <c r="G1238" s="185" t="s">
        <v>806</v>
      </c>
      <c r="H1238" s="238"/>
      <c r="I1238" s="187"/>
      <c r="J1238" s="188">
        <f>ROUND(I1238*H1238,2)</f>
        <v>0</v>
      </c>
      <c r="K1238" s="184" t="s">
        <v>164</v>
      </c>
      <c r="L1238" s="39"/>
      <c r="M1238" s="189" t="s">
        <v>1</v>
      </c>
      <c r="N1238" s="190" t="s">
        <v>43</v>
      </c>
      <c r="O1238" s="71"/>
      <c r="P1238" s="191">
        <f>O1238*H1238</f>
        <v>0</v>
      </c>
      <c r="Q1238" s="191">
        <v>0</v>
      </c>
      <c r="R1238" s="191">
        <f>Q1238*H1238</f>
        <v>0</v>
      </c>
      <c r="S1238" s="191">
        <v>0</v>
      </c>
      <c r="T1238" s="19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193" t="s">
        <v>254</v>
      </c>
      <c r="AT1238" s="193" t="s">
        <v>160</v>
      </c>
      <c r="AU1238" s="193" t="s">
        <v>87</v>
      </c>
      <c r="AY1238" s="17" t="s">
        <v>157</v>
      </c>
      <c r="BE1238" s="194">
        <f>IF(N1238="základní",J1238,0)</f>
        <v>0</v>
      </c>
      <c r="BF1238" s="194">
        <f>IF(N1238="snížená",J1238,0)</f>
        <v>0</v>
      </c>
      <c r="BG1238" s="194">
        <f>IF(N1238="zákl. přenesená",J1238,0)</f>
        <v>0</v>
      </c>
      <c r="BH1238" s="194">
        <f>IF(N1238="sníž. přenesená",J1238,0)</f>
        <v>0</v>
      </c>
      <c r="BI1238" s="194">
        <f>IF(N1238="nulová",J1238,0)</f>
        <v>0</v>
      </c>
      <c r="BJ1238" s="17" t="s">
        <v>85</v>
      </c>
      <c r="BK1238" s="194">
        <f>ROUND(I1238*H1238,2)</f>
        <v>0</v>
      </c>
      <c r="BL1238" s="17" t="s">
        <v>254</v>
      </c>
      <c r="BM1238" s="193" t="s">
        <v>2112</v>
      </c>
    </row>
    <row r="1239" spans="1:65" s="12" customFormat="1" ht="22.8" customHeight="1">
      <c r="B1239" s="166"/>
      <c r="C1239" s="167"/>
      <c r="D1239" s="168" t="s">
        <v>77</v>
      </c>
      <c r="E1239" s="180" t="s">
        <v>2113</v>
      </c>
      <c r="F1239" s="180" t="s">
        <v>2114</v>
      </c>
      <c r="G1239" s="167"/>
      <c r="H1239" s="167"/>
      <c r="I1239" s="170"/>
      <c r="J1239" s="181">
        <f>BK1239</f>
        <v>0</v>
      </c>
      <c r="K1239" s="167"/>
      <c r="L1239" s="172"/>
      <c r="M1239" s="173"/>
      <c r="N1239" s="174"/>
      <c r="O1239" s="174"/>
      <c r="P1239" s="175">
        <f>SUM(P1240:P1250)</f>
        <v>0</v>
      </c>
      <c r="Q1239" s="174"/>
      <c r="R1239" s="175">
        <f>SUM(R1240:R1250)</f>
        <v>7.7599999999999995E-3</v>
      </c>
      <c r="S1239" s="174"/>
      <c r="T1239" s="176">
        <f>SUM(T1240:T1250)</f>
        <v>0</v>
      </c>
      <c r="AR1239" s="177" t="s">
        <v>87</v>
      </c>
      <c r="AT1239" s="178" t="s">
        <v>77</v>
      </c>
      <c r="AU1239" s="178" t="s">
        <v>85</v>
      </c>
      <c r="AY1239" s="177" t="s">
        <v>157</v>
      </c>
      <c r="BK1239" s="179">
        <f>SUM(BK1240:BK1250)</f>
        <v>0</v>
      </c>
    </row>
    <row r="1240" spans="1:65" s="2" customFormat="1" ht="16.5" customHeight="1">
      <c r="A1240" s="34"/>
      <c r="B1240" s="35"/>
      <c r="C1240" s="182" t="s">
        <v>2115</v>
      </c>
      <c r="D1240" s="182" t="s">
        <v>160</v>
      </c>
      <c r="E1240" s="183" t="s">
        <v>2116</v>
      </c>
      <c r="F1240" s="184" t="s">
        <v>2117</v>
      </c>
      <c r="G1240" s="185" t="s">
        <v>352</v>
      </c>
      <c r="H1240" s="186">
        <v>3</v>
      </c>
      <c r="I1240" s="187"/>
      <c r="J1240" s="188">
        <f t="shared" ref="J1240:J1250" si="40">ROUND(I1240*H1240,2)</f>
        <v>0</v>
      </c>
      <c r="K1240" s="184" t="s">
        <v>164</v>
      </c>
      <c r="L1240" s="39"/>
      <c r="M1240" s="189" t="s">
        <v>1</v>
      </c>
      <c r="N1240" s="190" t="s">
        <v>43</v>
      </c>
      <c r="O1240" s="71"/>
      <c r="P1240" s="191">
        <f t="shared" ref="P1240:P1250" si="41">O1240*H1240</f>
        <v>0</v>
      </c>
      <c r="Q1240" s="191">
        <v>8.0000000000000007E-5</v>
      </c>
      <c r="R1240" s="191">
        <f t="shared" ref="R1240:R1250" si="42">Q1240*H1240</f>
        <v>2.4000000000000003E-4</v>
      </c>
      <c r="S1240" s="191">
        <v>0</v>
      </c>
      <c r="T1240" s="192">
        <f t="shared" ref="T1240:T1250" si="43">S1240*H1240</f>
        <v>0</v>
      </c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R1240" s="193" t="s">
        <v>254</v>
      </c>
      <c r="AT1240" s="193" t="s">
        <v>160</v>
      </c>
      <c r="AU1240" s="193" t="s">
        <v>87</v>
      </c>
      <c r="AY1240" s="17" t="s">
        <v>157</v>
      </c>
      <c r="BE1240" s="194">
        <f t="shared" ref="BE1240:BE1250" si="44">IF(N1240="základní",J1240,0)</f>
        <v>0</v>
      </c>
      <c r="BF1240" s="194">
        <f t="shared" ref="BF1240:BF1250" si="45">IF(N1240="snížená",J1240,0)</f>
        <v>0</v>
      </c>
      <c r="BG1240" s="194">
        <f t="shared" ref="BG1240:BG1250" si="46">IF(N1240="zákl. přenesená",J1240,0)</f>
        <v>0</v>
      </c>
      <c r="BH1240" s="194">
        <f t="shared" ref="BH1240:BH1250" si="47">IF(N1240="sníž. přenesená",J1240,0)</f>
        <v>0</v>
      </c>
      <c r="BI1240" s="194">
        <f t="shared" ref="BI1240:BI1250" si="48">IF(N1240="nulová",J1240,0)</f>
        <v>0</v>
      </c>
      <c r="BJ1240" s="17" t="s">
        <v>85</v>
      </c>
      <c r="BK1240" s="194">
        <f t="shared" ref="BK1240:BK1250" si="49">ROUND(I1240*H1240,2)</f>
        <v>0</v>
      </c>
      <c r="BL1240" s="17" t="s">
        <v>254</v>
      </c>
      <c r="BM1240" s="193" t="s">
        <v>2118</v>
      </c>
    </row>
    <row r="1241" spans="1:65" s="2" customFormat="1" ht="16.5" customHeight="1">
      <c r="A1241" s="34"/>
      <c r="B1241" s="35"/>
      <c r="C1241" s="228" t="s">
        <v>2119</v>
      </c>
      <c r="D1241" s="228" t="s">
        <v>240</v>
      </c>
      <c r="E1241" s="229" t="s">
        <v>2120</v>
      </c>
      <c r="F1241" s="230" t="s">
        <v>2121</v>
      </c>
      <c r="G1241" s="231" t="s">
        <v>352</v>
      </c>
      <c r="H1241" s="232">
        <v>2</v>
      </c>
      <c r="I1241" s="233"/>
      <c r="J1241" s="234">
        <f t="shared" si="40"/>
        <v>0</v>
      </c>
      <c r="K1241" s="230" t="s">
        <v>164</v>
      </c>
      <c r="L1241" s="235"/>
      <c r="M1241" s="236" t="s">
        <v>1</v>
      </c>
      <c r="N1241" s="237" t="s">
        <v>43</v>
      </c>
      <c r="O1241" s="71"/>
      <c r="P1241" s="191">
        <f t="shared" si="41"/>
        <v>0</v>
      </c>
      <c r="Q1241" s="191">
        <v>1.8000000000000001E-4</v>
      </c>
      <c r="R1241" s="191">
        <f t="shared" si="42"/>
        <v>3.6000000000000002E-4</v>
      </c>
      <c r="S1241" s="191">
        <v>0</v>
      </c>
      <c r="T1241" s="192">
        <f t="shared" si="43"/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93" t="s">
        <v>367</v>
      </c>
      <c r="AT1241" s="193" t="s">
        <v>240</v>
      </c>
      <c r="AU1241" s="193" t="s">
        <v>87</v>
      </c>
      <c r="AY1241" s="17" t="s">
        <v>157</v>
      </c>
      <c r="BE1241" s="194">
        <f t="shared" si="44"/>
        <v>0</v>
      </c>
      <c r="BF1241" s="194">
        <f t="shared" si="45"/>
        <v>0</v>
      </c>
      <c r="BG1241" s="194">
        <f t="shared" si="46"/>
        <v>0</v>
      </c>
      <c r="BH1241" s="194">
        <f t="shared" si="47"/>
        <v>0</v>
      </c>
      <c r="BI1241" s="194">
        <f t="shared" si="48"/>
        <v>0</v>
      </c>
      <c r="BJ1241" s="17" t="s">
        <v>85</v>
      </c>
      <c r="BK1241" s="194">
        <f t="shared" si="49"/>
        <v>0</v>
      </c>
      <c r="BL1241" s="17" t="s">
        <v>254</v>
      </c>
      <c r="BM1241" s="193" t="s">
        <v>2122</v>
      </c>
    </row>
    <row r="1242" spans="1:65" s="2" customFormat="1" ht="21.75" customHeight="1">
      <c r="A1242" s="34"/>
      <c r="B1242" s="35"/>
      <c r="C1242" s="228" t="s">
        <v>2123</v>
      </c>
      <c r="D1242" s="228" t="s">
        <v>240</v>
      </c>
      <c r="E1242" s="229" t="s">
        <v>2124</v>
      </c>
      <c r="F1242" s="230" t="s">
        <v>2125</v>
      </c>
      <c r="G1242" s="231" t="s">
        <v>352</v>
      </c>
      <c r="H1242" s="232">
        <v>1</v>
      </c>
      <c r="I1242" s="233"/>
      <c r="J1242" s="234">
        <f t="shared" si="40"/>
        <v>0</v>
      </c>
      <c r="K1242" s="230" t="s">
        <v>164</v>
      </c>
      <c r="L1242" s="235"/>
      <c r="M1242" s="236" t="s">
        <v>1</v>
      </c>
      <c r="N1242" s="237" t="s">
        <v>43</v>
      </c>
      <c r="O1242" s="71"/>
      <c r="P1242" s="191">
        <f t="shared" si="41"/>
        <v>0</v>
      </c>
      <c r="Q1242" s="191">
        <v>2.0000000000000001E-4</v>
      </c>
      <c r="R1242" s="191">
        <f t="shared" si="42"/>
        <v>2.0000000000000001E-4</v>
      </c>
      <c r="S1242" s="191">
        <v>0</v>
      </c>
      <c r="T1242" s="192">
        <f t="shared" si="43"/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193" t="s">
        <v>367</v>
      </c>
      <c r="AT1242" s="193" t="s">
        <v>240</v>
      </c>
      <c r="AU1242" s="193" t="s">
        <v>87</v>
      </c>
      <c r="AY1242" s="17" t="s">
        <v>157</v>
      </c>
      <c r="BE1242" s="194">
        <f t="shared" si="44"/>
        <v>0</v>
      </c>
      <c r="BF1242" s="194">
        <f t="shared" si="45"/>
        <v>0</v>
      </c>
      <c r="BG1242" s="194">
        <f t="shared" si="46"/>
        <v>0</v>
      </c>
      <c r="BH1242" s="194">
        <f t="shared" si="47"/>
        <v>0</v>
      </c>
      <c r="BI1242" s="194">
        <f t="shared" si="48"/>
        <v>0</v>
      </c>
      <c r="BJ1242" s="17" t="s">
        <v>85</v>
      </c>
      <c r="BK1242" s="194">
        <f t="shared" si="49"/>
        <v>0</v>
      </c>
      <c r="BL1242" s="17" t="s">
        <v>254</v>
      </c>
      <c r="BM1242" s="193" t="s">
        <v>2126</v>
      </c>
    </row>
    <row r="1243" spans="1:65" s="2" customFormat="1" ht="16.5" customHeight="1">
      <c r="A1243" s="34"/>
      <c r="B1243" s="35"/>
      <c r="C1243" s="182" t="s">
        <v>2127</v>
      </c>
      <c r="D1243" s="182" t="s">
        <v>160</v>
      </c>
      <c r="E1243" s="183" t="s">
        <v>2128</v>
      </c>
      <c r="F1243" s="184" t="s">
        <v>2129</v>
      </c>
      <c r="G1243" s="185" t="s">
        <v>352</v>
      </c>
      <c r="H1243" s="186">
        <v>3</v>
      </c>
      <c r="I1243" s="187"/>
      <c r="J1243" s="188">
        <f t="shared" si="40"/>
        <v>0</v>
      </c>
      <c r="K1243" s="184" t="s">
        <v>164</v>
      </c>
      <c r="L1243" s="39"/>
      <c r="M1243" s="189" t="s">
        <v>1</v>
      </c>
      <c r="N1243" s="190" t="s">
        <v>43</v>
      </c>
      <c r="O1243" s="71"/>
      <c r="P1243" s="191">
        <f t="shared" si="41"/>
        <v>0</v>
      </c>
      <c r="Q1243" s="191">
        <v>2.1000000000000001E-4</v>
      </c>
      <c r="R1243" s="191">
        <f t="shared" si="42"/>
        <v>6.3000000000000003E-4</v>
      </c>
      <c r="S1243" s="191">
        <v>0</v>
      </c>
      <c r="T1243" s="192">
        <f t="shared" si="43"/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193" t="s">
        <v>254</v>
      </c>
      <c r="AT1243" s="193" t="s">
        <v>160</v>
      </c>
      <c r="AU1243" s="193" t="s">
        <v>87</v>
      </c>
      <c r="AY1243" s="17" t="s">
        <v>157</v>
      </c>
      <c r="BE1243" s="194">
        <f t="shared" si="44"/>
        <v>0</v>
      </c>
      <c r="BF1243" s="194">
        <f t="shared" si="45"/>
        <v>0</v>
      </c>
      <c r="BG1243" s="194">
        <f t="shared" si="46"/>
        <v>0</v>
      </c>
      <c r="BH1243" s="194">
        <f t="shared" si="47"/>
        <v>0</v>
      </c>
      <c r="BI1243" s="194">
        <f t="shared" si="48"/>
        <v>0</v>
      </c>
      <c r="BJ1243" s="17" t="s">
        <v>85</v>
      </c>
      <c r="BK1243" s="194">
        <f t="shared" si="49"/>
        <v>0</v>
      </c>
      <c r="BL1243" s="17" t="s">
        <v>254</v>
      </c>
      <c r="BM1243" s="193" t="s">
        <v>2130</v>
      </c>
    </row>
    <row r="1244" spans="1:65" s="2" customFormat="1" ht="16.5" customHeight="1">
      <c r="A1244" s="34"/>
      <c r="B1244" s="35"/>
      <c r="C1244" s="228" t="s">
        <v>2131</v>
      </c>
      <c r="D1244" s="228" t="s">
        <v>240</v>
      </c>
      <c r="E1244" s="229" t="s">
        <v>2132</v>
      </c>
      <c r="F1244" s="230" t="s">
        <v>2133</v>
      </c>
      <c r="G1244" s="231" t="s">
        <v>352</v>
      </c>
      <c r="H1244" s="232">
        <v>1</v>
      </c>
      <c r="I1244" s="233"/>
      <c r="J1244" s="234">
        <f t="shared" si="40"/>
        <v>0</v>
      </c>
      <c r="K1244" s="230" t="s">
        <v>164</v>
      </c>
      <c r="L1244" s="235"/>
      <c r="M1244" s="236" t="s">
        <v>1</v>
      </c>
      <c r="N1244" s="237" t="s">
        <v>43</v>
      </c>
      <c r="O1244" s="71"/>
      <c r="P1244" s="191">
        <f t="shared" si="41"/>
        <v>0</v>
      </c>
      <c r="Q1244" s="191">
        <v>5.4000000000000001E-4</v>
      </c>
      <c r="R1244" s="191">
        <f t="shared" si="42"/>
        <v>5.4000000000000001E-4</v>
      </c>
      <c r="S1244" s="191">
        <v>0</v>
      </c>
      <c r="T1244" s="192">
        <f t="shared" si="43"/>
        <v>0</v>
      </c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R1244" s="193" t="s">
        <v>367</v>
      </c>
      <c r="AT1244" s="193" t="s">
        <v>240</v>
      </c>
      <c r="AU1244" s="193" t="s">
        <v>87</v>
      </c>
      <c r="AY1244" s="17" t="s">
        <v>157</v>
      </c>
      <c r="BE1244" s="194">
        <f t="shared" si="44"/>
        <v>0</v>
      </c>
      <c r="BF1244" s="194">
        <f t="shared" si="45"/>
        <v>0</v>
      </c>
      <c r="BG1244" s="194">
        <f t="shared" si="46"/>
        <v>0</v>
      </c>
      <c r="BH1244" s="194">
        <f t="shared" si="47"/>
        <v>0</v>
      </c>
      <c r="BI1244" s="194">
        <f t="shared" si="48"/>
        <v>0</v>
      </c>
      <c r="BJ1244" s="17" t="s">
        <v>85</v>
      </c>
      <c r="BK1244" s="194">
        <f t="shared" si="49"/>
        <v>0</v>
      </c>
      <c r="BL1244" s="17" t="s">
        <v>254</v>
      </c>
      <c r="BM1244" s="193" t="s">
        <v>2134</v>
      </c>
    </row>
    <row r="1245" spans="1:65" s="2" customFormat="1" ht="16.5" customHeight="1">
      <c r="A1245" s="34"/>
      <c r="B1245" s="35"/>
      <c r="C1245" s="228" t="s">
        <v>2135</v>
      </c>
      <c r="D1245" s="228" t="s">
        <v>240</v>
      </c>
      <c r="E1245" s="229" t="s">
        <v>2136</v>
      </c>
      <c r="F1245" s="230" t="s">
        <v>2137</v>
      </c>
      <c r="G1245" s="231" t="s">
        <v>352</v>
      </c>
      <c r="H1245" s="232">
        <v>2</v>
      </c>
      <c r="I1245" s="233"/>
      <c r="J1245" s="234">
        <f t="shared" si="40"/>
        <v>0</v>
      </c>
      <c r="K1245" s="230" t="s">
        <v>164</v>
      </c>
      <c r="L1245" s="235"/>
      <c r="M1245" s="236" t="s">
        <v>1</v>
      </c>
      <c r="N1245" s="237" t="s">
        <v>43</v>
      </c>
      <c r="O1245" s="71"/>
      <c r="P1245" s="191">
        <f t="shared" si="41"/>
        <v>0</v>
      </c>
      <c r="Q1245" s="191">
        <v>5.1000000000000004E-4</v>
      </c>
      <c r="R1245" s="191">
        <f t="shared" si="42"/>
        <v>1.0200000000000001E-3</v>
      </c>
      <c r="S1245" s="191">
        <v>0</v>
      </c>
      <c r="T1245" s="192">
        <f t="shared" si="43"/>
        <v>0</v>
      </c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R1245" s="193" t="s">
        <v>367</v>
      </c>
      <c r="AT1245" s="193" t="s">
        <v>240</v>
      </c>
      <c r="AU1245" s="193" t="s">
        <v>87</v>
      </c>
      <c r="AY1245" s="17" t="s">
        <v>157</v>
      </c>
      <c r="BE1245" s="194">
        <f t="shared" si="44"/>
        <v>0</v>
      </c>
      <c r="BF1245" s="194">
        <f t="shared" si="45"/>
        <v>0</v>
      </c>
      <c r="BG1245" s="194">
        <f t="shared" si="46"/>
        <v>0</v>
      </c>
      <c r="BH1245" s="194">
        <f t="shared" si="47"/>
        <v>0</v>
      </c>
      <c r="BI1245" s="194">
        <f t="shared" si="48"/>
        <v>0</v>
      </c>
      <c r="BJ1245" s="17" t="s">
        <v>85</v>
      </c>
      <c r="BK1245" s="194">
        <f t="shared" si="49"/>
        <v>0</v>
      </c>
      <c r="BL1245" s="17" t="s">
        <v>254</v>
      </c>
      <c r="BM1245" s="193" t="s">
        <v>2138</v>
      </c>
    </row>
    <row r="1246" spans="1:65" s="2" customFormat="1" ht="24.15" customHeight="1">
      <c r="A1246" s="34"/>
      <c r="B1246" s="35"/>
      <c r="C1246" s="182" t="s">
        <v>2139</v>
      </c>
      <c r="D1246" s="182" t="s">
        <v>160</v>
      </c>
      <c r="E1246" s="183" t="s">
        <v>2140</v>
      </c>
      <c r="F1246" s="184" t="s">
        <v>2141</v>
      </c>
      <c r="G1246" s="185" t="s">
        <v>352</v>
      </c>
      <c r="H1246" s="186">
        <v>1</v>
      </c>
      <c r="I1246" s="187"/>
      <c r="J1246" s="188">
        <f t="shared" si="40"/>
        <v>0</v>
      </c>
      <c r="K1246" s="184" t="s">
        <v>164</v>
      </c>
      <c r="L1246" s="39"/>
      <c r="M1246" s="189" t="s">
        <v>1</v>
      </c>
      <c r="N1246" s="190" t="s">
        <v>43</v>
      </c>
      <c r="O1246" s="71"/>
      <c r="P1246" s="191">
        <f t="shared" si="41"/>
        <v>0</v>
      </c>
      <c r="Q1246" s="191">
        <v>1.4499999999999999E-3</v>
      </c>
      <c r="R1246" s="191">
        <f t="shared" si="42"/>
        <v>1.4499999999999999E-3</v>
      </c>
      <c r="S1246" s="191">
        <v>0</v>
      </c>
      <c r="T1246" s="192">
        <f t="shared" si="43"/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193" t="s">
        <v>254</v>
      </c>
      <c r="AT1246" s="193" t="s">
        <v>160</v>
      </c>
      <c r="AU1246" s="193" t="s">
        <v>87</v>
      </c>
      <c r="AY1246" s="17" t="s">
        <v>157</v>
      </c>
      <c r="BE1246" s="194">
        <f t="shared" si="44"/>
        <v>0</v>
      </c>
      <c r="BF1246" s="194">
        <f t="shared" si="45"/>
        <v>0</v>
      </c>
      <c r="BG1246" s="194">
        <f t="shared" si="46"/>
        <v>0</v>
      </c>
      <c r="BH1246" s="194">
        <f t="shared" si="47"/>
        <v>0</v>
      </c>
      <c r="BI1246" s="194">
        <f t="shared" si="48"/>
        <v>0</v>
      </c>
      <c r="BJ1246" s="17" t="s">
        <v>85</v>
      </c>
      <c r="BK1246" s="194">
        <f t="shared" si="49"/>
        <v>0</v>
      </c>
      <c r="BL1246" s="17" t="s">
        <v>254</v>
      </c>
      <c r="BM1246" s="193" t="s">
        <v>2142</v>
      </c>
    </row>
    <row r="1247" spans="1:65" s="2" customFormat="1" ht="24.15" customHeight="1">
      <c r="A1247" s="34"/>
      <c r="B1247" s="35"/>
      <c r="C1247" s="182" t="s">
        <v>2143</v>
      </c>
      <c r="D1247" s="182" t="s">
        <v>160</v>
      </c>
      <c r="E1247" s="183" t="s">
        <v>2144</v>
      </c>
      <c r="F1247" s="184" t="s">
        <v>2145</v>
      </c>
      <c r="G1247" s="185" t="s">
        <v>352</v>
      </c>
      <c r="H1247" s="186">
        <v>1</v>
      </c>
      <c r="I1247" s="187"/>
      <c r="J1247" s="188">
        <f t="shared" si="40"/>
        <v>0</v>
      </c>
      <c r="K1247" s="184" t="s">
        <v>164</v>
      </c>
      <c r="L1247" s="39"/>
      <c r="M1247" s="189" t="s">
        <v>1</v>
      </c>
      <c r="N1247" s="190" t="s">
        <v>43</v>
      </c>
      <c r="O1247" s="71"/>
      <c r="P1247" s="191">
        <f t="shared" si="41"/>
        <v>0</v>
      </c>
      <c r="Q1247" s="191">
        <v>1.72E-3</v>
      </c>
      <c r="R1247" s="191">
        <f t="shared" si="42"/>
        <v>1.72E-3</v>
      </c>
      <c r="S1247" s="191">
        <v>0</v>
      </c>
      <c r="T1247" s="192">
        <f t="shared" si="43"/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193" t="s">
        <v>254</v>
      </c>
      <c r="AT1247" s="193" t="s">
        <v>160</v>
      </c>
      <c r="AU1247" s="193" t="s">
        <v>87</v>
      </c>
      <c r="AY1247" s="17" t="s">
        <v>157</v>
      </c>
      <c r="BE1247" s="194">
        <f t="shared" si="44"/>
        <v>0</v>
      </c>
      <c r="BF1247" s="194">
        <f t="shared" si="45"/>
        <v>0</v>
      </c>
      <c r="BG1247" s="194">
        <f t="shared" si="46"/>
        <v>0</v>
      </c>
      <c r="BH1247" s="194">
        <f t="shared" si="47"/>
        <v>0</v>
      </c>
      <c r="BI1247" s="194">
        <f t="shared" si="48"/>
        <v>0</v>
      </c>
      <c r="BJ1247" s="17" t="s">
        <v>85</v>
      </c>
      <c r="BK1247" s="194">
        <f t="shared" si="49"/>
        <v>0</v>
      </c>
      <c r="BL1247" s="17" t="s">
        <v>254</v>
      </c>
      <c r="BM1247" s="193" t="s">
        <v>2146</v>
      </c>
    </row>
    <row r="1248" spans="1:65" s="2" customFormat="1" ht="44.25" customHeight="1">
      <c r="A1248" s="34"/>
      <c r="B1248" s="35"/>
      <c r="C1248" s="182" t="s">
        <v>2147</v>
      </c>
      <c r="D1248" s="182" t="s">
        <v>160</v>
      </c>
      <c r="E1248" s="183" t="s">
        <v>2148</v>
      </c>
      <c r="F1248" s="184" t="s">
        <v>2149</v>
      </c>
      <c r="G1248" s="185" t="s">
        <v>352</v>
      </c>
      <c r="H1248" s="186">
        <v>2</v>
      </c>
      <c r="I1248" s="187"/>
      <c r="J1248" s="188">
        <f t="shared" si="40"/>
        <v>0</v>
      </c>
      <c r="K1248" s="184" t="s">
        <v>164</v>
      </c>
      <c r="L1248" s="39"/>
      <c r="M1248" s="189" t="s">
        <v>1</v>
      </c>
      <c r="N1248" s="190" t="s">
        <v>43</v>
      </c>
      <c r="O1248" s="71"/>
      <c r="P1248" s="191">
        <f t="shared" si="41"/>
        <v>0</v>
      </c>
      <c r="Q1248" s="191">
        <v>8.0000000000000004E-4</v>
      </c>
      <c r="R1248" s="191">
        <f t="shared" si="42"/>
        <v>1.6000000000000001E-3</v>
      </c>
      <c r="S1248" s="191">
        <v>0</v>
      </c>
      <c r="T1248" s="192">
        <f t="shared" si="43"/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193" t="s">
        <v>254</v>
      </c>
      <c r="AT1248" s="193" t="s">
        <v>160</v>
      </c>
      <c r="AU1248" s="193" t="s">
        <v>87</v>
      </c>
      <c r="AY1248" s="17" t="s">
        <v>157</v>
      </c>
      <c r="BE1248" s="194">
        <f t="shared" si="44"/>
        <v>0</v>
      </c>
      <c r="BF1248" s="194">
        <f t="shared" si="45"/>
        <v>0</v>
      </c>
      <c r="BG1248" s="194">
        <f t="shared" si="46"/>
        <v>0</v>
      </c>
      <c r="BH1248" s="194">
        <f t="shared" si="47"/>
        <v>0</v>
      </c>
      <c r="BI1248" s="194">
        <f t="shared" si="48"/>
        <v>0</v>
      </c>
      <c r="BJ1248" s="17" t="s">
        <v>85</v>
      </c>
      <c r="BK1248" s="194">
        <f t="shared" si="49"/>
        <v>0</v>
      </c>
      <c r="BL1248" s="17" t="s">
        <v>254</v>
      </c>
      <c r="BM1248" s="193" t="s">
        <v>2150</v>
      </c>
    </row>
    <row r="1249" spans="1:65" s="2" customFormat="1" ht="33" customHeight="1">
      <c r="A1249" s="34"/>
      <c r="B1249" s="35"/>
      <c r="C1249" s="182" t="s">
        <v>2151</v>
      </c>
      <c r="D1249" s="182" t="s">
        <v>160</v>
      </c>
      <c r="E1249" s="183" t="s">
        <v>2152</v>
      </c>
      <c r="F1249" s="184" t="s">
        <v>2153</v>
      </c>
      <c r="G1249" s="185" t="s">
        <v>806</v>
      </c>
      <c r="H1249" s="238"/>
      <c r="I1249" s="187"/>
      <c r="J1249" s="188">
        <f t="shared" si="40"/>
        <v>0</v>
      </c>
      <c r="K1249" s="184" t="s">
        <v>164</v>
      </c>
      <c r="L1249" s="39"/>
      <c r="M1249" s="189" t="s">
        <v>1</v>
      </c>
      <c r="N1249" s="190" t="s">
        <v>43</v>
      </c>
      <c r="O1249" s="71"/>
      <c r="P1249" s="191">
        <f t="shared" si="41"/>
        <v>0</v>
      </c>
      <c r="Q1249" s="191">
        <v>0</v>
      </c>
      <c r="R1249" s="191">
        <f t="shared" si="42"/>
        <v>0</v>
      </c>
      <c r="S1249" s="191">
        <v>0</v>
      </c>
      <c r="T1249" s="192">
        <f t="shared" si="43"/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193" t="s">
        <v>254</v>
      </c>
      <c r="AT1249" s="193" t="s">
        <v>160</v>
      </c>
      <c r="AU1249" s="193" t="s">
        <v>87</v>
      </c>
      <c r="AY1249" s="17" t="s">
        <v>157</v>
      </c>
      <c r="BE1249" s="194">
        <f t="shared" si="44"/>
        <v>0</v>
      </c>
      <c r="BF1249" s="194">
        <f t="shared" si="45"/>
        <v>0</v>
      </c>
      <c r="BG1249" s="194">
        <f t="shared" si="46"/>
        <v>0</v>
      </c>
      <c r="BH1249" s="194">
        <f t="shared" si="47"/>
        <v>0</v>
      </c>
      <c r="BI1249" s="194">
        <f t="shared" si="48"/>
        <v>0</v>
      </c>
      <c r="BJ1249" s="17" t="s">
        <v>85</v>
      </c>
      <c r="BK1249" s="194">
        <f t="shared" si="49"/>
        <v>0</v>
      </c>
      <c r="BL1249" s="17" t="s">
        <v>254</v>
      </c>
      <c r="BM1249" s="193" t="s">
        <v>2154</v>
      </c>
    </row>
    <row r="1250" spans="1:65" s="2" customFormat="1" ht="24.15" customHeight="1">
      <c r="A1250" s="34"/>
      <c r="B1250" s="35"/>
      <c r="C1250" s="182" t="s">
        <v>2155</v>
      </c>
      <c r="D1250" s="182" t="s">
        <v>160</v>
      </c>
      <c r="E1250" s="183" t="s">
        <v>2156</v>
      </c>
      <c r="F1250" s="184" t="s">
        <v>2157</v>
      </c>
      <c r="G1250" s="185" t="s">
        <v>806</v>
      </c>
      <c r="H1250" s="238"/>
      <c r="I1250" s="187"/>
      <c r="J1250" s="188">
        <f t="shared" si="40"/>
        <v>0</v>
      </c>
      <c r="K1250" s="184" t="s">
        <v>164</v>
      </c>
      <c r="L1250" s="39"/>
      <c r="M1250" s="189" t="s">
        <v>1</v>
      </c>
      <c r="N1250" s="190" t="s">
        <v>43</v>
      </c>
      <c r="O1250" s="71"/>
      <c r="P1250" s="191">
        <f t="shared" si="41"/>
        <v>0</v>
      </c>
      <c r="Q1250" s="191">
        <v>0</v>
      </c>
      <c r="R1250" s="191">
        <f t="shared" si="42"/>
        <v>0</v>
      </c>
      <c r="S1250" s="191">
        <v>0</v>
      </c>
      <c r="T1250" s="192">
        <f t="shared" si="43"/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193" t="s">
        <v>254</v>
      </c>
      <c r="AT1250" s="193" t="s">
        <v>160</v>
      </c>
      <c r="AU1250" s="193" t="s">
        <v>87</v>
      </c>
      <c r="AY1250" s="17" t="s">
        <v>157</v>
      </c>
      <c r="BE1250" s="194">
        <f t="shared" si="44"/>
        <v>0</v>
      </c>
      <c r="BF1250" s="194">
        <f t="shared" si="45"/>
        <v>0</v>
      </c>
      <c r="BG1250" s="194">
        <f t="shared" si="46"/>
        <v>0</v>
      </c>
      <c r="BH1250" s="194">
        <f t="shared" si="47"/>
        <v>0</v>
      </c>
      <c r="BI1250" s="194">
        <f t="shared" si="48"/>
        <v>0</v>
      </c>
      <c r="BJ1250" s="17" t="s">
        <v>85</v>
      </c>
      <c r="BK1250" s="194">
        <f t="shared" si="49"/>
        <v>0</v>
      </c>
      <c r="BL1250" s="17" t="s">
        <v>254</v>
      </c>
      <c r="BM1250" s="193" t="s">
        <v>2158</v>
      </c>
    </row>
    <row r="1251" spans="1:65" s="12" customFormat="1" ht="22.8" customHeight="1">
      <c r="B1251" s="166"/>
      <c r="C1251" s="167"/>
      <c r="D1251" s="168" t="s">
        <v>77</v>
      </c>
      <c r="E1251" s="180" t="s">
        <v>2159</v>
      </c>
      <c r="F1251" s="180" t="s">
        <v>2160</v>
      </c>
      <c r="G1251" s="167"/>
      <c r="H1251" s="167"/>
      <c r="I1251" s="170"/>
      <c r="J1251" s="181">
        <f>BK1251</f>
        <v>0</v>
      </c>
      <c r="K1251" s="167"/>
      <c r="L1251" s="172"/>
      <c r="M1251" s="173"/>
      <c r="N1251" s="174"/>
      <c r="O1251" s="174"/>
      <c r="P1251" s="175">
        <f>SUM(P1252:P1275)</f>
        <v>0</v>
      </c>
      <c r="Q1251" s="174"/>
      <c r="R1251" s="175">
        <f>SUM(R1252:R1275)</f>
        <v>0.23894119999999999</v>
      </c>
      <c r="S1251" s="174"/>
      <c r="T1251" s="176">
        <f>SUM(T1252:T1275)</f>
        <v>5.0217999999999999E-2</v>
      </c>
      <c r="AR1251" s="177" t="s">
        <v>87</v>
      </c>
      <c r="AT1251" s="178" t="s">
        <v>77</v>
      </c>
      <c r="AU1251" s="178" t="s">
        <v>85</v>
      </c>
      <c r="AY1251" s="177" t="s">
        <v>157</v>
      </c>
      <c r="BK1251" s="179">
        <f>SUM(BK1252:BK1275)</f>
        <v>0</v>
      </c>
    </row>
    <row r="1252" spans="1:65" s="2" customFormat="1" ht="24.15" customHeight="1">
      <c r="A1252" s="34"/>
      <c r="B1252" s="35"/>
      <c r="C1252" s="182" t="s">
        <v>2161</v>
      </c>
      <c r="D1252" s="182" t="s">
        <v>160</v>
      </c>
      <c r="E1252" s="183" t="s">
        <v>2162</v>
      </c>
      <c r="F1252" s="184" t="s">
        <v>2163</v>
      </c>
      <c r="G1252" s="185" t="s">
        <v>352</v>
      </c>
      <c r="H1252" s="186">
        <v>16</v>
      </c>
      <c r="I1252" s="187"/>
      <c r="J1252" s="188">
        <f>ROUND(I1252*H1252,2)</f>
        <v>0</v>
      </c>
      <c r="K1252" s="184" t="s">
        <v>164</v>
      </c>
      <c r="L1252" s="39"/>
      <c r="M1252" s="189" t="s">
        <v>1</v>
      </c>
      <c r="N1252" s="190" t="s">
        <v>43</v>
      </c>
      <c r="O1252" s="71"/>
      <c r="P1252" s="191">
        <f>O1252*H1252</f>
        <v>0</v>
      </c>
      <c r="Q1252" s="191">
        <v>6.9999999999999994E-5</v>
      </c>
      <c r="R1252" s="191">
        <f>Q1252*H1252</f>
        <v>1.1199999999999999E-3</v>
      </c>
      <c r="S1252" s="191">
        <v>0</v>
      </c>
      <c r="T1252" s="192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193" t="s">
        <v>254</v>
      </c>
      <c r="AT1252" s="193" t="s">
        <v>160</v>
      </c>
      <c r="AU1252" s="193" t="s">
        <v>87</v>
      </c>
      <c r="AY1252" s="17" t="s">
        <v>157</v>
      </c>
      <c r="BE1252" s="194">
        <f>IF(N1252="základní",J1252,0)</f>
        <v>0</v>
      </c>
      <c r="BF1252" s="194">
        <f>IF(N1252="snížená",J1252,0)</f>
        <v>0</v>
      </c>
      <c r="BG1252" s="194">
        <f>IF(N1252="zákl. přenesená",J1252,0)</f>
        <v>0</v>
      </c>
      <c r="BH1252" s="194">
        <f>IF(N1252="sníž. přenesená",J1252,0)</f>
        <v>0</v>
      </c>
      <c r="BI1252" s="194">
        <f>IF(N1252="nulová",J1252,0)</f>
        <v>0</v>
      </c>
      <c r="BJ1252" s="17" t="s">
        <v>85</v>
      </c>
      <c r="BK1252" s="194">
        <f>ROUND(I1252*H1252,2)</f>
        <v>0</v>
      </c>
      <c r="BL1252" s="17" t="s">
        <v>254</v>
      </c>
      <c r="BM1252" s="193" t="s">
        <v>2164</v>
      </c>
    </row>
    <row r="1253" spans="1:65" s="2" customFormat="1" ht="16.5" customHeight="1">
      <c r="A1253" s="34"/>
      <c r="B1253" s="35"/>
      <c r="C1253" s="182" t="s">
        <v>2165</v>
      </c>
      <c r="D1253" s="182" t="s">
        <v>160</v>
      </c>
      <c r="E1253" s="183" t="s">
        <v>2166</v>
      </c>
      <c r="F1253" s="184" t="s">
        <v>2167</v>
      </c>
      <c r="G1253" s="185" t="s">
        <v>174</v>
      </c>
      <c r="H1253" s="186">
        <v>2.11</v>
      </c>
      <c r="I1253" s="187"/>
      <c r="J1253" s="188">
        <f>ROUND(I1253*H1253,2)</f>
        <v>0</v>
      </c>
      <c r="K1253" s="184" t="s">
        <v>164</v>
      </c>
      <c r="L1253" s="39"/>
      <c r="M1253" s="189" t="s">
        <v>1</v>
      </c>
      <c r="N1253" s="190" t="s">
        <v>43</v>
      </c>
      <c r="O1253" s="71"/>
      <c r="P1253" s="191">
        <f>O1253*H1253</f>
        <v>0</v>
      </c>
      <c r="Q1253" s="191">
        <v>0</v>
      </c>
      <c r="R1253" s="191">
        <f>Q1253*H1253</f>
        <v>0</v>
      </c>
      <c r="S1253" s="191">
        <v>2.3800000000000002E-2</v>
      </c>
      <c r="T1253" s="192">
        <f>S1253*H1253</f>
        <v>5.0217999999999999E-2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193" t="s">
        <v>254</v>
      </c>
      <c r="AT1253" s="193" t="s">
        <v>160</v>
      </c>
      <c r="AU1253" s="193" t="s">
        <v>87</v>
      </c>
      <c r="AY1253" s="17" t="s">
        <v>157</v>
      </c>
      <c r="BE1253" s="194">
        <f>IF(N1253="základní",J1253,0)</f>
        <v>0</v>
      </c>
      <c r="BF1253" s="194">
        <f>IF(N1253="snížená",J1253,0)</f>
        <v>0</v>
      </c>
      <c r="BG1253" s="194">
        <f>IF(N1253="zákl. přenesená",J1253,0)</f>
        <v>0</v>
      </c>
      <c r="BH1253" s="194">
        <f>IF(N1253="sníž. přenesená",J1253,0)</f>
        <v>0</v>
      </c>
      <c r="BI1253" s="194">
        <f>IF(N1253="nulová",J1253,0)</f>
        <v>0</v>
      </c>
      <c r="BJ1253" s="17" t="s">
        <v>85</v>
      </c>
      <c r="BK1253" s="194">
        <f>ROUND(I1253*H1253,2)</f>
        <v>0</v>
      </c>
      <c r="BL1253" s="17" t="s">
        <v>254</v>
      </c>
      <c r="BM1253" s="193" t="s">
        <v>2168</v>
      </c>
    </row>
    <row r="1254" spans="1:65" s="14" customFormat="1" ht="10.199999999999999">
      <c r="B1254" s="206"/>
      <c r="C1254" s="207"/>
      <c r="D1254" s="197" t="s">
        <v>167</v>
      </c>
      <c r="E1254" s="208" t="s">
        <v>1</v>
      </c>
      <c r="F1254" s="209" t="s">
        <v>2169</v>
      </c>
      <c r="G1254" s="207"/>
      <c r="H1254" s="210">
        <v>1.05</v>
      </c>
      <c r="I1254" s="211"/>
      <c r="J1254" s="207"/>
      <c r="K1254" s="207"/>
      <c r="L1254" s="212"/>
      <c r="M1254" s="213"/>
      <c r="N1254" s="214"/>
      <c r="O1254" s="214"/>
      <c r="P1254" s="214"/>
      <c r="Q1254" s="214"/>
      <c r="R1254" s="214"/>
      <c r="S1254" s="214"/>
      <c r="T1254" s="215"/>
      <c r="AT1254" s="216" t="s">
        <v>167</v>
      </c>
      <c r="AU1254" s="216" t="s">
        <v>87</v>
      </c>
      <c r="AV1254" s="14" t="s">
        <v>87</v>
      </c>
      <c r="AW1254" s="14" t="s">
        <v>33</v>
      </c>
      <c r="AX1254" s="14" t="s">
        <v>78</v>
      </c>
      <c r="AY1254" s="216" t="s">
        <v>157</v>
      </c>
    </row>
    <row r="1255" spans="1:65" s="14" customFormat="1" ht="10.199999999999999">
      <c r="B1255" s="206"/>
      <c r="C1255" s="207"/>
      <c r="D1255" s="197" t="s">
        <v>167</v>
      </c>
      <c r="E1255" s="208" t="s">
        <v>1</v>
      </c>
      <c r="F1255" s="209" t="s">
        <v>2170</v>
      </c>
      <c r="G1255" s="207"/>
      <c r="H1255" s="210">
        <v>0.3</v>
      </c>
      <c r="I1255" s="211"/>
      <c r="J1255" s="207"/>
      <c r="K1255" s="207"/>
      <c r="L1255" s="212"/>
      <c r="M1255" s="213"/>
      <c r="N1255" s="214"/>
      <c r="O1255" s="214"/>
      <c r="P1255" s="214"/>
      <c r="Q1255" s="214"/>
      <c r="R1255" s="214"/>
      <c r="S1255" s="214"/>
      <c r="T1255" s="215"/>
      <c r="AT1255" s="216" t="s">
        <v>167</v>
      </c>
      <c r="AU1255" s="216" t="s">
        <v>87</v>
      </c>
      <c r="AV1255" s="14" t="s">
        <v>87</v>
      </c>
      <c r="AW1255" s="14" t="s">
        <v>33</v>
      </c>
      <c r="AX1255" s="14" t="s">
        <v>78</v>
      </c>
      <c r="AY1255" s="216" t="s">
        <v>157</v>
      </c>
    </row>
    <row r="1256" spans="1:65" s="14" customFormat="1" ht="10.199999999999999">
      <c r="B1256" s="206"/>
      <c r="C1256" s="207"/>
      <c r="D1256" s="197" t="s">
        <v>167</v>
      </c>
      <c r="E1256" s="208" t="s">
        <v>1</v>
      </c>
      <c r="F1256" s="209" t="s">
        <v>2171</v>
      </c>
      <c r="G1256" s="207"/>
      <c r="H1256" s="210">
        <v>0.25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167</v>
      </c>
      <c r="AU1256" s="216" t="s">
        <v>87</v>
      </c>
      <c r="AV1256" s="14" t="s">
        <v>87</v>
      </c>
      <c r="AW1256" s="14" t="s">
        <v>33</v>
      </c>
      <c r="AX1256" s="14" t="s">
        <v>78</v>
      </c>
      <c r="AY1256" s="216" t="s">
        <v>157</v>
      </c>
    </row>
    <row r="1257" spans="1:65" s="14" customFormat="1" ht="10.199999999999999">
      <c r="B1257" s="206"/>
      <c r="C1257" s="207"/>
      <c r="D1257" s="197" t="s">
        <v>167</v>
      </c>
      <c r="E1257" s="208" t="s">
        <v>1</v>
      </c>
      <c r="F1257" s="209" t="s">
        <v>2172</v>
      </c>
      <c r="G1257" s="207"/>
      <c r="H1257" s="210">
        <v>0.51</v>
      </c>
      <c r="I1257" s="211"/>
      <c r="J1257" s="207"/>
      <c r="K1257" s="207"/>
      <c r="L1257" s="212"/>
      <c r="M1257" s="213"/>
      <c r="N1257" s="214"/>
      <c r="O1257" s="214"/>
      <c r="P1257" s="214"/>
      <c r="Q1257" s="214"/>
      <c r="R1257" s="214"/>
      <c r="S1257" s="214"/>
      <c r="T1257" s="215"/>
      <c r="AT1257" s="216" t="s">
        <v>167</v>
      </c>
      <c r="AU1257" s="216" t="s">
        <v>87</v>
      </c>
      <c r="AV1257" s="14" t="s">
        <v>87</v>
      </c>
      <c r="AW1257" s="14" t="s">
        <v>33</v>
      </c>
      <c r="AX1257" s="14" t="s">
        <v>78</v>
      </c>
      <c r="AY1257" s="216" t="s">
        <v>157</v>
      </c>
    </row>
    <row r="1258" spans="1:65" s="15" customFormat="1" ht="10.199999999999999">
      <c r="B1258" s="217"/>
      <c r="C1258" s="218"/>
      <c r="D1258" s="197" t="s">
        <v>167</v>
      </c>
      <c r="E1258" s="219" t="s">
        <v>1</v>
      </c>
      <c r="F1258" s="220" t="s">
        <v>171</v>
      </c>
      <c r="G1258" s="218"/>
      <c r="H1258" s="221">
        <v>2.1100000000000003</v>
      </c>
      <c r="I1258" s="222"/>
      <c r="J1258" s="218"/>
      <c r="K1258" s="218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167</v>
      </c>
      <c r="AU1258" s="227" t="s">
        <v>87</v>
      </c>
      <c r="AV1258" s="15" t="s">
        <v>165</v>
      </c>
      <c r="AW1258" s="15" t="s">
        <v>33</v>
      </c>
      <c r="AX1258" s="15" t="s">
        <v>85</v>
      </c>
      <c r="AY1258" s="227" t="s">
        <v>157</v>
      </c>
    </row>
    <row r="1259" spans="1:65" s="2" customFormat="1" ht="16.5" customHeight="1">
      <c r="A1259" s="34"/>
      <c r="B1259" s="35"/>
      <c r="C1259" s="182" t="s">
        <v>2173</v>
      </c>
      <c r="D1259" s="182" t="s">
        <v>160</v>
      </c>
      <c r="E1259" s="183" t="s">
        <v>2174</v>
      </c>
      <c r="F1259" s="184" t="s">
        <v>2175</v>
      </c>
      <c r="G1259" s="185" t="s">
        <v>174</v>
      </c>
      <c r="H1259" s="186">
        <v>1.02</v>
      </c>
      <c r="I1259" s="187"/>
      <c r="J1259" s="188">
        <f>ROUND(I1259*H1259,2)</f>
        <v>0</v>
      </c>
      <c r="K1259" s="184" t="s">
        <v>164</v>
      </c>
      <c r="L1259" s="39"/>
      <c r="M1259" s="189" t="s">
        <v>1</v>
      </c>
      <c r="N1259" s="190" t="s">
        <v>43</v>
      </c>
      <c r="O1259" s="71"/>
      <c r="P1259" s="191">
        <f>O1259*H1259</f>
        <v>0</v>
      </c>
      <c r="Q1259" s="191">
        <v>2.0600000000000002E-3</v>
      </c>
      <c r="R1259" s="191">
        <f>Q1259*H1259</f>
        <v>2.1012000000000001E-3</v>
      </c>
      <c r="S1259" s="191">
        <v>0</v>
      </c>
      <c r="T1259" s="192">
        <f>S1259*H1259</f>
        <v>0</v>
      </c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R1259" s="193" t="s">
        <v>254</v>
      </c>
      <c r="AT1259" s="193" t="s">
        <v>160</v>
      </c>
      <c r="AU1259" s="193" t="s">
        <v>87</v>
      </c>
      <c r="AY1259" s="17" t="s">
        <v>157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7" t="s">
        <v>85</v>
      </c>
      <c r="BK1259" s="194">
        <f>ROUND(I1259*H1259,2)</f>
        <v>0</v>
      </c>
      <c r="BL1259" s="17" t="s">
        <v>254</v>
      </c>
      <c r="BM1259" s="193" t="s">
        <v>2176</v>
      </c>
    </row>
    <row r="1260" spans="1:65" s="14" customFormat="1" ht="10.199999999999999">
      <c r="B1260" s="206"/>
      <c r="C1260" s="207"/>
      <c r="D1260" s="197" t="s">
        <v>167</v>
      </c>
      <c r="E1260" s="208" t="s">
        <v>1</v>
      </c>
      <c r="F1260" s="209" t="s">
        <v>2177</v>
      </c>
      <c r="G1260" s="207"/>
      <c r="H1260" s="210">
        <v>1.02</v>
      </c>
      <c r="I1260" s="211"/>
      <c r="J1260" s="207"/>
      <c r="K1260" s="207"/>
      <c r="L1260" s="212"/>
      <c r="M1260" s="213"/>
      <c r="N1260" s="214"/>
      <c r="O1260" s="214"/>
      <c r="P1260" s="214"/>
      <c r="Q1260" s="214"/>
      <c r="R1260" s="214"/>
      <c r="S1260" s="214"/>
      <c r="T1260" s="215"/>
      <c r="AT1260" s="216" t="s">
        <v>167</v>
      </c>
      <c r="AU1260" s="216" t="s">
        <v>87</v>
      </c>
      <c r="AV1260" s="14" t="s">
        <v>87</v>
      </c>
      <c r="AW1260" s="14" t="s">
        <v>33</v>
      </c>
      <c r="AX1260" s="14" t="s">
        <v>78</v>
      </c>
      <c r="AY1260" s="216" t="s">
        <v>157</v>
      </c>
    </row>
    <row r="1261" spans="1:65" s="15" customFormat="1" ht="10.199999999999999">
      <c r="B1261" s="217"/>
      <c r="C1261" s="218"/>
      <c r="D1261" s="197" t="s">
        <v>167</v>
      </c>
      <c r="E1261" s="219" t="s">
        <v>1</v>
      </c>
      <c r="F1261" s="220" t="s">
        <v>171</v>
      </c>
      <c r="G1261" s="218"/>
      <c r="H1261" s="221">
        <v>1.02</v>
      </c>
      <c r="I1261" s="222"/>
      <c r="J1261" s="218"/>
      <c r="K1261" s="218"/>
      <c r="L1261" s="223"/>
      <c r="M1261" s="224"/>
      <c r="N1261" s="225"/>
      <c r="O1261" s="225"/>
      <c r="P1261" s="225"/>
      <c r="Q1261" s="225"/>
      <c r="R1261" s="225"/>
      <c r="S1261" s="225"/>
      <c r="T1261" s="226"/>
      <c r="AT1261" s="227" t="s">
        <v>167</v>
      </c>
      <c r="AU1261" s="227" t="s">
        <v>87</v>
      </c>
      <c r="AV1261" s="15" t="s">
        <v>165</v>
      </c>
      <c r="AW1261" s="15" t="s">
        <v>33</v>
      </c>
      <c r="AX1261" s="15" t="s">
        <v>85</v>
      </c>
      <c r="AY1261" s="227" t="s">
        <v>157</v>
      </c>
    </row>
    <row r="1262" spans="1:65" s="2" customFormat="1" ht="24.15" customHeight="1">
      <c r="A1262" s="34"/>
      <c r="B1262" s="35"/>
      <c r="C1262" s="228" t="s">
        <v>2178</v>
      </c>
      <c r="D1262" s="228" t="s">
        <v>240</v>
      </c>
      <c r="E1262" s="229" t="s">
        <v>2179</v>
      </c>
      <c r="F1262" s="230" t="s">
        <v>2180</v>
      </c>
      <c r="G1262" s="231" t="s">
        <v>352</v>
      </c>
      <c r="H1262" s="232">
        <v>34</v>
      </c>
      <c r="I1262" s="233"/>
      <c r="J1262" s="234">
        <f>ROUND(I1262*H1262,2)</f>
        <v>0</v>
      </c>
      <c r="K1262" s="230" t="s">
        <v>164</v>
      </c>
      <c r="L1262" s="235"/>
      <c r="M1262" s="236" t="s">
        <v>1</v>
      </c>
      <c r="N1262" s="237" t="s">
        <v>43</v>
      </c>
      <c r="O1262" s="71"/>
      <c r="P1262" s="191">
        <f>O1262*H1262</f>
        <v>0</v>
      </c>
      <c r="Q1262" s="191">
        <v>5.5999999999999999E-3</v>
      </c>
      <c r="R1262" s="191">
        <f>Q1262*H1262</f>
        <v>0.19039999999999999</v>
      </c>
      <c r="S1262" s="191">
        <v>0</v>
      </c>
      <c r="T1262" s="192">
        <f>S1262*H1262</f>
        <v>0</v>
      </c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R1262" s="193" t="s">
        <v>367</v>
      </c>
      <c r="AT1262" s="193" t="s">
        <v>240</v>
      </c>
      <c r="AU1262" s="193" t="s">
        <v>87</v>
      </c>
      <c r="AY1262" s="17" t="s">
        <v>157</v>
      </c>
      <c r="BE1262" s="194">
        <f>IF(N1262="základní",J1262,0)</f>
        <v>0</v>
      </c>
      <c r="BF1262" s="194">
        <f>IF(N1262="snížená",J1262,0)</f>
        <v>0</v>
      </c>
      <c r="BG1262" s="194">
        <f>IF(N1262="zákl. přenesená",J1262,0)</f>
        <v>0</v>
      </c>
      <c r="BH1262" s="194">
        <f>IF(N1262="sníž. přenesená",J1262,0)</f>
        <v>0</v>
      </c>
      <c r="BI1262" s="194">
        <f>IF(N1262="nulová",J1262,0)</f>
        <v>0</v>
      </c>
      <c r="BJ1262" s="17" t="s">
        <v>85</v>
      </c>
      <c r="BK1262" s="194">
        <f>ROUND(I1262*H1262,2)</f>
        <v>0</v>
      </c>
      <c r="BL1262" s="17" t="s">
        <v>254</v>
      </c>
      <c r="BM1262" s="193" t="s">
        <v>2181</v>
      </c>
    </row>
    <row r="1263" spans="1:65" s="14" customFormat="1" ht="10.199999999999999">
      <c r="B1263" s="206"/>
      <c r="C1263" s="207"/>
      <c r="D1263" s="197" t="s">
        <v>167</v>
      </c>
      <c r="E1263" s="208" t="s">
        <v>1</v>
      </c>
      <c r="F1263" s="209" t="s">
        <v>2182</v>
      </c>
      <c r="G1263" s="207"/>
      <c r="H1263" s="210">
        <v>34</v>
      </c>
      <c r="I1263" s="211"/>
      <c r="J1263" s="207"/>
      <c r="K1263" s="207"/>
      <c r="L1263" s="212"/>
      <c r="M1263" s="213"/>
      <c r="N1263" s="214"/>
      <c r="O1263" s="214"/>
      <c r="P1263" s="214"/>
      <c r="Q1263" s="214"/>
      <c r="R1263" s="214"/>
      <c r="S1263" s="214"/>
      <c r="T1263" s="215"/>
      <c r="AT1263" s="216" t="s">
        <v>167</v>
      </c>
      <c r="AU1263" s="216" t="s">
        <v>87</v>
      </c>
      <c r="AV1263" s="14" t="s">
        <v>87</v>
      </c>
      <c r="AW1263" s="14" t="s">
        <v>33</v>
      </c>
      <c r="AX1263" s="14" t="s">
        <v>78</v>
      </c>
      <c r="AY1263" s="216" t="s">
        <v>157</v>
      </c>
    </row>
    <row r="1264" spans="1:65" s="15" customFormat="1" ht="10.199999999999999">
      <c r="B1264" s="217"/>
      <c r="C1264" s="218"/>
      <c r="D1264" s="197" t="s">
        <v>167</v>
      </c>
      <c r="E1264" s="219" t="s">
        <v>1</v>
      </c>
      <c r="F1264" s="220" t="s">
        <v>171</v>
      </c>
      <c r="G1264" s="218"/>
      <c r="H1264" s="221">
        <v>34</v>
      </c>
      <c r="I1264" s="222"/>
      <c r="J1264" s="218"/>
      <c r="K1264" s="218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167</v>
      </c>
      <c r="AU1264" s="227" t="s">
        <v>87</v>
      </c>
      <c r="AV1264" s="15" t="s">
        <v>165</v>
      </c>
      <c r="AW1264" s="15" t="s">
        <v>33</v>
      </c>
      <c r="AX1264" s="15" t="s">
        <v>85</v>
      </c>
      <c r="AY1264" s="227" t="s">
        <v>157</v>
      </c>
    </row>
    <row r="1265" spans="1:65" s="2" customFormat="1" ht="21.75" customHeight="1">
      <c r="A1265" s="34"/>
      <c r="B1265" s="35"/>
      <c r="C1265" s="182" t="s">
        <v>2183</v>
      </c>
      <c r="D1265" s="182" t="s">
        <v>160</v>
      </c>
      <c r="E1265" s="183" t="s">
        <v>2184</v>
      </c>
      <c r="F1265" s="184" t="s">
        <v>2185</v>
      </c>
      <c r="G1265" s="185" t="s">
        <v>2186</v>
      </c>
      <c r="H1265" s="186">
        <v>22</v>
      </c>
      <c r="I1265" s="187"/>
      <c r="J1265" s="188">
        <f>ROUND(I1265*H1265,2)</f>
        <v>0</v>
      </c>
      <c r="K1265" s="184" t="s">
        <v>1</v>
      </c>
      <c r="L1265" s="39"/>
      <c r="M1265" s="189" t="s">
        <v>1</v>
      </c>
      <c r="N1265" s="190" t="s">
        <v>43</v>
      </c>
      <c r="O1265" s="71"/>
      <c r="P1265" s="191">
        <f>O1265*H1265</f>
        <v>0</v>
      </c>
      <c r="Q1265" s="191">
        <v>2.0600000000000002E-3</v>
      </c>
      <c r="R1265" s="191">
        <f>Q1265*H1265</f>
        <v>4.5320000000000006E-2</v>
      </c>
      <c r="S1265" s="191">
        <v>0</v>
      </c>
      <c r="T1265" s="192">
        <f>S1265*H1265</f>
        <v>0</v>
      </c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R1265" s="193" t="s">
        <v>254</v>
      </c>
      <c r="AT1265" s="193" t="s">
        <v>160</v>
      </c>
      <c r="AU1265" s="193" t="s">
        <v>87</v>
      </c>
      <c r="AY1265" s="17" t="s">
        <v>157</v>
      </c>
      <c r="BE1265" s="194">
        <f>IF(N1265="základní",J1265,0)</f>
        <v>0</v>
      </c>
      <c r="BF1265" s="194">
        <f>IF(N1265="snížená",J1265,0)</f>
        <v>0</v>
      </c>
      <c r="BG1265" s="194">
        <f>IF(N1265="zákl. přenesená",J1265,0)</f>
        <v>0</v>
      </c>
      <c r="BH1265" s="194">
        <f>IF(N1265="sníž. přenesená",J1265,0)</f>
        <v>0</v>
      </c>
      <c r="BI1265" s="194">
        <f>IF(N1265="nulová",J1265,0)</f>
        <v>0</v>
      </c>
      <c r="BJ1265" s="17" t="s">
        <v>85</v>
      </c>
      <c r="BK1265" s="194">
        <f>ROUND(I1265*H1265,2)</f>
        <v>0</v>
      </c>
      <c r="BL1265" s="17" t="s">
        <v>254</v>
      </c>
      <c r="BM1265" s="193" t="s">
        <v>2187</v>
      </c>
    </row>
    <row r="1266" spans="1:65" s="2" customFormat="1" ht="16.5" customHeight="1">
      <c r="A1266" s="34"/>
      <c r="B1266" s="35"/>
      <c r="C1266" s="182" t="s">
        <v>2188</v>
      </c>
      <c r="D1266" s="182" t="s">
        <v>160</v>
      </c>
      <c r="E1266" s="183" t="s">
        <v>2189</v>
      </c>
      <c r="F1266" s="184" t="s">
        <v>2190</v>
      </c>
      <c r="G1266" s="185" t="s">
        <v>174</v>
      </c>
      <c r="H1266" s="186">
        <v>12.87</v>
      </c>
      <c r="I1266" s="187"/>
      <c r="J1266" s="188">
        <f>ROUND(I1266*H1266,2)</f>
        <v>0</v>
      </c>
      <c r="K1266" s="184" t="s">
        <v>164</v>
      </c>
      <c r="L1266" s="39"/>
      <c r="M1266" s="189" t="s">
        <v>1</v>
      </c>
      <c r="N1266" s="190" t="s">
        <v>43</v>
      </c>
      <c r="O1266" s="71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193" t="s">
        <v>254</v>
      </c>
      <c r="AT1266" s="193" t="s">
        <v>160</v>
      </c>
      <c r="AU1266" s="193" t="s">
        <v>87</v>
      </c>
      <c r="AY1266" s="17" t="s">
        <v>157</v>
      </c>
      <c r="BE1266" s="194">
        <f>IF(N1266="základní",J1266,0)</f>
        <v>0</v>
      </c>
      <c r="BF1266" s="194">
        <f>IF(N1266="snížená",J1266,0)</f>
        <v>0</v>
      </c>
      <c r="BG1266" s="194">
        <f>IF(N1266="zákl. přenesená",J1266,0)</f>
        <v>0</v>
      </c>
      <c r="BH1266" s="194">
        <f>IF(N1266="sníž. přenesená",J1266,0)</f>
        <v>0</v>
      </c>
      <c r="BI1266" s="194">
        <f>IF(N1266="nulová",J1266,0)</f>
        <v>0</v>
      </c>
      <c r="BJ1266" s="17" t="s">
        <v>85</v>
      </c>
      <c r="BK1266" s="194">
        <f>ROUND(I1266*H1266,2)</f>
        <v>0</v>
      </c>
      <c r="BL1266" s="17" t="s">
        <v>254</v>
      </c>
      <c r="BM1266" s="193" t="s">
        <v>2191</v>
      </c>
    </row>
    <row r="1267" spans="1:65" s="14" customFormat="1" ht="10.199999999999999">
      <c r="B1267" s="206"/>
      <c r="C1267" s="207"/>
      <c r="D1267" s="197" t="s">
        <v>167</v>
      </c>
      <c r="E1267" s="208" t="s">
        <v>1</v>
      </c>
      <c r="F1267" s="209" t="s">
        <v>2192</v>
      </c>
      <c r="G1267" s="207"/>
      <c r="H1267" s="210">
        <v>2.46</v>
      </c>
      <c r="I1267" s="211"/>
      <c r="J1267" s="207"/>
      <c r="K1267" s="207"/>
      <c r="L1267" s="212"/>
      <c r="M1267" s="213"/>
      <c r="N1267" s="214"/>
      <c r="O1267" s="214"/>
      <c r="P1267" s="214"/>
      <c r="Q1267" s="214"/>
      <c r="R1267" s="214"/>
      <c r="S1267" s="214"/>
      <c r="T1267" s="215"/>
      <c r="AT1267" s="216" t="s">
        <v>167</v>
      </c>
      <c r="AU1267" s="216" t="s">
        <v>87</v>
      </c>
      <c r="AV1267" s="14" t="s">
        <v>87</v>
      </c>
      <c r="AW1267" s="14" t="s">
        <v>33</v>
      </c>
      <c r="AX1267" s="14" t="s">
        <v>78</v>
      </c>
      <c r="AY1267" s="216" t="s">
        <v>157</v>
      </c>
    </row>
    <row r="1268" spans="1:65" s="14" customFormat="1" ht="20.399999999999999">
      <c r="B1268" s="206"/>
      <c r="C1268" s="207"/>
      <c r="D1268" s="197" t="s">
        <v>167</v>
      </c>
      <c r="E1268" s="208" t="s">
        <v>1</v>
      </c>
      <c r="F1268" s="209" t="s">
        <v>2193</v>
      </c>
      <c r="G1268" s="207"/>
      <c r="H1268" s="210">
        <v>10.41</v>
      </c>
      <c r="I1268" s="211"/>
      <c r="J1268" s="207"/>
      <c r="K1268" s="207"/>
      <c r="L1268" s="212"/>
      <c r="M1268" s="213"/>
      <c r="N1268" s="214"/>
      <c r="O1268" s="214"/>
      <c r="P1268" s="214"/>
      <c r="Q1268" s="214"/>
      <c r="R1268" s="214"/>
      <c r="S1268" s="214"/>
      <c r="T1268" s="215"/>
      <c r="AT1268" s="216" t="s">
        <v>167</v>
      </c>
      <c r="AU1268" s="216" t="s">
        <v>87</v>
      </c>
      <c r="AV1268" s="14" t="s">
        <v>87</v>
      </c>
      <c r="AW1268" s="14" t="s">
        <v>33</v>
      </c>
      <c r="AX1268" s="14" t="s">
        <v>78</v>
      </c>
      <c r="AY1268" s="216" t="s">
        <v>157</v>
      </c>
    </row>
    <row r="1269" spans="1:65" s="15" customFormat="1" ht="10.199999999999999">
      <c r="B1269" s="217"/>
      <c r="C1269" s="218"/>
      <c r="D1269" s="197" t="s">
        <v>167</v>
      </c>
      <c r="E1269" s="219" t="s">
        <v>1</v>
      </c>
      <c r="F1269" s="220" t="s">
        <v>171</v>
      </c>
      <c r="G1269" s="218"/>
      <c r="H1269" s="221">
        <v>12.870000000000001</v>
      </c>
      <c r="I1269" s="222"/>
      <c r="J1269" s="218"/>
      <c r="K1269" s="218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167</v>
      </c>
      <c r="AU1269" s="227" t="s">
        <v>87</v>
      </c>
      <c r="AV1269" s="15" t="s">
        <v>165</v>
      </c>
      <c r="AW1269" s="15" t="s">
        <v>33</v>
      </c>
      <c r="AX1269" s="15" t="s">
        <v>85</v>
      </c>
      <c r="AY1269" s="227" t="s">
        <v>157</v>
      </c>
    </row>
    <row r="1270" spans="1:65" s="2" customFormat="1" ht="16.5" customHeight="1">
      <c r="A1270" s="34"/>
      <c r="B1270" s="35"/>
      <c r="C1270" s="182" t="s">
        <v>2194</v>
      </c>
      <c r="D1270" s="182" t="s">
        <v>160</v>
      </c>
      <c r="E1270" s="183" t="s">
        <v>2195</v>
      </c>
      <c r="F1270" s="184" t="s">
        <v>2196</v>
      </c>
      <c r="G1270" s="185" t="s">
        <v>174</v>
      </c>
      <c r="H1270" s="186">
        <v>12.87</v>
      </c>
      <c r="I1270" s="187"/>
      <c r="J1270" s="188">
        <f>ROUND(I1270*H1270,2)</f>
        <v>0</v>
      </c>
      <c r="K1270" s="184" t="s">
        <v>164</v>
      </c>
      <c r="L1270" s="39"/>
      <c r="M1270" s="189" t="s">
        <v>1</v>
      </c>
      <c r="N1270" s="190" t="s">
        <v>43</v>
      </c>
      <c r="O1270" s="71"/>
      <c r="P1270" s="191">
        <f>O1270*H1270</f>
        <v>0</v>
      </c>
      <c r="Q1270" s="191">
        <v>0</v>
      </c>
      <c r="R1270" s="191">
        <f>Q1270*H1270</f>
        <v>0</v>
      </c>
      <c r="S1270" s="191">
        <v>0</v>
      </c>
      <c r="T1270" s="19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193" t="s">
        <v>254</v>
      </c>
      <c r="AT1270" s="193" t="s">
        <v>160</v>
      </c>
      <c r="AU1270" s="193" t="s">
        <v>87</v>
      </c>
      <c r="AY1270" s="17" t="s">
        <v>157</v>
      </c>
      <c r="BE1270" s="194">
        <f>IF(N1270="základní",J1270,0)</f>
        <v>0</v>
      </c>
      <c r="BF1270" s="194">
        <f>IF(N1270="snížená",J1270,0)</f>
        <v>0</v>
      </c>
      <c r="BG1270" s="194">
        <f>IF(N1270="zákl. přenesená",J1270,0)</f>
        <v>0</v>
      </c>
      <c r="BH1270" s="194">
        <f>IF(N1270="sníž. přenesená",J1270,0)</f>
        <v>0</v>
      </c>
      <c r="BI1270" s="194">
        <f>IF(N1270="nulová",J1270,0)</f>
        <v>0</v>
      </c>
      <c r="BJ1270" s="17" t="s">
        <v>85</v>
      </c>
      <c r="BK1270" s="194">
        <f>ROUND(I1270*H1270,2)</f>
        <v>0</v>
      </c>
      <c r="BL1270" s="17" t="s">
        <v>254</v>
      </c>
      <c r="BM1270" s="193" t="s">
        <v>2197</v>
      </c>
    </row>
    <row r="1271" spans="1:65" s="14" customFormat="1" ht="10.199999999999999">
      <c r="B1271" s="206"/>
      <c r="C1271" s="207"/>
      <c r="D1271" s="197" t="s">
        <v>167</v>
      </c>
      <c r="E1271" s="208" t="s">
        <v>1</v>
      </c>
      <c r="F1271" s="209" t="s">
        <v>2192</v>
      </c>
      <c r="G1271" s="207"/>
      <c r="H1271" s="210">
        <v>2.46</v>
      </c>
      <c r="I1271" s="211"/>
      <c r="J1271" s="207"/>
      <c r="K1271" s="207"/>
      <c r="L1271" s="212"/>
      <c r="M1271" s="213"/>
      <c r="N1271" s="214"/>
      <c r="O1271" s="214"/>
      <c r="P1271" s="214"/>
      <c r="Q1271" s="214"/>
      <c r="R1271" s="214"/>
      <c r="S1271" s="214"/>
      <c r="T1271" s="215"/>
      <c r="AT1271" s="216" t="s">
        <v>167</v>
      </c>
      <c r="AU1271" s="216" t="s">
        <v>87</v>
      </c>
      <c r="AV1271" s="14" t="s">
        <v>87</v>
      </c>
      <c r="AW1271" s="14" t="s">
        <v>33</v>
      </c>
      <c r="AX1271" s="14" t="s">
        <v>78</v>
      </c>
      <c r="AY1271" s="216" t="s">
        <v>157</v>
      </c>
    </row>
    <row r="1272" spans="1:65" s="14" customFormat="1" ht="20.399999999999999">
      <c r="B1272" s="206"/>
      <c r="C1272" s="207"/>
      <c r="D1272" s="197" t="s">
        <v>167</v>
      </c>
      <c r="E1272" s="208" t="s">
        <v>1</v>
      </c>
      <c r="F1272" s="209" t="s">
        <v>2193</v>
      </c>
      <c r="G1272" s="207"/>
      <c r="H1272" s="210">
        <v>10.41</v>
      </c>
      <c r="I1272" s="211"/>
      <c r="J1272" s="207"/>
      <c r="K1272" s="207"/>
      <c r="L1272" s="212"/>
      <c r="M1272" s="213"/>
      <c r="N1272" s="214"/>
      <c r="O1272" s="214"/>
      <c r="P1272" s="214"/>
      <c r="Q1272" s="214"/>
      <c r="R1272" s="214"/>
      <c r="S1272" s="214"/>
      <c r="T1272" s="215"/>
      <c r="AT1272" s="216" t="s">
        <v>167</v>
      </c>
      <c r="AU1272" s="216" t="s">
        <v>87</v>
      </c>
      <c r="AV1272" s="14" t="s">
        <v>87</v>
      </c>
      <c r="AW1272" s="14" t="s">
        <v>33</v>
      </c>
      <c r="AX1272" s="14" t="s">
        <v>78</v>
      </c>
      <c r="AY1272" s="216" t="s">
        <v>157</v>
      </c>
    </row>
    <row r="1273" spans="1:65" s="15" customFormat="1" ht="10.199999999999999">
      <c r="B1273" s="217"/>
      <c r="C1273" s="218"/>
      <c r="D1273" s="197" t="s">
        <v>167</v>
      </c>
      <c r="E1273" s="219" t="s">
        <v>1</v>
      </c>
      <c r="F1273" s="220" t="s">
        <v>171</v>
      </c>
      <c r="G1273" s="218"/>
      <c r="H1273" s="221">
        <v>12.870000000000001</v>
      </c>
      <c r="I1273" s="222"/>
      <c r="J1273" s="218"/>
      <c r="K1273" s="218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167</v>
      </c>
      <c r="AU1273" s="227" t="s">
        <v>87</v>
      </c>
      <c r="AV1273" s="15" t="s">
        <v>165</v>
      </c>
      <c r="AW1273" s="15" t="s">
        <v>33</v>
      </c>
      <c r="AX1273" s="15" t="s">
        <v>85</v>
      </c>
      <c r="AY1273" s="227" t="s">
        <v>157</v>
      </c>
    </row>
    <row r="1274" spans="1:65" s="2" customFormat="1" ht="33" customHeight="1">
      <c r="A1274" s="34"/>
      <c r="B1274" s="35"/>
      <c r="C1274" s="182" t="s">
        <v>2198</v>
      </c>
      <c r="D1274" s="182" t="s">
        <v>160</v>
      </c>
      <c r="E1274" s="183" t="s">
        <v>2199</v>
      </c>
      <c r="F1274" s="184" t="s">
        <v>2200</v>
      </c>
      <c r="G1274" s="185" t="s">
        <v>806</v>
      </c>
      <c r="H1274" s="238"/>
      <c r="I1274" s="187"/>
      <c r="J1274" s="188">
        <f>ROUND(I1274*H1274,2)</f>
        <v>0</v>
      </c>
      <c r="K1274" s="184" t="s">
        <v>164</v>
      </c>
      <c r="L1274" s="39"/>
      <c r="M1274" s="189" t="s">
        <v>1</v>
      </c>
      <c r="N1274" s="190" t="s">
        <v>43</v>
      </c>
      <c r="O1274" s="71"/>
      <c r="P1274" s="191">
        <f>O1274*H1274</f>
        <v>0</v>
      </c>
      <c r="Q1274" s="191">
        <v>0</v>
      </c>
      <c r="R1274" s="191">
        <f>Q1274*H1274</f>
        <v>0</v>
      </c>
      <c r="S1274" s="191">
        <v>0</v>
      </c>
      <c r="T1274" s="192">
        <f>S1274*H1274</f>
        <v>0</v>
      </c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R1274" s="193" t="s">
        <v>254</v>
      </c>
      <c r="AT1274" s="193" t="s">
        <v>160</v>
      </c>
      <c r="AU1274" s="193" t="s">
        <v>87</v>
      </c>
      <c r="AY1274" s="17" t="s">
        <v>157</v>
      </c>
      <c r="BE1274" s="194">
        <f>IF(N1274="základní",J1274,0)</f>
        <v>0</v>
      </c>
      <c r="BF1274" s="194">
        <f>IF(N1274="snížená",J1274,0)</f>
        <v>0</v>
      </c>
      <c r="BG1274" s="194">
        <f>IF(N1274="zákl. přenesená",J1274,0)</f>
        <v>0</v>
      </c>
      <c r="BH1274" s="194">
        <f>IF(N1274="sníž. přenesená",J1274,0)</f>
        <v>0</v>
      </c>
      <c r="BI1274" s="194">
        <f>IF(N1274="nulová",J1274,0)</f>
        <v>0</v>
      </c>
      <c r="BJ1274" s="17" t="s">
        <v>85</v>
      </c>
      <c r="BK1274" s="194">
        <f>ROUND(I1274*H1274,2)</f>
        <v>0</v>
      </c>
      <c r="BL1274" s="17" t="s">
        <v>254</v>
      </c>
      <c r="BM1274" s="193" t="s">
        <v>2201</v>
      </c>
    </row>
    <row r="1275" spans="1:65" s="2" customFormat="1" ht="24.15" customHeight="1">
      <c r="A1275" s="34"/>
      <c r="B1275" s="35"/>
      <c r="C1275" s="182" t="s">
        <v>2202</v>
      </c>
      <c r="D1275" s="182" t="s">
        <v>160</v>
      </c>
      <c r="E1275" s="183" t="s">
        <v>2203</v>
      </c>
      <c r="F1275" s="184" t="s">
        <v>2204</v>
      </c>
      <c r="G1275" s="185" t="s">
        <v>806</v>
      </c>
      <c r="H1275" s="238"/>
      <c r="I1275" s="187"/>
      <c r="J1275" s="188">
        <f>ROUND(I1275*H1275,2)</f>
        <v>0</v>
      </c>
      <c r="K1275" s="184" t="s">
        <v>164</v>
      </c>
      <c r="L1275" s="39"/>
      <c r="M1275" s="189" t="s">
        <v>1</v>
      </c>
      <c r="N1275" s="190" t="s">
        <v>43</v>
      </c>
      <c r="O1275" s="71"/>
      <c r="P1275" s="191">
        <f>O1275*H1275</f>
        <v>0</v>
      </c>
      <c r="Q1275" s="191">
        <v>0</v>
      </c>
      <c r="R1275" s="191">
        <f>Q1275*H1275</f>
        <v>0</v>
      </c>
      <c r="S1275" s="191">
        <v>0</v>
      </c>
      <c r="T1275" s="192">
        <f>S1275*H1275</f>
        <v>0</v>
      </c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R1275" s="193" t="s">
        <v>254</v>
      </c>
      <c r="AT1275" s="193" t="s">
        <v>160</v>
      </c>
      <c r="AU1275" s="193" t="s">
        <v>87</v>
      </c>
      <c r="AY1275" s="17" t="s">
        <v>157</v>
      </c>
      <c r="BE1275" s="194">
        <f>IF(N1275="základní",J1275,0)</f>
        <v>0</v>
      </c>
      <c r="BF1275" s="194">
        <f>IF(N1275="snížená",J1275,0)</f>
        <v>0</v>
      </c>
      <c r="BG1275" s="194">
        <f>IF(N1275="zákl. přenesená",J1275,0)</f>
        <v>0</v>
      </c>
      <c r="BH1275" s="194">
        <f>IF(N1275="sníž. přenesená",J1275,0)</f>
        <v>0</v>
      </c>
      <c r="BI1275" s="194">
        <f>IF(N1275="nulová",J1275,0)</f>
        <v>0</v>
      </c>
      <c r="BJ1275" s="17" t="s">
        <v>85</v>
      </c>
      <c r="BK1275" s="194">
        <f>ROUND(I1275*H1275,2)</f>
        <v>0</v>
      </c>
      <c r="BL1275" s="17" t="s">
        <v>254</v>
      </c>
      <c r="BM1275" s="193" t="s">
        <v>2205</v>
      </c>
    </row>
    <row r="1276" spans="1:65" s="12" customFormat="1" ht="22.8" customHeight="1">
      <c r="B1276" s="166"/>
      <c r="C1276" s="167"/>
      <c r="D1276" s="168" t="s">
        <v>77</v>
      </c>
      <c r="E1276" s="180" t="s">
        <v>2206</v>
      </c>
      <c r="F1276" s="180" t="s">
        <v>2207</v>
      </c>
      <c r="G1276" s="167"/>
      <c r="H1276" s="167"/>
      <c r="I1276" s="170"/>
      <c r="J1276" s="181">
        <f>BK1276</f>
        <v>0</v>
      </c>
      <c r="K1276" s="167"/>
      <c r="L1276" s="172"/>
      <c r="M1276" s="173"/>
      <c r="N1276" s="174"/>
      <c r="O1276" s="174"/>
      <c r="P1276" s="175">
        <f>SUM(P1277:P1399)</f>
        <v>0</v>
      </c>
      <c r="Q1276" s="174"/>
      <c r="R1276" s="175">
        <f>SUM(R1277:R1399)</f>
        <v>1.4296499999999994</v>
      </c>
      <c r="S1276" s="174"/>
      <c r="T1276" s="176">
        <f>SUM(T1277:T1399)</f>
        <v>1.7000000000000001E-4</v>
      </c>
      <c r="AR1276" s="177" t="s">
        <v>87</v>
      </c>
      <c r="AT1276" s="178" t="s">
        <v>77</v>
      </c>
      <c r="AU1276" s="178" t="s">
        <v>85</v>
      </c>
      <c r="AY1276" s="177" t="s">
        <v>157</v>
      </c>
      <c r="BK1276" s="179">
        <f>SUM(BK1277:BK1399)</f>
        <v>0</v>
      </c>
    </row>
    <row r="1277" spans="1:65" s="2" customFormat="1" ht="24.15" customHeight="1">
      <c r="A1277" s="34"/>
      <c r="B1277" s="35"/>
      <c r="C1277" s="182" t="s">
        <v>2208</v>
      </c>
      <c r="D1277" s="182" t="s">
        <v>160</v>
      </c>
      <c r="E1277" s="183" t="s">
        <v>2209</v>
      </c>
      <c r="F1277" s="184" t="s">
        <v>2210</v>
      </c>
      <c r="G1277" s="185" t="s">
        <v>202</v>
      </c>
      <c r="H1277" s="186">
        <v>450</v>
      </c>
      <c r="I1277" s="187"/>
      <c r="J1277" s="188">
        <f>ROUND(I1277*H1277,2)</f>
        <v>0</v>
      </c>
      <c r="K1277" s="184" t="s">
        <v>164</v>
      </c>
      <c r="L1277" s="39"/>
      <c r="M1277" s="189" t="s">
        <v>1</v>
      </c>
      <c r="N1277" s="190" t="s">
        <v>43</v>
      </c>
      <c r="O1277" s="71"/>
      <c r="P1277" s="191">
        <f>O1277*H1277</f>
        <v>0</v>
      </c>
      <c r="Q1277" s="191">
        <v>0</v>
      </c>
      <c r="R1277" s="191">
        <f>Q1277*H1277</f>
        <v>0</v>
      </c>
      <c r="S1277" s="191">
        <v>0</v>
      </c>
      <c r="T1277" s="192">
        <f>S1277*H1277</f>
        <v>0</v>
      </c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R1277" s="193" t="s">
        <v>254</v>
      </c>
      <c r="AT1277" s="193" t="s">
        <v>160</v>
      </c>
      <c r="AU1277" s="193" t="s">
        <v>87</v>
      </c>
      <c r="AY1277" s="17" t="s">
        <v>157</v>
      </c>
      <c r="BE1277" s="194">
        <f>IF(N1277="základní",J1277,0)</f>
        <v>0</v>
      </c>
      <c r="BF1277" s="194">
        <f>IF(N1277="snížená",J1277,0)</f>
        <v>0</v>
      </c>
      <c r="BG1277" s="194">
        <f>IF(N1277="zákl. přenesená",J1277,0)</f>
        <v>0</v>
      </c>
      <c r="BH1277" s="194">
        <f>IF(N1277="sníž. přenesená",J1277,0)</f>
        <v>0</v>
      </c>
      <c r="BI1277" s="194">
        <f>IF(N1277="nulová",J1277,0)</f>
        <v>0</v>
      </c>
      <c r="BJ1277" s="17" t="s">
        <v>85</v>
      </c>
      <c r="BK1277" s="194">
        <f>ROUND(I1277*H1277,2)</f>
        <v>0</v>
      </c>
      <c r="BL1277" s="17" t="s">
        <v>254</v>
      </c>
      <c r="BM1277" s="193" t="s">
        <v>2211</v>
      </c>
    </row>
    <row r="1278" spans="1:65" s="2" customFormat="1" ht="24.15" customHeight="1">
      <c r="A1278" s="34"/>
      <c r="B1278" s="35"/>
      <c r="C1278" s="228" t="s">
        <v>2212</v>
      </c>
      <c r="D1278" s="228" t="s">
        <v>240</v>
      </c>
      <c r="E1278" s="229" t="s">
        <v>2213</v>
      </c>
      <c r="F1278" s="230" t="s">
        <v>2214</v>
      </c>
      <c r="G1278" s="231" t="s">
        <v>202</v>
      </c>
      <c r="H1278" s="232">
        <v>472.5</v>
      </c>
      <c r="I1278" s="233"/>
      <c r="J1278" s="234">
        <f>ROUND(I1278*H1278,2)</f>
        <v>0</v>
      </c>
      <c r="K1278" s="230" t="s">
        <v>164</v>
      </c>
      <c r="L1278" s="235"/>
      <c r="M1278" s="236" t="s">
        <v>1</v>
      </c>
      <c r="N1278" s="237" t="s">
        <v>43</v>
      </c>
      <c r="O1278" s="71"/>
      <c r="P1278" s="191">
        <f>O1278*H1278</f>
        <v>0</v>
      </c>
      <c r="Q1278" s="191">
        <v>9.0000000000000006E-5</v>
      </c>
      <c r="R1278" s="191">
        <f>Q1278*H1278</f>
        <v>4.2525E-2</v>
      </c>
      <c r="S1278" s="191">
        <v>0</v>
      </c>
      <c r="T1278" s="19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193" t="s">
        <v>367</v>
      </c>
      <c r="AT1278" s="193" t="s">
        <v>240</v>
      </c>
      <c r="AU1278" s="193" t="s">
        <v>87</v>
      </c>
      <c r="AY1278" s="17" t="s">
        <v>157</v>
      </c>
      <c r="BE1278" s="194">
        <f>IF(N1278="základní",J1278,0)</f>
        <v>0</v>
      </c>
      <c r="BF1278" s="194">
        <f>IF(N1278="snížená",J1278,0)</f>
        <v>0</v>
      </c>
      <c r="BG1278" s="194">
        <f>IF(N1278="zákl. přenesená",J1278,0)</f>
        <v>0</v>
      </c>
      <c r="BH1278" s="194">
        <f>IF(N1278="sníž. přenesená",J1278,0)</f>
        <v>0</v>
      </c>
      <c r="BI1278" s="194">
        <f>IF(N1278="nulová",J1278,0)</f>
        <v>0</v>
      </c>
      <c r="BJ1278" s="17" t="s">
        <v>85</v>
      </c>
      <c r="BK1278" s="194">
        <f>ROUND(I1278*H1278,2)</f>
        <v>0</v>
      </c>
      <c r="BL1278" s="17" t="s">
        <v>254</v>
      </c>
      <c r="BM1278" s="193" t="s">
        <v>2215</v>
      </c>
    </row>
    <row r="1279" spans="1:65" s="14" customFormat="1" ht="10.199999999999999">
      <c r="B1279" s="206"/>
      <c r="C1279" s="207"/>
      <c r="D1279" s="197" t="s">
        <v>167</v>
      </c>
      <c r="E1279" s="207"/>
      <c r="F1279" s="209" t="s">
        <v>2216</v>
      </c>
      <c r="G1279" s="207"/>
      <c r="H1279" s="210">
        <v>472.5</v>
      </c>
      <c r="I1279" s="211"/>
      <c r="J1279" s="207"/>
      <c r="K1279" s="207"/>
      <c r="L1279" s="212"/>
      <c r="M1279" s="213"/>
      <c r="N1279" s="214"/>
      <c r="O1279" s="214"/>
      <c r="P1279" s="214"/>
      <c r="Q1279" s="214"/>
      <c r="R1279" s="214"/>
      <c r="S1279" s="214"/>
      <c r="T1279" s="215"/>
      <c r="AT1279" s="216" t="s">
        <v>167</v>
      </c>
      <c r="AU1279" s="216" t="s">
        <v>87</v>
      </c>
      <c r="AV1279" s="14" t="s">
        <v>87</v>
      </c>
      <c r="AW1279" s="14" t="s">
        <v>4</v>
      </c>
      <c r="AX1279" s="14" t="s">
        <v>85</v>
      </c>
      <c r="AY1279" s="216" t="s">
        <v>157</v>
      </c>
    </row>
    <row r="1280" spans="1:65" s="2" customFormat="1" ht="16.5" customHeight="1">
      <c r="A1280" s="34"/>
      <c r="B1280" s="35"/>
      <c r="C1280" s="182" t="s">
        <v>2217</v>
      </c>
      <c r="D1280" s="182" t="s">
        <v>160</v>
      </c>
      <c r="E1280" s="183" t="s">
        <v>2218</v>
      </c>
      <c r="F1280" s="184" t="s">
        <v>2219</v>
      </c>
      <c r="G1280" s="185" t="s">
        <v>202</v>
      </c>
      <c r="H1280" s="186">
        <v>1</v>
      </c>
      <c r="I1280" s="187"/>
      <c r="J1280" s="188">
        <f t="shared" ref="J1280:J1285" si="50">ROUND(I1280*H1280,2)</f>
        <v>0</v>
      </c>
      <c r="K1280" s="184" t="s">
        <v>1</v>
      </c>
      <c r="L1280" s="39"/>
      <c r="M1280" s="189" t="s">
        <v>1</v>
      </c>
      <c r="N1280" s="190" t="s">
        <v>43</v>
      </c>
      <c r="O1280" s="71"/>
      <c r="P1280" s="191">
        <f t="shared" ref="P1280:P1285" si="51">O1280*H1280</f>
        <v>0</v>
      </c>
      <c r="Q1280" s="191">
        <v>0</v>
      </c>
      <c r="R1280" s="191">
        <f t="shared" ref="R1280:R1285" si="52">Q1280*H1280</f>
        <v>0</v>
      </c>
      <c r="S1280" s="191">
        <v>1.7000000000000001E-4</v>
      </c>
      <c r="T1280" s="192">
        <f t="shared" ref="T1280:T1285" si="53">S1280*H1280</f>
        <v>1.7000000000000001E-4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93" t="s">
        <v>254</v>
      </c>
      <c r="AT1280" s="193" t="s">
        <v>160</v>
      </c>
      <c r="AU1280" s="193" t="s">
        <v>87</v>
      </c>
      <c r="AY1280" s="17" t="s">
        <v>157</v>
      </c>
      <c r="BE1280" s="194">
        <f t="shared" ref="BE1280:BE1285" si="54">IF(N1280="základní",J1280,0)</f>
        <v>0</v>
      </c>
      <c r="BF1280" s="194">
        <f t="shared" ref="BF1280:BF1285" si="55">IF(N1280="snížená",J1280,0)</f>
        <v>0</v>
      </c>
      <c r="BG1280" s="194">
        <f t="shared" ref="BG1280:BG1285" si="56">IF(N1280="zákl. přenesená",J1280,0)</f>
        <v>0</v>
      </c>
      <c r="BH1280" s="194">
        <f t="shared" ref="BH1280:BH1285" si="57">IF(N1280="sníž. přenesená",J1280,0)</f>
        <v>0</v>
      </c>
      <c r="BI1280" s="194">
        <f t="shared" ref="BI1280:BI1285" si="58">IF(N1280="nulová",J1280,0)</f>
        <v>0</v>
      </c>
      <c r="BJ1280" s="17" t="s">
        <v>85</v>
      </c>
      <c r="BK1280" s="194">
        <f t="shared" ref="BK1280:BK1285" si="59">ROUND(I1280*H1280,2)</f>
        <v>0</v>
      </c>
      <c r="BL1280" s="17" t="s">
        <v>254</v>
      </c>
      <c r="BM1280" s="193" t="s">
        <v>2220</v>
      </c>
    </row>
    <row r="1281" spans="1:65" s="2" customFormat="1" ht="16.5" customHeight="1">
      <c r="A1281" s="34"/>
      <c r="B1281" s="35"/>
      <c r="C1281" s="182" t="s">
        <v>2221</v>
      </c>
      <c r="D1281" s="182" t="s">
        <v>160</v>
      </c>
      <c r="E1281" s="183" t="s">
        <v>2222</v>
      </c>
      <c r="F1281" s="184" t="s">
        <v>2223</v>
      </c>
      <c r="G1281" s="185" t="s">
        <v>352</v>
      </c>
      <c r="H1281" s="186">
        <v>170</v>
      </c>
      <c r="I1281" s="187"/>
      <c r="J1281" s="188">
        <f t="shared" si="50"/>
        <v>0</v>
      </c>
      <c r="K1281" s="184" t="s">
        <v>164</v>
      </c>
      <c r="L1281" s="39"/>
      <c r="M1281" s="189" t="s">
        <v>1</v>
      </c>
      <c r="N1281" s="190" t="s">
        <v>43</v>
      </c>
      <c r="O1281" s="71"/>
      <c r="P1281" s="191">
        <f t="shared" si="51"/>
        <v>0</v>
      </c>
      <c r="Q1281" s="191">
        <v>0</v>
      </c>
      <c r="R1281" s="191">
        <f t="shared" si="52"/>
        <v>0</v>
      </c>
      <c r="S1281" s="191">
        <v>0</v>
      </c>
      <c r="T1281" s="192">
        <f t="shared" si="53"/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193" t="s">
        <v>254</v>
      </c>
      <c r="AT1281" s="193" t="s">
        <v>160</v>
      </c>
      <c r="AU1281" s="193" t="s">
        <v>87</v>
      </c>
      <c r="AY1281" s="17" t="s">
        <v>157</v>
      </c>
      <c r="BE1281" s="194">
        <f t="shared" si="54"/>
        <v>0</v>
      </c>
      <c r="BF1281" s="194">
        <f t="shared" si="55"/>
        <v>0</v>
      </c>
      <c r="BG1281" s="194">
        <f t="shared" si="56"/>
        <v>0</v>
      </c>
      <c r="BH1281" s="194">
        <f t="shared" si="57"/>
        <v>0</v>
      </c>
      <c r="BI1281" s="194">
        <f t="shared" si="58"/>
        <v>0</v>
      </c>
      <c r="BJ1281" s="17" t="s">
        <v>85</v>
      </c>
      <c r="BK1281" s="194">
        <f t="shared" si="59"/>
        <v>0</v>
      </c>
      <c r="BL1281" s="17" t="s">
        <v>254</v>
      </c>
      <c r="BM1281" s="193" t="s">
        <v>2224</v>
      </c>
    </row>
    <row r="1282" spans="1:65" s="2" customFormat="1" ht="24.15" customHeight="1">
      <c r="A1282" s="34"/>
      <c r="B1282" s="35"/>
      <c r="C1282" s="228" t="s">
        <v>2225</v>
      </c>
      <c r="D1282" s="228" t="s">
        <v>240</v>
      </c>
      <c r="E1282" s="229" t="s">
        <v>2226</v>
      </c>
      <c r="F1282" s="230" t="s">
        <v>2227</v>
      </c>
      <c r="G1282" s="231" t="s">
        <v>352</v>
      </c>
      <c r="H1282" s="232">
        <v>30</v>
      </c>
      <c r="I1282" s="233"/>
      <c r="J1282" s="234">
        <f t="shared" si="50"/>
        <v>0</v>
      </c>
      <c r="K1282" s="230" t="s">
        <v>164</v>
      </c>
      <c r="L1282" s="235"/>
      <c r="M1282" s="236" t="s">
        <v>1</v>
      </c>
      <c r="N1282" s="237" t="s">
        <v>43</v>
      </c>
      <c r="O1282" s="71"/>
      <c r="P1282" s="191">
        <f t="shared" si="51"/>
        <v>0</v>
      </c>
      <c r="Q1282" s="191">
        <v>4.0000000000000003E-5</v>
      </c>
      <c r="R1282" s="191">
        <f t="shared" si="52"/>
        <v>1.2000000000000001E-3</v>
      </c>
      <c r="S1282" s="191">
        <v>0</v>
      </c>
      <c r="T1282" s="192">
        <f t="shared" si="53"/>
        <v>0</v>
      </c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R1282" s="193" t="s">
        <v>367</v>
      </c>
      <c r="AT1282" s="193" t="s">
        <v>240</v>
      </c>
      <c r="AU1282" s="193" t="s">
        <v>87</v>
      </c>
      <c r="AY1282" s="17" t="s">
        <v>157</v>
      </c>
      <c r="BE1282" s="194">
        <f t="shared" si="54"/>
        <v>0</v>
      </c>
      <c r="BF1282" s="194">
        <f t="shared" si="55"/>
        <v>0</v>
      </c>
      <c r="BG1282" s="194">
        <f t="shared" si="56"/>
        <v>0</v>
      </c>
      <c r="BH1282" s="194">
        <f t="shared" si="57"/>
        <v>0</v>
      </c>
      <c r="BI1282" s="194">
        <f t="shared" si="58"/>
        <v>0</v>
      </c>
      <c r="BJ1282" s="17" t="s">
        <v>85</v>
      </c>
      <c r="BK1282" s="194">
        <f t="shared" si="59"/>
        <v>0</v>
      </c>
      <c r="BL1282" s="17" t="s">
        <v>254</v>
      </c>
      <c r="BM1282" s="193" t="s">
        <v>2228</v>
      </c>
    </row>
    <row r="1283" spans="1:65" s="2" customFormat="1" ht="21.75" customHeight="1">
      <c r="A1283" s="34"/>
      <c r="B1283" s="35"/>
      <c r="C1283" s="228" t="s">
        <v>2229</v>
      </c>
      <c r="D1283" s="228" t="s">
        <v>240</v>
      </c>
      <c r="E1283" s="229" t="s">
        <v>2230</v>
      </c>
      <c r="F1283" s="230" t="s">
        <v>2231</v>
      </c>
      <c r="G1283" s="231" t="s">
        <v>352</v>
      </c>
      <c r="H1283" s="232">
        <v>140</v>
      </c>
      <c r="I1283" s="233"/>
      <c r="J1283" s="234">
        <f t="shared" si="50"/>
        <v>0</v>
      </c>
      <c r="K1283" s="230" t="s">
        <v>164</v>
      </c>
      <c r="L1283" s="235"/>
      <c r="M1283" s="236" t="s">
        <v>1</v>
      </c>
      <c r="N1283" s="237" t="s">
        <v>43</v>
      </c>
      <c r="O1283" s="71"/>
      <c r="P1283" s="191">
        <f t="shared" si="51"/>
        <v>0</v>
      </c>
      <c r="Q1283" s="191">
        <v>4.0000000000000003E-5</v>
      </c>
      <c r="R1283" s="191">
        <f t="shared" si="52"/>
        <v>5.6000000000000008E-3</v>
      </c>
      <c r="S1283" s="191">
        <v>0</v>
      </c>
      <c r="T1283" s="192">
        <f t="shared" si="53"/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193" t="s">
        <v>367</v>
      </c>
      <c r="AT1283" s="193" t="s">
        <v>240</v>
      </c>
      <c r="AU1283" s="193" t="s">
        <v>87</v>
      </c>
      <c r="AY1283" s="17" t="s">
        <v>157</v>
      </c>
      <c r="BE1283" s="194">
        <f t="shared" si="54"/>
        <v>0</v>
      </c>
      <c r="BF1283" s="194">
        <f t="shared" si="55"/>
        <v>0</v>
      </c>
      <c r="BG1283" s="194">
        <f t="shared" si="56"/>
        <v>0</v>
      </c>
      <c r="BH1283" s="194">
        <f t="shared" si="57"/>
        <v>0</v>
      </c>
      <c r="BI1283" s="194">
        <f t="shared" si="58"/>
        <v>0</v>
      </c>
      <c r="BJ1283" s="17" t="s">
        <v>85</v>
      </c>
      <c r="BK1283" s="194">
        <f t="shared" si="59"/>
        <v>0</v>
      </c>
      <c r="BL1283" s="17" t="s">
        <v>254</v>
      </c>
      <c r="BM1283" s="193" t="s">
        <v>2232</v>
      </c>
    </row>
    <row r="1284" spans="1:65" s="2" customFormat="1" ht="24.15" customHeight="1">
      <c r="A1284" s="34"/>
      <c r="B1284" s="35"/>
      <c r="C1284" s="182" t="s">
        <v>2233</v>
      </c>
      <c r="D1284" s="182" t="s">
        <v>160</v>
      </c>
      <c r="E1284" s="183" t="s">
        <v>2234</v>
      </c>
      <c r="F1284" s="184" t="s">
        <v>2235</v>
      </c>
      <c r="G1284" s="185" t="s">
        <v>202</v>
      </c>
      <c r="H1284" s="186">
        <v>250</v>
      </c>
      <c r="I1284" s="187"/>
      <c r="J1284" s="188">
        <f t="shared" si="50"/>
        <v>0</v>
      </c>
      <c r="K1284" s="184" t="s">
        <v>164</v>
      </c>
      <c r="L1284" s="39"/>
      <c r="M1284" s="189" t="s">
        <v>1</v>
      </c>
      <c r="N1284" s="190" t="s">
        <v>43</v>
      </c>
      <c r="O1284" s="71"/>
      <c r="P1284" s="191">
        <f t="shared" si="51"/>
        <v>0</v>
      </c>
      <c r="Q1284" s="191">
        <v>0</v>
      </c>
      <c r="R1284" s="191">
        <f t="shared" si="52"/>
        <v>0</v>
      </c>
      <c r="S1284" s="191">
        <v>0</v>
      </c>
      <c r="T1284" s="192">
        <f t="shared" si="53"/>
        <v>0</v>
      </c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R1284" s="193" t="s">
        <v>254</v>
      </c>
      <c r="AT1284" s="193" t="s">
        <v>160</v>
      </c>
      <c r="AU1284" s="193" t="s">
        <v>87</v>
      </c>
      <c r="AY1284" s="17" t="s">
        <v>157</v>
      </c>
      <c r="BE1284" s="194">
        <f t="shared" si="54"/>
        <v>0</v>
      </c>
      <c r="BF1284" s="194">
        <f t="shared" si="55"/>
        <v>0</v>
      </c>
      <c r="BG1284" s="194">
        <f t="shared" si="56"/>
        <v>0</v>
      </c>
      <c r="BH1284" s="194">
        <f t="shared" si="57"/>
        <v>0</v>
      </c>
      <c r="BI1284" s="194">
        <f t="shared" si="58"/>
        <v>0</v>
      </c>
      <c r="BJ1284" s="17" t="s">
        <v>85</v>
      </c>
      <c r="BK1284" s="194">
        <f t="shared" si="59"/>
        <v>0</v>
      </c>
      <c r="BL1284" s="17" t="s">
        <v>254</v>
      </c>
      <c r="BM1284" s="193" t="s">
        <v>2236</v>
      </c>
    </row>
    <row r="1285" spans="1:65" s="2" customFormat="1" ht="24.15" customHeight="1">
      <c r="A1285" s="34"/>
      <c r="B1285" s="35"/>
      <c r="C1285" s="228" t="s">
        <v>2237</v>
      </c>
      <c r="D1285" s="228" t="s">
        <v>240</v>
      </c>
      <c r="E1285" s="229" t="s">
        <v>2238</v>
      </c>
      <c r="F1285" s="230" t="s">
        <v>2239</v>
      </c>
      <c r="G1285" s="231" t="s">
        <v>202</v>
      </c>
      <c r="H1285" s="232">
        <v>287.5</v>
      </c>
      <c r="I1285" s="233"/>
      <c r="J1285" s="234">
        <f t="shared" si="50"/>
        <v>0</v>
      </c>
      <c r="K1285" s="230" t="s">
        <v>164</v>
      </c>
      <c r="L1285" s="235"/>
      <c r="M1285" s="236" t="s">
        <v>1</v>
      </c>
      <c r="N1285" s="237" t="s">
        <v>43</v>
      </c>
      <c r="O1285" s="71"/>
      <c r="P1285" s="191">
        <f t="shared" si="51"/>
        <v>0</v>
      </c>
      <c r="Q1285" s="191">
        <v>8.0000000000000007E-5</v>
      </c>
      <c r="R1285" s="191">
        <f t="shared" si="52"/>
        <v>2.3000000000000003E-2</v>
      </c>
      <c r="S1285" s="191">
        <v>0</v>
      </c>
      <c r="T1285" s="192">
        <f t="shared" si="53"/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93" t="s">
        <v>367</v>
      </c>
      <c r="AT1285" s="193" t="s">
        <v>240</v>
      </c>
      <c r="AU1285" s="193" t="s">
        <v>87</v>
      </c>
      <c r="AY1285" s="17" t="s">
        <v>157</v>
      </c>
      <c r="BE1285" s="194">
        <f t="shared" si="54"/>
        <v>0</v>
      </c>
      <c r="BF1285" s="194">
        <f t="shared" si="55"/>
        <v>0</v>
      </c>
      <c r="BG1285" s="194">
        <f t="shared" si="56"/>
        <v>0</v>
      </c>
      <c r="BH1285" s="194">
        <f t="shared" si="57"/>
        <v>0</v>
      </c>
      <c r="BI1285" s="194">
        <f t="shared" si="58"/>
        <v>0</v>
      </c>
      <c r="BJ1285" s="17" t="s">
        <v>85</v>
      </c>
      <c r="BK1285" s="194">
        <f t="shared" si="59"/>
        <v>0</v>
      </c>
      <c r="BL1285" s="17" t="s">
        <v>254</v>
      </c>
      <c r="BM1285" s="193" t="s">
        <v>2240</v>
      </c>
    </row>
    <row r="1286" spans="1:65" s="14" customFormat="1" ht="10.199999999999999">
      <c r="B1286" s="206"/>
      <c r="C1286" s="207"/>
      <c r="D1286" s="197" t="s">
        <v>167</v>
      </c>
      <c r="E1286" s="207"/>
      <c r="F1286" s="209" t="s">
        <v>2241</v>
      </c>
      <c r="G1286" s="207"/>
      <c r="H1286" s="210">
        <v>287.5</v>
      </c>
      <c r="I1286" s="211"/>
      <c r="J1286" s="207"/>
      <c r="K1286" s="207"/>
      <c r="L1286" s="212"/>
      <c r="M1286" s="213"/>
      <c r="N1286" s="214"/>
      <c r="O1286" s="214"/>
      <c r="P1286" s="214"/>
      <c r="Q1286" s="214"/>
      <c r="R1286" s="214"/>
      <c r="S1286" s="214"/>
      <c r="T1286" s="215"/>
      <c r="AT1286" s="216" t="s">
        <v>167</v>
      </c>
      <c r="AU1286" s="216" t="s">
        <v>87</v>
      </c>
      <c r="AV1286" s="14" t="s">
        <v>87</v>
      </c>
      <c r="AW1286" s="14" t="s">
        <v>4</v>
      </c>
      <c r="AX1286" s="14" t="s">
        <v>85</v>
      </c>
      <c r="AY1286" s="216" t="s">
        <v>157</v>
      </c>
    </row>
    <row r="1287" spans="1:65" s="2" customFormat="1" ht="24.15" customHeight="1">
      <c r="A1287" s="34"/>
      <c r="B1287" s="35"/>
      <c r="C1287" s="182" t="s">
        <v>2242</v>
      </c>
      <c r="D1287" s="182" t="s">
        <v>160</v>
      </c>
      <c r="E1287" s="183" t="s">
        <v>2243</v>
      </c>
      <c r="F1287" s="184" t="s">
        <v>2244</v>
      </c>
      <c r="G1287" s="185" t="s">
        <v>202</v>
      </c>
      <c r="H1287" s="186">
        <v>1800</v>
      </c>
      <c r="I1287" s="187"/>
      <c r="J1287" s="188">
        <f>ROUND(I1287*H1287,2)</f>
        <v>0</v>
      </c>
      <c r="K1287" s="184" t="s">
        <v>164</v>
      </c>
      <c r="L1287" s="39"/>
      <c r="M1287" s="189" t="s">
        <v>1</v>
      </c>
      <c r="N1287" s="190" t="s">
        <v>43</v>
      </c>
      <c r="O1287" s="71"/>
      <c r="P1287" s="191">
        <f>O1287*H1287</f>
        <v>0</v>
      </c>
      <c r="Q1287" s="191">
        <v>0</v>
      </c>
      <c r="R1287" s="191">
        <f>Q1287*H1287</f>
        <v>0</v>
      </c>
      <c r="S1287" s="191">
        <v>0</v>
      </c>
      <c r="T1287" s="192">
        <f>S1287*H1287</f>
        <v>0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193" t="s">
        <v>254</v>
      </c>
      <c r="AT1287" s="193" t="s">
        <v>160</v>
      </c>
      <c r="AU1287" s="193" t="s">
        <v>87</v>
      </c>
      <c r="AY1287" s="17" t="s">
        <v>157</v>
      </c>
      <c r="BE1287" s="194">
        <f>IF(N1287="základní",J1287,0)</f>
        <v>0</v>
      </c>
      <c r="BF1287" s="194">
        <f>IF(N1287="snížená",J1287,0)</f>
        <v>0</v>
      </c>
      <c r="BG1287" s="194">
        <f>IF(N1287="zákl. přenesená",J1287,0)</f>
        <v>0</v>
      </c>
      <c r="BH1287" s="194">
        <f>IF(N1287="sníž. přenesená",J1287,0)</f>
        <v>0</v>
      </c>
      <c r="BI1287" s="194">
        <f>IF(N1287="nulová",J1287,0)</f>
        <v>0</v>
      </c>
      <c r="BJ1287" s="17" t="s">
        <v>85</v>
      </c>
      <c r="BK1287" s="194">
        <f>ROUND(I1287*H1287,2)</f>
        <v>0</v>
      </c>
      <c r="BL1287" s="17" t="s">
        <v>254</v>
      </c>
      <c r="BM1287" s="193" t="s">
        <v>2245</v>
      </c>
    </row>
    <row r="1288" spans="1:65" s="2" customFormat="1" ht="24.15" customHeight="1">
      <c r="A1288" s="34"/>
      <c r="B1288" s="35"/>
      <c r="C1288" s="228" t="s">
        <v>2246</v>
      </c>
      <c r="D1288" s="228" t="s">
        <v>240</v>
      </c>
      <c r="E1288" s="229" t="s">
        <v>2247</v>
      </c>
      <c r="F1288" s="230" t="s">
        <v>2248</v>
      </c>
      <c r="G1288" s="231" t="s">
        <v>202</v>
      </c>
      <c r="H1288" s="232">
        <v>1242</v>
      </c>
      <c r="I1288" s="233"/>
      <c r="J1288" s="234">
        <f>ROUND(I1288*H1288,2)</f>
        <v>0</v>
      </c>
      <c r="K1288" s="230" t="s">
        <v>164</v>
      </c>
      <c r="L1288" s="235"/>
      <c r="M1288" s="236" t="s">
        <v>1</v>
      </c>
      <c r="N1288" s="237" t="s">
        <v>43</v>
      </c>
      <c r="O1288" s="71"/>
      <c r="P1288" s="191">
        <f>O1288*H1288</f>
        <v>0</v>
      </c>
      <c r="Q1288" s="191">
        <v>1.2E-4</v>
      </c>
      <c r="R1288" s="191">
        <f>Q1288*H1288</f>
        <v>0.14904000000000001</v>
      </c>
      <c r="S1288" s="191">
        <v>0</v>
      </c>
      <c r="T1288" s="192">
        <f>S1288*H1288</f>
        <v>0</v>
      </c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R1288" s="193" t="s">
        <v>367</v>
      </c>
      <c r="AT1288" s="193" t="s">
        <v>240</v>
      </c>
      <c r="AU1288" s="193" t="s">
        <v>87</v>
      </c>
      <c r="AY1288" s="17" t="s">
        <v>157</v>
      </c>
      <c r="BE1288" s="194">
        <f>IF(N1288="základní",J1288,0)</f>
        <v>0</v>
      </c>
      <c r="BF1288" s="194">
        <f>IF(N1288="snížená",J1288,0)</f>
        <v>0</v>
      </c>
      <c r="BG1288" s="194">
        <f>IF(N1288="zákl. přenesená",J1288,0)</f>
        <v>0</v>
      </c>
      <c r="BH1288" s="194">
        <f>IF(N1288="sníž. přenesená",J1288,0)</f>
        <v>0</v>
      </c>
      <c r="BI1288" s="194">
        <f>IF(N1288="nulová",J1288,0)</f>
        <v>0</v>
      </c>
      <c r="BJ1288" s="17" t="s">
        <v>85</v>
      </c>
      <c r="BK1288" s="194">
        <f>ROUND(I1288*H1288,2)</f>
        <v>0</v>
      </c>
      <c r="BL1288" s="17" t="s">
        <v>254</v>
      </c>
      <c r="BM1288" s="193" t="s">
        <v>2249</v>
      </c>
    </row>
    <row r="1289" spans="1:65" s="14" customFormat="1" ht="10.199999999999999">
      <c r="B1289" s="206"/>
      <c r="C1289" s="207"/>
      <c r="D1289" s="197" t="s">
        <v>167</v>
      </c>
      <c r="E1289" s="207"/>
      <c r="F1289" s="209" t="s">
        <v>2250</v>
      </c>
      <c r="G1289" s="207"/>
      <c r="H1289" s="210">
        <v>1242</v>
      </c>
      <c r="I1289" s="211"/>
      <c r="J1289" s="207"/>
      <c r="K1289" s="207"/>
      <c r="L1289" s="212"/>
      <c r="M1289" s="213"/>
      <c r="N1289" s="214"/>
      <c r="O1289" s="214"/>
      <c r="P1289" s="214"/>
      <c r="Q1289" s="214"/>
      <c r="R1289" s="214"/>
      <c r="S1289" s="214"/>
      <c r="T1289" s="215"/>
      <c r="AT1289" s="216" t="s">
        <v>167</v>
      </c>
      <c r="AU1289" s="216" t="s">
        <v>87</v>
      </c>
      <c r="AV1289" s="14" t="s">
        <v>87</v>
      </c>
      <c r="AW1289" s="14" t="s">
        <v>4</v>
      </c>
      <c r="AX1289" s="14" t="s">
        <v>85</v>
      </c>
      <c r="AY1289" s="216" t="s">
        <v>157</v>
      </c>
    </row>
    <row r="1290" spans="1:65" s="2" customFormat="1" ht="24.15" customHeight="1">
      <c r="A1290" s="34"/>
      <c r="B1290" s="35"/>
      <c r="C1290" s="228" t="s">
        <v>2251</v>
      </c>
      <c r="D1290" s="228" t="s">
        <v>240</v>
      </c>
      <c r="E1290" s="229" t="s">
        <v>2252</v>
      </c>
      <c r="F1290" s="230" t="s">
        <v>2253</v>
      </c>
      <c r="G1290" s="231" t="s">
        <v>202</v>
      </c>
      <c r="H1290" s="232">
        <v>414</v>
      </c>
      <c r="I1290" s="233"/>
      <c r="J1290" s="234">
        <f>ROUND(I1290*H1290,2)</f>
        <v>0</v>
      </c>
      <c r="K1290" s="230" t="s">
        <v>164</v>
      </c>
      <c r="L1290" s="235"/>
      <c r="M1290" s="236" t="s">
        <v>1</v>
      </c>
      <c r="N1290" s="237" t="s">
        <v>43</v>
      </c>
      <c r="O1290" s="71"/>
      <c r="P1290" s="191">
        <f>O1290*H1290</f>
        <v>0</v>
      </c>
      <c r="Q1290" s="191">
        <v>1.7000000000000001E-4</v>
      </c>
      <c r="R1290" s="191">
        <f>Q1290*H1290</f>
        <v>7.0379999999999998E-2</v>
      </c>
      <c r="S1290" s="191">
        <v>0</v>
      </c>
      <c r="T1290" s="192">
        <f>S1290*H1290</f>
        <v>0</v>
      </c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R1290" s="193" t="s">
        <v>367</v>
      </c>
      <c r="AT1290" s="193" t="s">
        <v>240</v>
      </c>
      <c r="AU1290" s="193" t="s">
        <v>87</v>
      </c>
      <c r="AY1290" s="17" t="s">
        <v>157</v>
      </c>
      <c r="BE1290" s="194">
        <f>IF(N1290="základní",J1290,0)</f>
        <v>0</v>
      </c>
      <c r="BF1290" s="194">
        <f>IF(N1290="snížená",J1290,0)</f>
        <v>0</v>
      </c>
      <c r="BG1290" s="194">
        <f>IF(N1290="zákl. přenesená",J1290,0)</f>
        <v>0</v>
      </c>
      <c r="BH1290" s="194">
        <f>IF(N1290="sníž. přenesená",J1290,0)</f>
        <v>0</v>
      </c>
      <c r="BI1290" s="194">
        <f>IF(N1290="nulová",J1290,0)</f>
        <v>0</v>
      </c>
      <c r="BJ1290" s="17" t="s">
        <v>85</v>
      </c>
      <c r="BK1290" s="194">
        <f>ROUND(I1290*H1290,2)</f>
        <v>0</v>
      </c>
      <c r="BL1290" s="17" t="s">
        <v>254</v>
      </c>
      <c r="BM1290" s="193" t="s">
        <v>2254</v>
      </c>
    </row>
    <row r="1291" spans="1:65" s="14" customFormat="1" ht="10.199999999999999">
      <c r="B1291" s="206"/>
      <c r="C1291" s="207"/>
      <c r="D1291" s="197" t="s">
        <v>167</v>
      </c>
      <c r="E1291" s="207"/>
      <c r="F1291" s="209" t="s">
        <v>2255</v>
      </c>
      <c r="G1291" s="207"/>
      <c r="H1291" s="210">
        <v>414</v>
      </c>
      <c r="I1291" s="211"/>
      <c r="J1291" s="207"/>
      <c r="K1291" s="207"/>
      <c r="L1291" s="212"/>
      <c r="M1291" s="213"/>
      <c r="N1291" s="214"/>
      <c r="O1291" s="214"/>
      <c r="P1291" s="214"/>
      <c r="Q1291" s="214"/>
      <c r="R1291" s="214"/>
      <c r="S1291" s="214"/>
      <c r="T1291" s="215"/>
      <c r="AT1291" s="216" t="s">
        <v>167</v>
      </c>
      <c r="AU1291" s="216" t="s">
        <v>87</v>
      </c>
      <c r="AV1291" s="14" t="s">
        <v>87</v>
      </c>
      <c r="AW1291" s="14" t="s">
        <v>4</v>
      </c>
      <c r="AX1291" s="14" t="s">
        <v>85</v>
      </c>
      <c r="AY1291" s="216" t="s">
        <v>157</v>
      </c>
    </row>
    <row r="1292" spans="1:65" s="2" customFormat="1" ht="24.15" customHeight="1">
      <c r="A1292" s="34"/>
      <c r="B1292" s="35"/>
      <c r="C1292" s="182" t="s">
        <v>2256</v>
      </c>
      <c r="D1292" s="182" t="s">
        <v>160</v>
      </c>
      <c r="E1292" s="183" t="s">
        <v>2257</v>
      </c>
      <c r="F1292" s="184" t="s">
        <v>2258</v>
      </c>
      <c r="G1292" s="185" t="s">
        <v>202</v>
      </c>
      <c r="H1292" s="186">
        <v>120</v>
      </c>
      <c r="I1292" s="187"/>
      <c r="J1292" s="188">
        <f>ROUND(I1292*H1292,2)</f>
        <v>0</v>
      </c>
      <c r="K1292" s="184" t="s">
        <v>164</v>
      </c>
      <c r="L1292" s="39"/>
      <c r="M1292" s="189" t="s">
        <v>1</v>
      </c>
      <c r="N1292" s="190" t="s">
        <v>43</v>
      </c>
      <c r="O1292" s="71"/>
      <c r="P1292" s="191">
        <f>O1292*H1292</f>
        <v>0</v>
      </c>
      <c r="Q1292" s="191">
        <v>0</v>
      </c>
      <c r="R1292" s="191">
        <f>Q1292*H1292</f>
        <v>0</v>
      </c>
      <c r="S1292" s="191">
        <v>0</v>
      </c>
      <c r="T1292" s="19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193" t="s">
        <v>254</v>
      </c>
      <c r="AT1292" s="193" t="s">
        <v>160</v>
      </c>
      <c r="AU1292" s="193" t="s">
        <v>87</v>
      </c>
      <c r="AY1292" s="17" t="s">
        <v>157</v>
      </c>
      <c r="BE1292" s="194">
        <f>IF(N1292="základní",J1292,0)</f>
        <v>0</v>
      </c>
      <c r="BF1292" s="194">
        <f>IF(N1292="snížená",J1292,0)</f>
        <v>0</v>
      </c>
      <c r="BG1292" s="194">
        <f>IF(N1292="zákl. přenesená",J1292,0)</f>
        <v>0</v>
      </c>
      <c r="BH1292" s="194">
        <f>IF(N1292="sníž. přenesená",J1292,0)</f>
        <v>0</v>
      </c>
      <c r="BI1292" s="194">
        <f>IF(N1292="nulová",J1292,0)</f>
        <v>0</v>
      </c>
      <c r="BJ1292" s="17" t="s">
        <v>85</v>
      </c>
      <c r="BK1292" s="194">
        <f>ROUND(I1292*H1292,2)</f>
        <v>0</v>
      </c>
      <c r="BL1292" s="17" t="s">
        <v>254</v>
      </c>
      <c r="BM1292" s="193" t="s">
        <v>2259</v>
      </c>
    </row>
    <row r="1293" spans="1:65" s="2" customFormat="1" ht="24.15" customHeight="1">
      <c r="A1293" s="34"/>
      <c r="B1293" s="35"/>
      <c r="C1293" s="228" t="s">
        <v>2260</v>
      </c>
      <c r="D1293" s="228" t="s">
        <v>240</v>
      </c>
      <c r="E1293" s="229" t="s">
        <v>2261</v>
      </c>
      <c r="F1293" s="230" t="s">
        <v>2262</v>
      </c>
      <c r="G1293" s="231" t="s">
        <v>202</v>
      </c>
      <c r="H1293" s="232">
        <v>138</v>
      </c>
      <c r="I1293" s="233"/>
      <c r="J1293" s="234">
        <f>ROUND(I1293*H1293,2)</f>
        <v>0</v>
      </c>
      <c r="K1293" s="230" t="s">
        <v>1</v>
      </c>
      <c r="L1293" s="235"/>
      <c r="M1293" s="236" t="s">
        <v>1</v>
      </c>
      <c r="N1293" s="237" t="s">
        <v>43</v>
      </c>
      <c r="O1293" s="71"/>
      <c r="P1293" s="191">
        <f>O1293*H1293</f>
        <v>0</v>
      </c>
      <c r="Q1293" s="191">
        <v>1.56E-3</v>
      </c>
      <c r="R1293" s="191">
        <f>Q1293*H1293</f>
        <v>0.21528</v>
      </c>
      <c r="S1293" s="191">
        <v>0</v>
      </c>
      <c r="T1293" s="19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193" t="s">
        <v>367</v>
      </c>
      <c r="AT1293" s="193" t="s">
        <v>240</v>
      </c>
      <c r="AU1293" s="193" t="s">
        <v>87</v>
      </c>
      <c r="AY1293" s="17" t="s">
        <v>157</v>
      </c>
      <c r="BE1293" s="194">
        <f>IF(N1293="základní",J1293,0)</f>
        <v>0</v>
      </c>
      <c r="BF1293" s="194">
        <f>IF(N1293="snížená",J1293,0)</f>
        <v>0</v>
      </c>
      <c r="BG1293" s="194">
        <f>IF(N1293="zákl. přenesená",J1293,0)</f>
        <v>0</v>
      </c>
      <c r="BH1293" s="194">
        <f>IF(N1293="sníž. přenesená",J1293,0)</f>
        <v>0</v>
      </c>
      <c r="BI1293" s="194">
        <f>IF(N1293="nulová",J1293,0)</f>
        <v>0</v>
      </c>
      <c r="BJ1293" s="17" t="s">
        <v>85</v>
      </c>
      <c r="BK1293" s="194">
        <f>ROUND(I1293*H1293,2)</f>
        <v>0</v>
      </c>
      <c r="BL1293" s="17" t="s">
        <v>254</v>
      </c>
      <c r="BM1293" s="193" t="s">
        <v>2263</v>
      </c>
    </row>
    <row r="1294" spans="1:65" s="14" customFormat="1" ht="10.199999999999999">
      <c r="B1294" s="206"/>
      <c r="C1294" s="207"/>
      <c r="D1294" s="197" t="s">
        <v>167</v>
      </c>
      <c r="E1294" s="207"/>
      <c r="F1294" s="209" t="s">
        <v>2264</v>
      </c>
      <c r="G1294" s="207"/>
      <c r="H1294" s="210">
        <v>138</v>
      </c>
      <c r="I1294" s="211"/>
      <c r="J1294" s="207"/>
      <c r="K1294" s="207"/>
      <c r="L1294" s="212"/>
      <c r="M1294" s="213"/>
      <c r="N1294" s="214"/>
      <c r="O1294" s="214"/>
      <c r="P1294" s="214"/>
      <c r="Q1294" s="214"/>
      <c r="R1294" s="214"/>
      <c r="S1294" s="214"/>
      <c r="T1294" s="215"/>
      <c r="AT1294" s="216" t="s">
        <v>167</v>
      </c>
      <c r="AU1294" s="216" t="s">
        <v>87</v>
      </c>
      <c r="AV1294" s="14" t="s">
        <v>87</v>
      </c>
      <c r="AW1294" s="14" t="s">
        <v>4</v>
      </c>
      <c r="AX1294" s="14" t="s">
        <v>85</v>
      </c>
      <c r="AY1294" s="216" t="s">
        <v>157</v>
      </c>
    </row>
    <row r="1295" spans="1:65" s="2" customFormat="1" ht="24.15" customHeight="1">
      <c r="A1295" s="34"/>
      <c r="B1295" s="35"/>
      <c r="C1295" s="182" t="s">
        <v>2265</v>
      </c>
      <c r="D1295" s="182" t="s">
        <v>160</v>
      </c>
      <c r="E1295" s="183" t="s">
        <v>2266</v>
      </c>
      <c r="F1295" s="184" t="s">
        <v>2267</v>
      </c>
      <c r="G1295" s="185" t="s">
        <v>202</v>
      </c>
      <c r="H1295" s="186">
        <v>200</v>
      </c>
      <c r="I1295" s="187"/>
      <c r="J1295" s="188">
        <f>ROUND(I1295*H1295,2)</f>
        <v>0</v>
      </c>
      <c r="K1295" s="184" t="s">
        <v>164</v>
      </c>
      <c r="L1295" s="39"/>
      <c r="M1295" s="189" t="s">
        <v>1</v>
      </c>
      <c r="N1295" s="190" t="s">
        <v>43</v>
      </c>
      <c r="O1295" s="71"/>
      <c r="P1295" s="191">
        <f>O1295*H1295</f>
        <v>0</v>
      </c>
      <c r="Q1295" s="191">
        <v>0</v>
      </c>
      <c r="R1295" s="191">
        <f>Q1295*H1295</f>
        <v>0</v>
      </c>
      <c r="S1295" s="191">
        <v>0</v>
      </c>
      <c r="T1295" s="192">
        <f>S1295*H1295</f>
        <v>0</v>
      </c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R1295" s="193" t="s">
        <v>254</v>
      </c>
      <c r="AT1295" s="193" t="s">
        <v>160</v>
      </c>
      <c r="AU1295" s="193" t="s">
        <v>87</v>
      </c>
      <c r="AY1295" s="17" t="s">
        <v>157</v>
      </c>
      <c r="BE1295" s="194">
        <f>IF(N1295="základní",J1295,0)</f>
        <v>0</v>
      </c>
      <c r="BF1295" s="194">
        <f>IF(N1295="snížená",J1295,0)</f>
        <v>0</v>
      </c>
      <c r="BG1295" s="194">
        <f>IF(N1295="zákl. přenesená",J1295,0)</f>
        <v>0</v>
      </c>
      <c r="BH1295" s="194">
        <f>IF(N1295="sníž. přenesená",J1295,0)</f>
        <v>0</v>
      </c>
      <c r="BI1295" s="194">
        <f>IF(N1295="nulová",J1295,0)</f>
        <v>0</v>
      </c>
      <c r="BJ1295" s="17" t="s">
        <v>85</v>
      </c>
      <c r="BK1295" s="194">
        <f>ROUND(I1295*H1295,2)</f>
        <v>0</v>
      </c>
      <c r="BL1295" s="17" t="s">
        <v>254</v>
      </c>
      <c r="BM1295" s="193" t="s">
        <v>2268</v>
      </c>
    </row>
    <row r="1296" spans="1:65" s="2" customFormat="1" ht="24.15" customHeight="1">
      <c r="A1296" s="34"/>
      <c r="B1296" s="35"/>
      <c r="C1296" s="228" t="s">
        <v>2269</v>
      </c>
      <c r="D1296" s="228" t="s">
        <v>240</v>
      </c>
      <c r="E1296" s="229" t="s">
        <v>2270</v>
      </c>
      <c r="F1296" s="230" t="s">
        <v>2271</v>
      </c>
      <c r="G1296" s="231" t="s">
        <v>202</v>
      </c>
      <c r="H1296" s="232">
        <v>230</v>
      </c>
      <c r="I1296" s="233"/>
      <c r="J1296" s="234">
        <f>ROUND(I1296*H1296,2)</f>
        <v>0</v>
      </c>
      <c r="K1296" s="230" t="s">
        <v>164</v>
      </c>
      <c r="L1296" s="235"/>
      <c r="M1296" s="236" t="s">
        <v>1</v>
      </c>
      <c r="N1296" s="237" t="s">
        <v>43</v>
      </c>
      <c r="O1296" s="71"/>
      <c r="P1296" s="191">
        <f>O1296*H1296</f>
        <v>0</v>
      </c>
      <c r="Q1296" s="191">
        <v>1.56E-3</v>
      </c>
      <c r="R1296" s="191">
        <f>Q1296*H1296</f>
        <v>0.35880000000000001</v>
      </c>
      <c r="S1296" s="191">
        <v>0</v>
      </c>
      <c r="T1296" s="19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193" t="s">
        <v>367</v>
      </c>
      <c r="AT1296" s="193" t="s">
        <v>240</v>
      </c>
      <c r="AU1296" s="193" t="s">
        <v>87</v>
      </c>
      <c r="AY1296" s="17" t="s">
        <v>157</v>
      </c>
      <c r="BE1296" s="194">
        <f>IF(N1296="základní",J1296,0)</f>
        <v>0</v>
      </c>
      <c r="BF1296" s="194">
        <f>IF(N1296="snížená",J1296,0)</f>
        <v>0</v>
      </c>
      <c r="BG1296" s="194">
        <f>IF(N1296="zákl. přenesená",J1296,0)</f>
        <v>0</v>
      </c>
      <c r="BH1296" s="194">
        <f>IF(N1296="sníž. přenesená",J1296,0)</f>
        <v>0</v>
      </c>
      <c r="BI1296" s="194">
        <f>IF(N1296="nulová",J1296,0)</f>
        <v>0</v>
      </c>
      <c r="BJ1296" s="17" t="s">
        <v>85</v>
      </c>
      <c r="BK1296" s="194">
        <f>ROUND(I1296*H1296,2)</f>
        <v>0</v>
      </c>
      <c r="BL1296" s="17" t="s">
        <v>254</v>
      </c>
      <c r="BM1296" s="193" t="s">
        <v>2272</v>
      </c>
    </row>
    <row r="1297" spans="1:65" s="14" customFormat="1" ht="10.199999999999999">
      <c r="B1297" s="206"/>
      <c r="C1297" s="207"/>
      <c r="D1297" s="197" t="s">
        <v>167</v>
      </c>
      <c r="E1297" s="207"/>
      <c r="F1297" s="209" t="s">
        <v>2273</v>
      </c>
      <c r="G1297" s="207"/>
      <c r="H1297" s="210">
        <v>230</v>
      </c>
      <c r="I1297" s="211"/>
      <c r="J1297" s="207"/>
      <c r="K1297" s="207"/>
      <c r="L1297" s="212"/>
      <c r="M1297" s="213"/>
      <c r="N1297" s="214"/>
      <c r="O1297" s="214"/>
      <c r="P1297" s="214"/>
      <c r="Q1297" s="214"/>
      <c r="R1297" s="214"/>
      <c r="S1297" s="214"/>
      <c r="T1297" s="215"/>
      <c r="AT1297" s="216" t="s">
        <v>167</v>
      </c>
      <c r="AU1297" s="216" t="s">
        <v>87</v>
      </c>
      <c r="AV1297" s="14" t="s">
        <v>87</v>
      </c>
      <c r="AW1297" s="14" t="s">
        <v>4</v>
      </c>
      <c r="AX1297" s="14" t="s">
        <v>85</v>
      </c>
      <c r="AY1297" s="216" t="s">
        <v>157</v>
      </c>
    </row>
    <row r="1298" spans="1:65" s="2" customFormat="1" ht="24.15" customHeight="1">
      <c r="A1298" s="34"/>
      <c r="B1298" s="35"/>
      <c r="C1298" s="182" t="s">
        <v>2274</v>
      </c>
      <c r="D1298" s="182" t="s">
        <v>160</v>
      </c>
      <c r="E1298" s="183" t="s">
        <v>2275</v>
      </c>
      <c r="F1298" s="184" t="s">
        <v>2276</v>
      </c>
      <c r="G1298" s="185" t="s">
        <v>202</v>
      </c>
      <c r="H1298" s="186">
        <v>350</v>
      </c>
      <c r="I1298" s="187"/>
      <c r="J1298" s="188">
        <f>ROUND(I1298*H1298,2)</f>
        <v>0</v>
      </c>
      <c r="K1298" s="184" t="s">
        <v>164</v>
      </c>
      <c r="L1298" s="39"/>
      <c r="M1298" s="189" t="s">
        <v>1</v>
      </c>
      <c r="N1298" s="190" t="s">
        <v>43</v>
      </c>
      <c r="O1298" s="71"/>
      <c r="P1298" s="191">
        <f>O1298*H1298</f>
        <v>0</v>
      </c>
      <c r="Q1298" s="191">
        <v>0</v>
      </c>
      <c r="R1298" s="191">
        <f>Q1298*H1298</f>
        <v>0</v>
      </c>
      <c r="S1298" s="191">
        <v>0</v>
      </c>
      <c r="T1298" s="19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193" t="s">
        <v>254</v>
      </c>
      <c r="AT1298" s="193" t="s">
        <v>160</v>
      </c>
      <c r="AU1298" s="193" t="s">
        <v>87</v>
      </c>
      <c r="AY1298" s="17" t="s">
        <v>157</v>
      </c>
      <c r="BE1298" s="194">
        <f>IF(N1298="základní",J1298,0)</f>
        <v>0</v>
      </c>
      <c r="BF1298" s="194">
        <f>IF(N1298="snížená",J1298,0)</f>
        <v>0</v>
      </c>
      <c r="BG1298" s="194">
        <f>IF(N1298="zákl. přenesená",J1298,0)</f>
        <v>0</v>
      </c>
      <c r="BH1298" s="194">
        <f>IF(N1298="sníž. přenesená",J1298,0)</f>
        <v>0</v>
      </c>
      <c r="BI1298" s="194">
        <f>IF(N1298="nulová",J1298,0)</f>
        <v>0</v>
      </c>
      <c r="BJ1298" s="17" t="s">
        <v>85</v>
      </c>
      <c r="BK1298" s="194">
        <f>ROUND(I1298*H1298,2)</f>
        <v>0</v>
      </c>
      <c r="BL1298" s="17" t="s">
        <v>254</v>
      </c>
      <c r="BM1298" s="193" t="s">
        <v>2277</v>
      </c>
    </row>
    <row r="1299" spans="1:65" s="2" customFormat="1" ht="24.15" customHeight="1">
      <c r="A1299" s="34"/>
      <c r="B1299" s="35"/>
      <c r="C1299" s="228" t="s">
        <v>2278</v>
      </c>
      <c r="D1299" s="228" t="s">
        <v>240</v>
      </c>
      <c r="E1299" s="229" t="s">
        <v>2279</v>
      </c>
      <c r="F1299" s="230" t="s">
        <v>2280</v>
      </c>
      <c r="G1299" s="231" t="s">
        <v>202</v>
      </c>
      <c r="H1299" s="232">
        <v>402.5</v>
      </c>
      <c r="I1299" s="233"/>
      <c r="J1299" s="234">
        <f>ROUND(I1299*H1299,2)</f>
        <v>0</v>
      </c>
      <c r="K1299" s="230" t="s">
        <v>164</v>
      </c>
      <c r="L1299" s="235"/>
      <c r="M1299" s="236" t="s">
        <v>1</v>
      </c>
      <c r="N1299" s="237" t="s">
        <v>43</v>
      </c>
      <c r="O1299" s="71"/>
      <c r="P1299" s="191">
        <f>O1299*H1299</f>
        <v>0</v>
      </c>
      <c r="Q1299" s="191">
        <v>2.5000000000000001E-4</v>
      </c>
      <c r="R1299" s="191">
        <f>Q1299*H1299</f>
        <v>0.10062500000000001</v>
      </c>
      <c r="S1299" s="191">
        <v>0</v>
      </c>
      <c r="T1299" s="192">
        <f>S1299*H1299</f>
        <v>0</v>
      </c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R1299" s="193" t="s">
        <v>367</v>
      </c>
      <c r="AT1299" s="193" t="s">
        <v>240</v>
      </c>
      <c r="AU1299" s="193" t="s">
        <v>87</v>
      </c>
      <c r="AY1299" s="17" t="s">
        <v>157</v>
      </c>
      <c r="BE1299" s="194">
        <f>IF(N1299="základní",J1299,0)</f>
        <v>0</v>
      </c>
      <c r="BF1299" s="194">
        <f>IF(N1299="snížená",J1299,0)</f>
        <v>0</v>
      </c>
      <c r="BG1299" s="194">
        <f>IF(N1299="zákl. přenesená",J1299,0)</f>
        <v>0</v>
      </c>
      <c r="BH1299" s="194">
        <f>IF(N1299="sníž. přenesená",J1299,0)</f>
        <v>0</v>
      </c>
      <c r="BI1299" s="194">
        <f>IF(N1299="nulová",J1299,0)</f>
        <v>0</v>
      </c>
      <c r="BJ1299" s="17" t="s">
        <v>85</v>
      </c>
      <c r="BK1299" s="194">
        <f>ROUND(I1299*H1299,2)</f>
        <v>0</v>
      </c>
      <c r="BL1299" s="17" t="s">
        <v>254</v>
      </c>
      <c r="BM1299" s="193" t="s">
        <v>2281</v>
      </c>
    </row>
    <row r="1300" spans="1:65" s="14" customFormat="1" ht="10.199999999999999">
      <c r="B1300" s="206"/>
      <c r="C1300" s="207"/>
      <c r="D1300" s="197" t="s">
        <v>167</v>
      </c>
      <c r="E1300" s="207"/>
      <c r="F1300" s="209" t="s">
        <v>2282</v>
      </c>
      <c r="G1300" s="207"/>
      <c r="H1300" s="210">
        <v>402.5</v>
      </c>
      <c r="I1300" s="211"/>
      <c r="J1300" s="207"/>
      <c r="K1300" s="207"/>
      <c r="L1300" s="212"/>
      <c r="M1300" s="213"/>
      <c r="N1300" s="214"/>
      <c r="O1300" s="214"/>
      <c r="P1300" s="214"/>
      <c r="Q1300" s="214"/>
      <c r="R1300" s="214"/>
      <c r="S1300" s="214"/>
      <c r="T1300" s="215"/>
      <c r="AT1300" s="216" t="s">
        <v>167</v>
      </c>
      <c r="AU1300" s="216" t="s">
        <v>87</v>
      </c>
      <c r="AV1300" s="14" t="s">
        <v>87</v>
      </c>
      <c r="AW1300" s="14" t="s">
        <v>4</v>
      </c>
      <c r="AX1300" s="14" t="s">
        <v>85</v>
      </c>
      <c r="AY1300" s="216" t="s">
        <v>157</v>
      </c>
    </row>
    <row r="1301" spans="1:65" s="2" customFormat="1" ht="24.15" customHeight="1">
      <c r="A1301" s="34"/>
      <c r="B1301" s="35"/>
      <c r="C1301" s="182" t="s">
        <v>2283</v>
      </c>
      <c r="D1301" s="182" t="s">
        <v>160</v>
      </c>
      <c r="E1301" s="183" t="s">
        <v>2284</v>
      </c>
      <c r="F1301" s="184" t="s">
        <v>2285</v>
      </c>
      <c r="G1301" s="185" t="s">
        <v>202</v>
      </c>
      <c r="H1301" s="186">
        <v>200</v>
      </c>
      <c r="I1301" s="187"/>
      <c r="J1301" s="188">
        <f>ROUND(I1301*H1301,2)</f>
        <v>0</v>
      </c>
      <c r="K1301" s="184" t="s">
        <v>164</v>
      </c>
      <c r="L1301" s="39"/>
      <c r="M1301" s="189" t="s">
        <v>1</v>
      </c>
      <c r="N1301" s="190" t="s">
        <v>43</v>
      </c>
      <c r="O1301" s="71"/>
      <c r="P1301" s="191">
        <f>O1301*H1301</f>
        <v>0</v>
      </c>
      <c r="Q1301" s="191">
        <v>0</v>
      </c>
      <c r="R1301" s="191">
        <f>Q1301*H1301</f>
        <v>0</v>
      </c>
      <c r="S1301" s="191">
        <v>0</v>
      </c>
      <c r="T1301" s="19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193" t="s">
        <v>254</v>
      </c>
      <c r="AT1301" s="193" t="s">
        <v>160</v>
      </c>
      <c r="AU1301" s="193" t="s">
        <v>87</v>
      </c>
      <c r="AY1301" s="17" t="s">
        <v>157</v>
      </c>
      <c r="BE1301" s="194">
        <f>IF(N1301="základní",J1301,0)</f>
        <v>0</v>
      </c>
      <c r="BF1301" s="194">
        <f>IF(N1301="snížená",J1301,0)</f>
        <v>0</v>
      </c>
      <c r="BG1301" s="194">
        <f>IF(N1301="zákl. přenesená",J1301,0)</f>
        <v>0</v>
      </c>
      <c r="BH1301" s="194">
        <f>IF(N1301="sníž. přenesená",J1301,0)</f>
        <v>0</v>
      </c>
      <c r="BI1301" s="194">
        <f>IF(N1301="nulová",J1301,0)</f>
        <v>0</v>
      </c>
      <c r="BJ1301" s="17" t="s">
        <v>85</v>
      </c>
      <c r="BK1301" s="194">
        <f>ROUND(I1301*H1301,2)</f>
        <v>0</v>
      </c>
      <c r="BL1301" s="17" t="s">
        <v>254</v>
      </c>
      <c r="BM1301" s="193" t="s">
        <v>2286</v>
      </c>
    </row>
    <row r="1302" spans="1:65" s="2" customFormat="1" ht="24.15" customHeight="1">
      <c r="A1302" s="34"/>
      <c r="B1302" s="35"/>
      <c r="C1302" s="228" t="s">
        <v>2287</v>
      </c>
      <c r="D1302" s="228" t="s">
        <v>240</v>
      </c>
      <c r="E1302" s="229" t="s">
        <v>2288</v>
      </c>
      <c r="F1302" s="230" t="s">
        <v>2289</v>
      </c>
      <c r="G1302" s="231" t="s">
        <v>202</v>
      </c>
      <c r="H1302" s="232">
        <v>230</v>
      </c>
      <c r="I1302" s="233"/>
      <c r="J1302" s="234">
        <f>ROUND(I1302*H1302,2)</f>
        <v>0</v>
      </c>
      <c r="K1302" s="230" t="s">
        <v>164</v>
      </c>
      <c r="L1302" s="235"/>
      <c r="M1302" s="236" t="s">
        <v>1</v>
      </c>
      <c r="N1302" s="237" t="s">
        <v>43</v>
      </c>
      <c r="O1302" s="71"/>
      <c r="P1302" s="191">
        <f>O1302*H1302</f>
        <v>0</v>
      </c>
      <c r="Q1302" s="191">
        <v>5.2999999999999998E-4</v>
      </c>
      <c r="R1302" s="191">
        <f>Q1302*H1302</f>
        <v>0.12189999999999999</v>
      </c>
      <c r="S1302" s="191">
        <v>0</v>
      </c>
      <c r="T1302" s="192">
        <f>S1302*H1302</f>
        <v>0</v>
      </c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R1302" s="193" t="s">
        <v>367</v>
      </c>
      <c r="AT1302" s="193" t="s">
        <v>240</v>
      </c>
      <c r="AU1302" s="193" t="s">
        <v>87</v>
      </c>
      <c r="AY1302" s="17" t="s">
        <v>157</v>
      </c>
      <c r="BE1302" s="194">
        <f>IF(N1302="základní",J1302,0)</f>
        <v>0</v>
      </c>
      <c r="BF1302" s="194">
        <f>IF(N1302="snížená",J1302,0)</f>
        <v>0</v>
      </c>
      <c r="BG1302" s="194">
        <f>IF(N1302="zákl. přenesená",J1302,0)</f>
        <v>0</v>
      </c>
      <c r="BH1302" s="194">
        <f>IF(N1302="sníž. přenesená",J1302,0)</f>
        <v>0</v>
      </c>
      <c r="BI1302" s="194">
        <f>IF(N1302="nulová",J1302,0)</f>
        <v>0</v>
      </c>
      <c r="BJ1302" s="17" t="s">
        <v>85</v>
      </c>
      <c r="BK1302" s="194">
        <f>ROUND(I1302*H1302,2)</f>
        <v>0</v>
      </c>
      <c r="BL1302" s="17" t="s">
        <v>254</v>
      </c>
      <c r="BM1302" s="193" t="s">
        <v>2290</v>
      </c>
    </row>
    <row r="1303" spans="1:65" s="14" customFormat="1" ht="10.199999999999999">
      <c r="B1303" s="206"/>
      <c r="C1303" s="207"/>
      <c r="D1303" s="197" t="s">
        <v>167</v>
      </c>
      <c r="E1303" s="207"/>
      <c r="F1303" s="209" t="s">
        <v>2273</v>
      </c>
      <c r="G1303" s="207"/>
      <c r="H1303" s="210">
        <v>230</v>
      </c>
      <c r="I1303" s="211"/>
      <c r="J1303" s="207"/>
      <c r="K1303" s="207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167</v>
      </c>
      <c r="AU1303" s="216" t="s">
        <v>87</v>
      </c>
      <c r="AV1303" s="14" t="s">
        <v>87</v>
      </c>
      <c r="AW1303" s="14" t="s">
        <v>4</v>
      </c>
      <c r="AX1303" s="14" t="s">
        <v>85</v>
      </c>
      <c r="AY1303" s="216" t="s">
        <v>157</v>
      </c>
    </row>
    <row r="1304" spans="1:65" s="2" customFormat="1" ht="24.15" customHeight="1">
      <c r="A1304" s="34"/>
      <c r="B1304" s="35"/>
      <c r="C1304" s="182" t="s">
        <v>2291</v>
      </c>
      <c r="D1304" s="182" t="s">
        <v>160</v>
      </c>
      <c r="E1304" s="183" t="s">
        <v>2292</v>
      </c>
      <c r="F1304" s="184" t="s">
        <v>2293</v>
      </c>
      <c r="G1304" s="185" t="s">
        <v>202</v>
      </c>
      <c r="H1304" s="186">
        <v>100</v>
      </c>
      <c r="I1304" s="187"/>
      <c r="J1304" s="188">
        <f>ROUND(I1304*H1304,2)</f>
        <v>0</v>
      </c>
      <c r="K1304" s="184" t="s">
        <v>164</v>
      </c>
      <c r="L1304" s="39"/>
      <c r="M1304" s="189" t="s">
        <v>1</v>
      </c>
      <c r="N1304" s="190" t="s">
        <v>43</v>
      </c>
      <c r="O1304" s="71"/>
      <c r="P1304" s="191">
        <f>O1304*H1304</f>
        <v>0</v>
      </c>
      <c r="Q1304" s="191">
        <v>0</v>
      </c>
      <c r="R1304" s="191">
        <f>Q1304*H1304</f>
        <v>0</v>
      </c>
      <c r="S1304" s="191">
        <v>0</v>
      </c>
      <c r="T1304" s="192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193" t="s">
        <v>254</v>
      </c>
      <c r="AT1304" s="193" t="s">
        <v>160</v>
      </c>
      <c r="AU1304" s="193" t="s">
        <v>87</v>
      </c>
      <c r="AY1304" s="17" t="s">
        <v>157</v>
      </c>
      <c r="BE1304" s="194">
        <f>IF(N1304="základní",J1304,0)</f>
        <v>0</v>
      </c>
      <c r="BF1304" s="194">
        <f>IF(N1304="snížená",J1304,0)</f>
        <v>0</v>
      </c>
      <c r="BG1304" s="194">
        <f>IF(N1304="zákl. přenesená",J1304,0)</f>
        <v>0</v>
      </c>
      <c r="BH1304" s="194">
        <f>IF(N1304="sníž. přenesená",J1304,0)</f>
        <v>0</v>
      </c>
      <c r="BI1304" s="194">
        <f>IF(N1304="nulová",J1304,0)</f>
        <v>0</v>
      </c>
      <c r="BJ1304" s="17" t="s">
        <v>85</v>
      </c>
      <c r="BK1304" s="194">
        <f>ROUND(I1304*H1304,2)</f>
        <v>0</v>
      </c>
      <c r="BL1304" s="17" t="s">
        <v>254</v>
      </c>
      <c r="BM1304" s="193" t="s">
        <v>2294</v>
      </c>
    </row>
    <row r="1305" spans="1:65" s="2" customFormat="1" ht="24.15" customHeight="1">
      <c r="A1305" s="34"/>
      <c r="B1305" s="35"/>
      <c r="C1305" s="228" t="s">
        <v>2295</v>
      </c>
      <c r="D1305" s="228" t="s">
        <v>240</v>
      </c>
      <c r="E1305" s="229" t="s">
        <v>2296</v>
      </c>
      <c r="F1305" s="230" t="s">
        <v>2297</v>
      </c>
      <c r="G1305" s="231" t="s">
        <v>202</v>
      </c>
      <c r="H1305" s="232">
        <v>100</v>
      </c>
      <c r="I1305" s="233"/>
      <c r="J1305" s="234">
        <f>ROUND(I1305*H1305,2)</f>
        <v>0</v>
      </c>
      <c r="K1305" s="230" t="s">
        <v>164</v>
      </c>
      <c r="L1305" s="235"/>
      <c r="M1305" s="236" t="s">
        <v>1</v>
      </c>
      <c r="N1305" s="237" t="s">
        <v>43</v>
      </c>
      <c r="O1305" s="71"/>
      <c r="P1305" s="191">
        <f>O1305*H1305</f>
        <v>0</v>
      </c>
      <c r="Q1305" s="191">
        <v>1E-4</v>
      </c>
      <c r="R1305" s="191">
        <f>Q1305*H1305</f>
        <v>0.01</v>
      </c>
      <c r="S1305" s="191">
        <v>0</v>
      </c>
      <c r="T1305" s="19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193" t="s">
        <v>367</v>
      </c>
      <c r="AT1305" s="193" t="s">
        <v>240</v>
      </c>
      <c r="AU1305" s="193" t="s">
        <v>87</v>
      </c>
      <c r="AY1305" s="17" t="s">
        <v>157</v>
      </c>
      <c r="BE1305" s="194">
        <f>IF(N1305="základní",J1305,0)</f>
        <v>0</v>
      </c>
      <c r="BF1305" s="194">
        <f>IF(N1305="snížená",J1305,0)</f>
        <v>0</v>
      </c>
      <c r="BG1305" s="194">
        <f>IF(N1305="zákl. přenesená",J1305,0)</f>
        <v>0</v>
      </c>
      <c r="BH1305" s="194">
        <f>IF(N1305="sníž. přenesená",J1305,0)</f>
        <v>0</v>
      </c>
      <c r="BI1305" s="194">
        <f>IF(N1305="nulová",J1305,0)</f>
        <v>0</v>
      </c>
      <c r="BJ1305" s="17" t="s">
        <v>85</v>
      </c>
      <c r="BK1305" s="194">
        <f>ROUND(I1305*H1305,2)</f>
        <v>0</v>
      </c>
      <c r="BL1305" s="17" t="s">
        <v>254</v>
      </c>
      <c r="BM1305" s="193" t="s">
        <v>2298</v>
      </c>
    </row>
    <row r="1306" spans="1:65" s="2" customFormat="1" ht="24.15" customHeight="1">
      <c r="A1306" s="34"/>
      <c r="B1306" s="35"/>
      <c r="C1306" s="182" t="s">
        <v>2299</v>
      </c>
      <c r="D1306" s="182" t="s">
        <v>160</v>
      </c>
      <c r="E1306" s="183" t="s">
        <v>2300</v>
      </c>
      <c r="F1306" s="184" t="s">
        <v>2301</v>
      </c>
      <c r="G1306" s="185" t="s">
        <v>202</v>
      </c>
      <c r="H1306" s="186">
        <v>400</v>
      </c>
      <c r="I1306" s="187"/>
      <c r="J1306" s="188">
        <f>ROUND(I1306*H1306,2)</f>
        <v>0</v>
      </c>
      <c r="K1306" s="184" t="s">
        <v>164</v>
      </c>
      <c r="L1306" s="39"/>
      <c r="M1306" s="189" t="s">
        <v>1</v>
      </c>
      <c r="N1306" s="190" t="s">
        <v>43</v>
      </c>
      <c r="O1306" s="71"/>
      <c r="P1306" s="191">
        <f>O1306*H1306</f>
        <v>0</v>
      </c>
      <c r="Q1306" s="191">
        <v>0</v>
      </c>
      <c r="R1306" s="191">
        <f>Q1306*H1306</f>
        <v>0</v>
      </c>
      <c r="S1306" s="191">
        <v>0</v>
      </c>
      <c r="T1306" s="19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193" t="s">
        <v>254</v>
      </c>
      <c r="AT1306" s="193" t="s">
        <v>160</v>
      </c>
      <c r="AU1306" s="193" t="s">
        <v>87</v>
      </c>
      <c r="AY1306" s="17" t="s">
        <v>157</v>
      </c>
      <c r="BE1306" s="194">
        <f>IF(N1306="základní",J1306,0)</f>
        <v>0</v>
      </c>
      <c r="BF1306" s="194">
        <f>IF(N1306="snížená",J1306,0)</f>
        <v>0</v>
      </c>
      <c r="BG1306" s="194">
        <f>IF(N1306="zákl. přenesená",J1306,0)</f>
        <v>0</v>
      </c>
      <c r="BH1306" s="194">
        <f>IF(N1306="sníž. přenesená",J1306,0)</f>
        <v>0</v>
      </c>
      <c r="BI1306" s="194">
        <f>IF(N1306="nulová",J1306,0)</f>
        <v>0</v>
      </c>
      <c r="BJ1306" s="17" t="s">
        <v>85</v>
      </c>
      <c r="BK1306" s="194">
        <f>ROUND(I1306*H1306,2)</f>
        <v>0</v>
      </c>
      <c r="BL1306" s="17" t="s">
        <v>254</v>
      </c>
      <c r="BM1306" s="193" t="s">
        <v>2302</v>
      </c>
    </row>
    <row r="1307" spans="1:65" s="2" customFormat="1" ht="37.799999999999997" customHeight="1">
      <c r="A1307" s="34"/>
      <c r="B1307" s="35"/>
      <c r="C1307" s="228" t="s">
        <v>2303</v>
      </c>
      <c r="D1307" s="228" t="s">
        <v>240</v>
      </c>
      <c r="E1307" s="229" t="s">
        <v>2304</v>
      </c>
      <c r="F1307" s="230" t="s">
        <v>2305</v>
      </c>
      <c r="G1307" s="231" t="s">
        <v>202</v>
      </c>
      <c r="H1307" s="232">
        <v>460</v>
      </c>
      <c r="I1307" s="233"/>
      <c r="J1307" s="234">
        <f>ROUND(I1307*H1307,2)</f>
        <v>0</v>
      </c>
      <c r="K1307" s="230" t="s">
        <v>164</v>
      </c>
      <c r="L1307" s="235"/>
      <c r="M1307" s="236" t="s">
        <v>1</v>
      </c>
      <c r="N1307" s="237" t="s">
        <v>43</v>
      </c>
      <c r="O1307" s="71"/>
      <c r="P1307" s="191">
        <f>O1307*H1307</f>
        <v>0</v>
      </c>
      <c r="Q1307" s="191">
        <v>8.0000000000000007E-5</v>
      </c>
      <c r="R1307" s="191">
        <f>Q1307*H1307</f>
        <v>3.6800000000000006E-2</v>
      </c>
      <c r="S1307" s="191">
        <v>0</v>
      </c>
      <c r="T1307" s="19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193" t="s">
        <v>367</v>
      </c>
      <c r="AT1307" s="193" t="s">
        <v>240</v>
      </c>
      <c r="AU1307" s="193" t="s">
        <v>87</v>
      </c>
      <c r="AY1307" s="17" t="s">
        <v>157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17" t="s">
        <v>85</v>
      </c>
      <c r="BK1307" s="194">
        <f>ROUND(I1307*H1307,2)</f>
        <v>0</v>
      </c>
      <c r="BL1307" s="17" t="s">
        <v>254</v>
      </c>
      <c r="BM1307" s="193" t="s">
        <v>2306</v>
      </c>
    </row>
    <row r="1308" spans="1:65" s="14" customFormat="1" ht="10.199999999999999">
      <c r="B1308" s="206"/>
      <c r="C1308" s="207"/>
      <c r="D1308" s="197" t="s">
        <v>167</v>
      </c>
      <c r="E1308" s="207"/>
      <c r="F1308" s="209" t="s">
        <v>2307</v>
      </c>
      <c r="G1308" s="207"/>
      <c r="H1308" s="210">
        <v>460</v>
      </c>
      <c r="I1308" s="211"/>
      <c r="J1308" s="207"/>
      <c r="K1308" s="207"/>
      <c r="L1308" s="212"/>
      <c r="M1308" s="213"/>
      <c r="N1308" s="214"/>
      <c r="O1308" s="214"/>
      <c r="P1308" s="214"/>
      <c r="Q1308" s="214"/>
      <c r="R1308" s="214"/>
      <c r="S1308" s="214"/>
      <c r="T1308" s="215"/>
      <c r="AT1308" s="216" t="s">
        <v>167</v>
      </c>
      <c r="AU1308" s="216" t="s">
        <v>87</v>
      </c>
      <c r="AV1308" s="14" t="s">
        <v>87</v>
      </c>
      <c r="AW1308" s="14" t="s">
        <v>4</v>
      </c>
      <c r="AX1308" s="14" t="s">
        <v>85</v>
      </c>
      <c r="AY1308" s="216" t="s">
        <v>157</v>
      </c>
    </row>
    <row r="1309" spans="1:65" s="2" customFormat="1" ht="24.15" customHeight="1">
      <c r="A1309" s="34"/>
      <c r="B1309" s="35"/>
      <c r="C1309" s="182" t="s">
        <v>2308</v>
      </c>
      <c r="D1309" s="182" t="s">
        <v>160</v>
      </c>
      <c r="E1309" s="183" t="s">
        <v>2309</v>
      </c>
      <c r="F1309" s="184" t="s">
        <v>2310</v>
      </c>
      <c r="G1309" s="185" t="s">
        <v>352</v>
      </c>
      <c r="H1309" s="186">
        <v>1</v>
      </c>
      <c r="I1309" s="187"/>
      <c r="J1309" s="188">
        <f t="shared" ref="J1309:J1340" si="60">ROUND(I1309*H1309,2)</f>
        <v>0</v>
      </c>
      <c r="K1309" s="184" t="s">
        <v>164</v>
      </c>
      <c r="L1309" s="39"/>
      <c r="M1309" s="189" t="s">
        <v>1</v>
      </c>
      <c r="N1309" s="190" t="s">
        <v>43</v>
      </c>
      <c r="O1309" s="71"/>
      <c r="P1309" s="191">
        <f t="shared" ref="P1309:P1340" si="61">O1309*H1309</f>
        <v>0</v>
      </c>
      <c r="Q1309" s="191">
        <v>0</v>
      </c>
      <c r="R1309" s="191">
        <f t="shared" ref="R1309:R1340" si="62">Q1309*H1309</f>
        <v>0</v>
      </c>
      <c r="S1309" s="191">
        <v>0</v>
      </c>
      <c r="T1309" s="192">
        <f t="shared" ref="T1309:T1340" si="63">S1309*H1309</f>
        <v>0</v>
      </c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R1309" s="193" t="s">
        <v>254</v>
      </c>
      <c r="AT1309" s="193" t="s">
        <v>160</v>
      </c>
      <c r="AU1309" s="193" t="s">
        <v>87</v>
      </c>
      <c r="AY1309" s="17" t="s">
        <v>157</v>
      </c>
      <c r="BE1309" s="194">
        <f t="shared" ref="BE1309:BE1340" si="64">IF(N1309="základní",J1309,0)</f>
        <v>0</v>
      </c>
      <c r="BF1309" s="194">
        <f t="shared" ref="BF1309:BF1340" si="65">IF(N1309="snížená",J1309,0)</f>
        <v>0</v>
      </c>
      <c r="BG1309" s="194">
        <f t="shared" ref="BG1309:BG1340" si="66">IF(N1309="zákl. přenesená",J1309,0)</f>
        <v>0</v>
      </c>
      <c r="BH1309" s="194">
        <f t="shared" ref="BH1309:BH1340" si="67">IF(N1309="sníž. přenesená",J1309,0)</f>
        <v>0</v>
      </c>
      <c r="BI1309" s="194">
        <f t="shared" ref="BI1309:BI1340" si="68">IF(N1309="nulová",J1309,0)</f>
        <v>0</v>
      </c>
      <c r="BJ1309" s="17" t="s">
        <v>85</v>
      </c>
      <c r="BK1309" s="194">
        <f t="shared" ref="BK1309:BK1340" si="69">ROUND(I1309*H1309,2)</f>
        <v>0</v>
      </c>
      <c r="BL1309" s="17" t="s">
        <v>254</v>
      </c>
      <c r="BM1309" s="193" t="s">
        <v>2311</v>
      </c>
    </row>
    <row r="1310" spans="1:65" s="2" customFormat="1" ht="24.15" customHeight="1">
      <c r="A1310" s="34"/>
      <c r="B1310" s="35"/>
      <c r="C1310" s="228" t="s">
        <v>2312</v>
      </c>
      <c r="D1310" s="228" t="s">
        <v>240</v>
      </c>
      <c r="E1310" s="229" t="s">
        <v>2313</v>
      </c>
      <c r="F1310" s="230" t="s">
        <v>2314</v>
      </c>
      <c r="G1310" s="231" t="s">
        <v>352</v>
      </c>
      <c r="H1310" s="232">
        <v>1</v>
      </c>
      <c r="I1310" s="233"/>
      <c r="J1310" s="234">
        <f t="shared" si="60"/>
        <v>0</v>
      </c>
      <c r="K1310" s="230" t="s">
        <v>164</v>
      </c>
      <c r="L1310" s="235"/>
      <c r="M1310" s="236" t="s">
        <v>1</v>
      </c>
      <c r="N1310" s="237" t="s">
        <v>43</v>
      </c>
      <c r="O1310" s="71"/>
      <c r="P1310" s="191">
        <f t="shared" si="61"/>
        <v>0</v>
      </c>
      <c r="Q1310" s="191">
        <v>3.8500000000000001E-3</v>
      </c>
      <c r="R1310" s="191">
        <f t="shared" si="62"/>
        <v>3.8500000000000001E-3</v>
      </c>
      <c r="S1310" s="191">
        <v>0</v>
      </c>
      <c r="T1310" s="192">
        <f t="shared" si="63"/>
        <v>0</v>
      </c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R1310" s="193" t="s">
        <v>367</v>
      </c>
      <c r="AT1310" s="193" t="s">
        <v>240</v>
      </c>
      <c r="AU1310" s="193" t="s">
        <v>87</v>
      </c>
      <c r="AY1310" s="17" t="s">
        <v>157</v>
      </c>
      <c r="BE1310" s="194">
        <f t="shared" si="64"/>
        <v>0</v>
      </c>
      <c r="BF1310" s="194">
        <f t="shared" si="65"/>
        <v>0</v>
      </c>
      <c r="BG1310" s="194">
        <f t="shared" si="66"/>
        <v>0</v>
      </c>
      <c r="BH1310" s="194">
        <f t="shared" si="67"/>
        <v>0</v>
      </c>
      <c r="BI1310" s="194">
        <f t="shared" si="68"/>
        <v>0</v>
      </c>
      <c r="BJ1310" s="17" t="s">
        <v>85</v>
      </c>
      <c r="BK1310" s="194">
        <f t="shared" si="69"/>
        <v>0</v>
      </c>
      <c r="BL1310" s="17" t="s">
        <v>254</v>
      </c>
      <c r="BM1310" s="193" t="s">
        <v>2315</v>
      </c>
    </row>
    <row r="1311" spans="1:65" s="2" customFormat="1" ht="24.15" customHeight="1">
      <c r="A1311" s="34"/>
      <c r="B1311" s="35"/>
      <c r="C1311" s="182" t="s">
        <v>2316</v>
      </c>
      <c r="D1311" s="182" t="s">
        <v>160</v>
      </c>
      <c r="E1311" s="183" t="s">
        <v>2317</v>
      </c>
      <c r="F1311" s="184" t="s">
        <v>2318</v>
      </c>
      <c r="G1311" s="185" t="s">
        <v>352</v>
      </c>
      <c r="H1311" s="186">
        <v>55</v>
      </c>
      <c r="I1311" s="187"/>
      <c r="J1311" s="188">
        <f t="shared" si="60"/>
        <v>0</v>
      </c>
      <c r="K1311" s="184" t="s">
        <v>164</v>
      </c>
      <c r="L1311" s="39"/>
      <c r="M1311" s="189" t="s">
        <v>1</v>
      </c>
      <c r="N1311" s="190" t="s">
        <v>43</v>
      </c>
      <c r="O1311" s="71"/>
      <c r="P1311" s="191">
        <f t="shared" si="61"/>
        <v>0</v>
      </c>
      <c r="Q1311" s="191">
        <v>0</v>
      </c>
      <c r="R1311" s="191">
        <f t="shared" si="62"/>
        <v>0</v>
      </c>
      <c r="S1311" s="191">
        <v>0</v>
      </c>
      <c r="T1311" s="192">
        <f t="shared" si="63"/>
        <v>0</v>
      </c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R1311" s="193" t="s">
        <v>254</v>
      </c>
      <c r="AT1311" s="193" t="s">
        <v>160</v>
      </c>
      <c r="AU1311" s="193" t="s">
        <v>87</v>
      </c>
      <c r="AY1311" s="17" t="s">
        <v>157</v>
      </c>
      <c r="BE1311" s="194">
        <f t="shared" si="64"/>
        <v>0</v>
      </c>
      <c r="BF1311" s="194">
        <f t="shared" si="65"/>
        <v>0</v>
      </c>
      <c r="BG1311" s="194">
        <f t="shared" si="66"/>
        <v>0</v>
      </c>
      <c r="BH1311" s="194">
        <f t="shared" si="67"/>
        <v>0</v>
      </c>
      <c r="BI1311" s="194">
        <f t="shared" si="68"/>
        <v>0</v>
      </c>
      <c r="BJ1311" s="17" t="s">
        <v>85</v>
      </c>
      <c r="BK1311" s="194">
        <f t="shared" si="69"/>
        <v>0</v>
      </c>
      <c r="BL1311" s="17" t="s">
        <v>254</v>
      </c>
      <c r="BM1311" s="193" t="s">
        <v>2319</v>
      </c>
    </row>
    <row r="1312" spans="1:65" s="2" customFormat="1" ht="24.15" customHeight="1">
      <c r="A1312" s="34"/>
      <c r="B1312" s="35"/>
      <c r="C1312" s="228" t="s">
        <v>2320</v>
      </c>
      <c r="D1312" s="228" t="s">
        <v>240</v>
      </c>
      <c r="E1312" s="229" t="s">
        <v>2321</v>
      </c>
      <c r="F1312" s="230" t="s">
        <v>2322</v>
      </c>
      <c r="G1312" s="231" t="s">
        <v>352</v>
      </c>
      <c r="H1312" s="232">
        <v>55</v>
      </c>
      <c r="I1312" s="233"/>
      <c r="J1312" s="234">
        <f t="shared" si="60"/>
        <v>0</v>
      </c>
      <c r="K1312" s="230" t="s">
        <v>164</v>
      </c>
      <c r="L1312" s="235"/>
      <c r="M1312" s="236" t="s">
        <v>1</v>
      </c>
      <c r="N1312" s="237" t="s">
        <v>43</v>
      </c>
      <c r="O1312" s="71"/>
      <c r="P1312" s="191">
        <f t="shared" si="61"/>
        <v>0</v>
      </c>
      <c r="Q1312" s="191">
        <v>9.0000000000000006E-5</v>
      </c>
      <c r="R1312" s="191">
        <f t="shared" si="62"/>
        <v>4.9500000000000004E-3</v>
      </c>
      <c r="S1312" s="191">
        <v>0</v>
      </c>
      <c r="T1312" s="192">
        <f t="shared" si="63"/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193" t="s">
        <v>367</v>
      </c>
      <c r="AT1312" s="193" t="s">
        <v>240</v>
      </c>
      <c r="AU1312" s="193" t="s">
        <v>87</v>
      </c>
      <c r="AY1312" s="17" t="s">
        <v>157</v>
      </c>
      <c r="BE1312" s="194">
        <f t="shared" si="64"/>
        <v>0</v>
      </c>
      <c r="BF1312" s="194">
        <f t="shared" si="65"/>
        <v>0</v>
      </c>
      <c r="BG1312" s="194">
        <f t="shared" si="66"/>
        <v>0</v>
      </c>
      <c r="BH1312" s="194">
        <f t="shared" si="67"/>
        <v>0</v>
      </c>
      <c r="BI1312" s="194">
        <f t="shared" si="68"/>
        <v>0</v>
      </c>
      <c r="BJ1312" s="17" t="s">
        <v>85</v>
      </c>
      <c r="BK1312" s="194">
        <f t="shared" si="69"/>
        <v>0</v>
      </c>
      <c r="BL1312" s="17" t="s">
        <v>254</v>
      </c>
      <c r="BM1312" s="193" t="s">
        <v>2323</v>
      </c>
    </row>
    <row r="1313" spans="1:65" s="2" customFormat="1" ht="24.15" customHeight="1">
      <c r="A1313" s="34"/>
      <c r="B1313" s="35"/>
      <c r="C1313" s="182" t="s">
        <v>2324</v>
      </c>
      <c r="D1313" s="182" t="s">
        <v>160</v>
      </c>
      <c r="E1313" s="183" t="s">
        <v>2325</v>
      </c>
      <c r="F1313" s="184" t="s">
        <v>2326</v>
      </c>
      <c r="G1313" s="185" t="s">
        <v>352</v>
      </c>
      <c r="H1313" s="186">
        <v>10</v>
      </c>
      <c r="I1313" s="187"/>
      <c r="J1313" s="188">
        <f t="shared" si="60"/>
        <v>0</v>
      </c>
      <c r="K1313" s="184" t="s">
        <v>164</v>
      </c>
      <c r="L1313" s="39"/>
      <c r="M1313" s="189" t="s">
        <v>1</v>
      </c>
      <c r="N1313" s="190" t="s">
        <v>43</v>
      </c>
      <c r="O1313" s="71"/>
      <c r="P1313" s="191">
        <f t="shared" si="61"/>
        <v>0</v>
      </c>
      <c r="Q1313" s="191">
        <v>0</v>
      </c>
      <c r="R1313" s="191">
        <f t="shared" si="62"/>
        <v>0</v>
      </c>
      <c r="S1313" s="191">
        <v>0</v>
      </c>
      <c r="T1313" s="192">
        <f t="shared" si="63"/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193" t="s">
        <v>254</v>
      </c>
      <c r="AT1313" s="193" t="s">
        <v>160</v>
      </c>
      <c r="AU1313" s="193" t="s">
        <v>87</v>
      </c>
      <c r="AY1313" s="17" t="s">
        <v>157</v>
      </c>
      <c r="BE1313" s="194">
        <f t="shared" si="64"/>
        <v>0</v>
      </c>
      <c r="BF1313" s="194">
        <f t="shared" si="65"/>
        <v>0</v>
      </c>
      <c r="BG1313" s="194">
        <f t="shared" si="66"/>
        <v>0</v>
      </c>
      <c r="BH1313" s="194">
        <f t="shared" si="67"/>
        <v>0</v>
      </c>
      <c r="BI1313" s="194">
        <f t="shared" si="68"/>
        <v>0</v>
      </c>
      <c r="BJ1313" s="17" t="s">
        <v>85</v>
      </c>
      <c r="BK1313" s="194">
        <f t="shared" si="69"/>
        <v>0</v>
      </c>
      <c r="BL1313" s="17" t="s">
        <v>254</v>
      </c>
      <c r="BM1313" s="193" t="s">
        <v>2327</v>
      </c>
    </row>
    <row r="1314" spans="1:65" s="2" customFormat="1" ht="37.799999999999997" customHeight="1">
      <c r="A1314" s="34"/>
      <c r="B1314" s="35"/>
      <c r="C1314" s="228" t="s">
        <v>2328</v>
      </c>
      <c r="D1314" s="228" t="s">
        <v>240</v>
      </c>
      <c r="E1314" s="229" t="s">
        <v>2329</v>
      </c>
      <c r="F1314" s="230" t="s">
        <v>2330</v>
      </c>
      <c r="G1314" s="231" t="s">
        <v>352</v>
      </c>
      <c r="H1314" s="232">
        <v>10</v>
      </c>
      <c r="I1314" s="233"/>
      <c r="J1314" s="234">
        <f t="shared" si="60"/>
        <v>0</v>
      </c>
      <c r="K1314" s="230" t="s">
        <v>164</v>
      </c>
      <c r="L1314" s="235"/>
      <c r="M1314" s="236" t="s">
        <v>1</v>
      </c>
      <c r="N1314" s="237" t="s">
        <v>43</v>
      </c>
      <c r="O1314" s="71"/>
      <c r="P1314" s="191">
        <f t="shared" si="61"/>
        <v>0</v>
      </c>
      <c r="Q1314" s="191">
        <v>9.0000000000000006E-5</v>
      </c>
      <c r="R1314" s="191">
        <f t="shared" si="62"/>
        <v>9.0000000000000008E-4</v>
      </c>
      <c r="S1314" s="191">
        <v>0</v>
      </c>
      <c r="T1314" s="192">
        <f t="shared" si="63"/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193" t="s">
        <v>367</v>
      </c>
      <c r="AT1314" s="193" t="s">
        <v>240</v>
      </c>
      <c r="AU1314" s="193" t="s">
        <v>87</v>
      </c>
      <c r="AY1314" s="17" t="s">
        <v>157</v>
      </c>
      <c r="BE1314" s="194">
        <f t="shared" si="64"/>
        <v>0</v>
      </c>
      <c r="BF1314" s="194">
        <f t="shared" si="65"/>
        <v>0</v>
      </c>
      <c r="BG1314" s="194">
        <f t="shared" si="66"/>
        <v>0</v>
      </c>
      <c r="BH1314" s="194">
        <f t="shared" si="67"/>
        <v>0</v>
      </c>
      <c r="BI1314" s="194">
        <f t="shared" si="68"/>
        <v>0</v>
      </c>
      <c r="BJ1314" s="17" t="s">
        <v>85</v>
      </c>
      <c r="BK1314" s="194">
        <f t="shared" si="69"/>
        <v>0</v>
      </c>
      <c r="BL1314" s="17" t="s">
        <v>254</v>
      </c>
      <c r="BM1314" s="193" t="s">
        <v>2331</v>
      </c>
    </row>
    <row r="1315" spans="1:65" s="2" customFormat="1" ht="24.15" customHeight="1">
      <c r="A1315" s="34"/>
      <c r="B1315" s="35"/>
      <c r="C1315" s="182" t="s">
        <v>2332</v>
      </c>
      <c r="D1315" s="182" t="s">
        <v>160</v>
      </c>
      <c r="E1315" s="183" t="s">
        <v>2333</v>
      </c>
      <c r="F1315" s="184" t="s">
        <v>2334</v>
      </c>
      <c r="G1315" s="185" t="s">
        <v>352</v>
      </c>
      <c r="H1315" s="186">
        <v>20</v>
      </c>
      <c r="I1315" s="187"/>
      <c r="J1315" s="188">
        <f t="shared" si="60"/>
        <v>0</v>
      </c>
      <c r="K1315" s="184" t="s">
        <v>164</v>
      </c>
      <c r="L1315" s="39"/>
      <c r="M1315" s="189" t="s">
        <v>1</v>
      </c>
      <c r="N1315" s="190" t="s">
        <v>43</v>
      </c>
      <c r="O1315" s="71"/>
      <c r="P1315" s="191">
        <f t="shared" si="61"/>
        <v>0</v>
      </c>
      <c r="Q1315" s="191">
        <v>0</v>
      </c>
      <c r="R1315" s="191">
        <f t="shared" si="62"/>
        <v>0</v>
      </c>
      <c r="S1315" s="191">
        <v>0</v>
      </c>
      <c r="T1315" s="192">
        <f t="shared" si="63"/>
        <v>0</v>
      </c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R1315" s="193" t="s">
        <v>254</v>
      </c>
      <c r="AT1315" s="193" t="s">
        <v>160</v>
      </c>
      <c r="AU1315" s="193" t="s">
        <v>87</v>
      </c>
      <c r="AY1315" s="17" t="s">
        <v>157</v>
      </c>
      <c r="BE1315" s="194">
        <f t="shared" si="64"/>
        <v>0</v>
      </c>
      <c r="BF1315" s="194">
        <f t="shared" si="65"/>
        <v>0</v>
      </c>
      <c r="BG1315" s="194">
        <f t="shared" si="66"/>
        <v>0</v>
      </c>
      <c r="BH1315" s="194">
        <f t="shared" si="67"/>
        <v>0</v>
      </c>
      <c r="BI1315" s="194">
        <f t="shared" si="68"/>
        <v>0</v>
      </c>
      <c r="BJ1315" s="17" t="s">
        <v>85</v>
      </c>
      <c r="BK1315" s="194">
        <f t="shared" si="69"/>
        <v>0</v>
      </c>
      <c r="BL1315" s="17" t="s">
        <v>254</v>
      </c>
      <c r="BM1315" s="193" t="s">
        <v>2335</v>
      </c>
    </row>
    <row r="1316" spans="1:65" s="2" customFormat="1" ht="24.15" customHeight="1">
      <c r="A1316" s="34"/>
      <c r="B1316" s="35"/>
      <c r="C1316" s="228" t="s">
        <v>2336</v>
      </c>
      <c r="D1316" s="228" t="s">
        <v>240</v>
      </c>
      <c r="E1316" s="229" t="s">
        <v>2337</v>
      </c>
      <c r="F1316" s="230" t="s">
        <v>2338</v>
      </c>
      <c r="G1316" s="231" t="s">
        <v>352</v>
      </c>
      <c r="H1316" s="232">
        <v>20</v>
      </c>
      <c r="I1316" s="233"/>
      <c r="J1316" s="234">
        <f t="shared" si="60"/>
        <v>0</v>
      </c>
      <c r="K1316" s="230" t="s">
        <v>164</v>
      </c>
      <c r="L1316" s="235"/>
      <c r="M1316" s="236" t="s">
        <v>1</v>
      </c>
      <c r="N1316" s="237" t="s">
        <v>43</v>
      </c>
      <c r="O1316" s="71"/>
      <c r="P1316" s="191">
        <f t="shared" si="61"/>
        <v>0</v>
      </c>
      <c r="Q1316" s="191">
        <v>1E-4</v>
      </c>
      <c r="R1316" s="191">
        <f t="shared" si="62"/>
        <v>2E-3</v>
      </c>
      <c r="S1316" s="191">
        <v>0</v>
      </c>
      <c r="T1316" s="192">
        <f t="shared" si="63"/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193" t="s">
        <v>367</v>
      </c>
      <c r="AT1316" s="193" t="s">
        <v>240</v>
      </c>
      <c r="AU1316" s="193" t="s">
        <v>87</v>
      </c>
      <c r="AY1316" s="17" t="s">
        <v>157</v>
      </c>
      <c r="BE1316" s="194">
        <f t="shared" si="64"/>
        <v>0</v>
      </c>
      <c r="BF1316" s="194">
        <f t="shared" si="65"/>
        <v>0</v>
      </c>
      <c r="BG1316" s="194">
        <f t="shared" si="66"/>
        <v>0</v>
      </c>
      <c r="BH1316" s="194">
        <f t="shared" si="67"/>
        <v>0</v>
      </c>
      <c r="BI1316" s="194">
        <f t="shared" si="68"/>
        <v>0</v>
      </c>
      <c r="BJ1316" s="17" t="s">
        <v>85</v>
      </c>
      <c r="BK1316" s="194">
        <f t="shared" si="69"/>
        <v>0</v>
      </c>
      <c r="BL1316" s="17" t="s">
        <v>254</v>
      </c>
      <c r="BM1316" s="193" t="s">
        <v>2339</v>
      </c>
    </row>
    <row r="1317" spans="1:65" s="2" customFormat="1" ht="24.15" customHeight="1">
      <c r="A1317" s="34"/>
      <c r="B1317" s="35"/>
      <c r="C1317" s="182" t="s">
        <v>2340</v>
      </c>
      <c r="D1317" s="182" t="s">
        <v>160</v>
      </c>
      <c r="E1317" s="183" t="s">
        <v>2341</v>
      </c>
      <c r="F1317" s="184" t="s">
        <v>2342</v>
      </c>
      <c r="G1317" s="185" t="s">
        <v>352</v>
      </c>
      <c r="H1317" s="186">
        <v>6</v>
      </c>
      <c r="I1317" s="187"/>
      <c r="J1317" s="188">
        <f t="shared" si="60"/>
        <v>0</v>
      </c>
      <c r="K1317" s="184" t="s">
        <v>164</v>
      </c>
      <c r="L1317" s="39"/>
      <c r="M1317" s="189" t="s">
        <v>1</v>
      </c>
      <c r="N1317" s="190" t="s">
        <v>43</v>
      </c>
      <c r="O1317" s="71"/>
      <c r="P1317" s="191">
        <f t="shared" si="61"/>
        <v>0</v>
      </c>
      <c r="Q1317" s="191">
        <v>0</v>
      </c>
      <c r="R1317" s="191">
        <f t="shared" si="62"/>
        <v>0</v>
      </c>
      <c r="S1317" s="191">
        <v>0</v>
      </c>
      <c r="T1317" s="192">
        <f t="shared" si="63"/>
        <v>0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193" t="s">
        <v>254</v>
      </c>
      <c r="AT1317" s="193" t="s">
        <v>160</v>
      </c>
      <c r="AU1317" s="193" t="s">
        <v>87</v>
      </c>
      <c r="AY1317" s="17" t="s">
        <v>157</v>
      </c>
      <c r="BE1317" s="194">
        <f t="shared" si="64"/>
        <v>0</v>
      </c>
      <c r="BF1317" s="194">
        <f t="shared" si="65"/>
        <v>0</v>
      </c>
      <c r="BG1317" s="194">
        <f t="shared" si="66"/>
        <v>0</v>
      </c>
      <c r="BH1317" s="194">
        <f t="shared" si="67"/>
        <v>0</v>
      </c>
      <c r="BI1317" s="194">
        <f t="shared" si="68"/>
        <v>0</v>
      </c>
      <c r="BJ1317" s="17" t="s">
        <v>85</v>
      </c>
      <c r="BK1317" s="194">
        <f t="shared" si="69"/>
        <v>0</v>
      </c>
      <c r="BL1317" s="17" t="s">
        <v>254</v>
      </c>
      <c r="BM1317" s="193" t="s">
        <v>2343</v>
      </c>
    </row>
    <row r="1318" spans="1:65" s="2" customFormat="1" ht="24.15" customHeight="1">
      <c r="A1318" s="34"/>
      <c r="B1318" s="35"/>
      <c r="C1318" s="228" t="s">
        <v>2344</v>
      </c>
      <c r="D1318" s="228" t="s">
        <v>240</v>
      </c>
      <c r="E1318" s="229" t="s">
        <v>2345</v>
      </c>
      <c r="F1318" s="230" t="s">
        <v>2346</v>
      </c>
      <c r="G1318" s="231" t="s">
        <v>352</v>
      </c>
      <c r="H1318" s="232">
        <v>6</v>
      </c>
      <c r="I1318" s="233"/>
      <c r="J1318" s="234">
        <f t="shared" si="60"/>
        <v>0</v>
      </c>
      <c r="K1318" s="230" t="s">
        <v>164</v>
      </c>
      <c r="L1318" s="235"/>
      <c r="M1318" s="236" t="s">
        <v>1</v>
      </c>
      <c r="N1318" s="237" t="s">
        <v>43</v>
      </c>
      <c r="O1318" s="71"/>
      <c r="P1318" s="191">
        <f t="shared" si="61"/>
        <v>0</v>
      </c>
      <c r="Q1318" s="191">
        <v>9.0000000000000006E-5</v>
      </c>
      <c r="R1318" s="191">
        <f t="shared" si="62"/>
        <v>5.4000000000000001E-4</v>
      </c>
      <c r="S1318" s="191">
        <v>0</v>
      </c>
      <c r="T1318" s="192">
        <f t="shared" si="63"/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193" t="s">
        <v>367</v>
      </c>
      <c r="AT1318" s="193" t="s">
        <v>240</v>
      </c>
      <c r="AU1318" s="193" t="s">
        <v>87</v>
      </c>
      <c r="AY1318" s="17" t="s">
        <v>157</v>
      </c>
      <c r="BE1318" s="194">
        <f t="shared" si="64"/>
        <v>0</v>
      </c>
      <c r="BF1318" s="194">
        <f t="shared" si="65"/>
        <v>0</v>
      </c>
      <c r="BG1318" s="194">
        <f t="shared" si="66"/>
        <v>0</v>
      </c>
      <c r="BH1318" s="194">
        <f t="shared" si="67"/>
        <v>0</v>
      </c>
      <c r="BI1318" s="194">
        <f t="shared" si="68"/>
        <v>0</v>
      </c>
      <c r="BJ1318" s="17" t="s">
        <v>85</v>
      </c>
      <c r="BK1318" s="194">
        <f t="shared" si="69"/>
        <v>0</v>
      </c>
      <c r="BL1318" s="17" t="s">
        <v>254</v>
      </c>
      <c r="BM1318" s="193" t="s">
        <v>2347</v>
      </c>
    </row>
    <row r="1319" spans="1:65" s="2" customFormat="1" ht="37.799999999999997" customHeight="1">
      <c r="A1319" s="34"/>
      <c r="B1319" s="35"/>
      <c r="C1319" s="182" t="s">
        <v>2348</v>
      </c>
      <c r="D1319" s="182" t="s">
        <v>160</v>
      </c>
      <c r="E1319" s="183" t="s">
        <v>2349</v>
      </c>
      <c r="F1319" s="184" t="s">
        <v>2350</v>
      </c>
      <c r="G1319" s="185" t="s">
        <v>352</v>
      </c>
      <c r="H1319" s="186">
        <v>10</v>
      </c>
      <c r="I1319" s="187"/>
      <c r="J1319" s="188">
        <f t="shared" si="60"/>
        <v>0</v>
      </c>
      <c r="K1319" s="184" t="s">
        <v>164</v>
      </c>
      <c r="L1319" s="39"/>
      <c r="M1319" s="189" t="s">
        <v>1</v>
      </c>
      <c r="N1319" s="190" t="s">
        <v>43</v>
      </c>
      <c r="O1319" s="71"/>
      <c r="P1319" s="191">
        <f t="shared" si="61"/>
        <v>0</v>
      </c>
      <c r="Q1319" s="191">
        <v>0</v>
      </c>
      <c r="R1319" s="191">
        <f t="shared" si="62"/>
        <v>0</v>
      </c>
      <c r="S1319" s="191">
        <v>0</v>
      </c>
      <c r="T1319" s="192">
        <f t="shared" si="63"/>
        <v>0</v>
      </c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R1319" s="193" t="s">
        <v>254</v>
      </c>
      <c r="AT1319" s="193" t="s">
        <v>160</v>
      </c>
      <c r="AU1319" s="193" t="s">
        <v>87</v>
      </c>
      <c r="AY1319" s="17" t="s">
        <v>157</v>
      </c>
      <c r="BE1319" s="194">
        <f t="shared" si="64"/>
        <v>0</v>
      </c>
      <c r="BF1319" s="194">
        <f t="shared" si="65"/>
        <v>0</v>
      </c>
      <c r="BG1319" s="194">
        <f t="shared" si="66"/>
        <v>0</v>
      </c>
      <c r="BH1319" s="194">
        <f t="shared" si="67"/>
        <v>0</v>
      </c>
      <c r="BI1319" s="194">
        <f t="shared" si="68"/>
        <v>0</v>
      </c>
      <c r="BJ1319" s="17" t="s">
        <v>85</v>
      </c>
      <c r="BK1319" s="194">
        <f t="shared" si="69"/>
        <v>0</v>
      </c>
      <c r="BL1319" s="17" t="s">
        <v>254</v>
      </c>
      <c r="BM1319" s="193" t="s">
        <v>2351</v>
      </c>
    </row>
    <row r="1320" spans="1:65" s="2" customFormat="1" ht="24.15" customHeight="1">
      <c r="A1320" s="34"/>
      <c r="B1320" s="35"/>
      <c r="C1320" s="228" t="s">
        <v>2352</v>
      </c>
      <c r="D1320" s="228" t="s">
        <v>240</v>
      </c>
      <c r="E1320" s="229" t="s">
        <v>2353</v>
      </c>
      <c r="F1320" s="230" t="s">
        <v>2354</v>
      </c>
      <c r="G1320" s="231" t="s">
        <v>352</v>
      </c>
      <c r="H1320" s="232">
        <v>10</v>
      </c>
      <c r="I1320" s="233"/>
      <c r="J1320" s="234">
        <f t="shared" si="60"/>
        <v>0</v>
      </c>
      <c r="K1320" s="230" t="s">
        <v>164</v>
      </c>
      <c r="L1320" s="235"/>
      <c r="M1320" s="236" t="s">
        <v>1</v>
      </c>
      <c r="N1320" s="237" t="s">
        <v>43</v>
      </c>
      <c r="O1320" s="71"/>
      <c r="P1320" s="191">
        <f t="shared" si="61"/>
        <v>0</v>
      </c>
      <c r="Q1320" s="191">
        <v>8.0000000000000007E-5</v>
      </c>
      <c r="R1320" s="191">
        <f t="shared" si="62"/>
        <v>8.0000000000000004E-4</v>
      </c>
      <c r="S1320" s="191">
        <v>0</v>
      </c>
      <c r="T1320" s="192">
        <f t="shared" si="63"/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193" t="s">
        <v>367</v>
      </c>
      <c r="AT1320" s="193" t="s">
        <v>240</v>
      </c>
      <c r="AU1320" s="193" t="s">
        <v>87</v>
      </c>
      <c r="AY1320" s="17" t="s">
        <v>157</v>
      </c>
      <c r="BE1320" s="194">
        <f t="shared" si="64"/>
        <v>0</v>
      </c>
      <c r="BF1320" s="194">
        <f t="shared" si="65"/>
        <v>0</v>
      </c>
      <c r="BG1320" s="194">
        <f t="shared" si="66"/>
        <v>0</v>
      </c>
      <c r="BH1320" s="194">
        <f t="shared" si="67"/>
        <v>0</v>
      </c>
      <c r="BI1320" s="194">
        <f t="shared" si="68"/>
        <v>0</v>
      </c>
      <c r="BJ1320" s="17" t="s">
        <v>85</v>
      </c>
      <c r="BK1320" s="194">
        <f t="shared" si="69"/>
        <v>0</v>
      </c>
      <c r="BL1320" s="17" t="s">
        <v>254</v>
      </c>
      <c r="BM1320" s="193" t="s">
        <v>2355</v>
      </c>
    </row>
    <row r="1321" spans="1:65" s="2" customFormat="1" ht="37.799999999999997" customHeight="1">
      <c r="A1321" s="34"/>
      <c r="B1321" s="35"/>
      <c r="C1321" s="182" t="s">
        <v>2356</v>
      </c>
      <c r="D1321" s="182" t="s">
        <v>160</v>
      </c>
      <c r="E1321" s="183" t="s">
        <v>2357</v>
      </c>
      <c r="F1321" s="184" t="s">
        <v>2358</v>
      </c>
      <c r="G1321" s="185" t="s">
        <v>352</v>
      </c>
      <c r="H1321" s="186">
        <v>6</v>
      </c>
      <c r="I1321" s="187"/>
      <c r="J1321" s="188">
        <f t="shared" si="60"/>
        <v>0</v>
      </c>
      <c r="K1321" s="184" t="s">
        <v>164</v>
      </c>
      <c r="L1321" s="39"/>
      <c r="M1321" s="189" t="s">
        <v>1</v>
      </c>
      <c r="N1321" s="190" t="s">
        <v>43</v>
      </c>
      <c r="O1321" s="71"/>
      <c r="P1321" s="191">
        <f t="shared" si="61"/>
        <v>0</v>
      </c>
      <c r="Q1321" s="191">
        <v>0</v>
      </c>
      <c r="R1321" s="191">
        <f t="shared" si="62"/>
        <v>0</v>
      </c>
      <c r="S1321" s="191">
        <v>0</v>
      </c>
      <c r="T1321" s="192">
        <f t="shared" si="63"/>
        <v>0</v>
      </c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R1321" s="193" t="s">
        <v>254</v>
      </c>
      <c r="AT1321" s="193" t="s">
        <v>160</v>
      </c>
      <c r="AU1321" s="193" t="s">
        <v>87</v>
      </c>
      <c r="AY1321" s="17" t="s">
        <v>157</v>
      </c>
      <c r="BE1321" s="194">
        <f t="shared" si="64"/>
        <v>0</v>
      </c>
      <c r="BF1321" s="194">
        <f t="shared" si="65"/>
        <v>0</v>
      </c>
      <c r="BG1321" s="194">
        <f t="shared" si="66"/>
        <v>0</v>
      </c>
      <c r="BH1321" s="194">
        <f t="shared" si="67"/>
        <v>0</v>
      </c>
      <c r="BI1321" s="194">
        <f t="shared" si="68"/>
        <v>0</v>
      </c>
      <c r="BJ1321" s="17" t="s">
        <v>85</v>
      </c>
      <c r="BK1321" s="194">
        <f t="shared" si="69"/>
        <v>0</v>
      </c>
      <c r="BL1321" s="17" t="s">
        <v>254</v>
      </c>
      <c r="BM1321" s="193" t="s">
        <v>2359</v>
      </c>
    </row>
    <row r="1322" spans="1:65" s="2" customFormat="1" ht="24.15" customHeight="1">
      <c r="A1322" s="34"/>
      <c r="B1322" s="35"/>
      <c r="C1322" s="228" t="s">
        <v>2360</v>
      </c>
      <c r="D1322" s="228" t="s">
        <v>240</v>
      </c>
      <c r="E1322" s="229" t="s">
        <v>2361</v>
      </c>
      <c r="F1322" s="230" t="s">
        <v>2362</v>
      </c>
      <c r="G1322" s="231" t="s">
        <v>352</v>
      </c>
      <c r="H1322" s="232">
        <v>6</v>
      </c>
      <c r="I1322" s="233"/>
      <c r="J1322" s="234">
        <f t="shared" si="60"/>
        <v>0</v>
      </c>
      <c r="K1322" s="230" t="s">
        <v>1</v>
      </c>
      <c r="L1322" s="235"/>
      <c r="M1322" s="236" t="s">
        <v>1</v>
      </c>
      <c r="N1322" s="237" t="s">
        <v>43</v>
      </c>
      <c r="O1322" s="71"/>
      <c r="P1322" s="191">
        <f t="shared" si="61"/>
        <v>0</v>
      </c>
      <c r="Q1322" s="191">
        <v>8.0000000000000007E-5</v>
      </c>
      <c r="R1322" s="191">
        <f t="shared" si="62"/>
        <v>4.8000000000000007E-4</v>
      </c>
      <c r="S1322" s="191">
        <v>0</v>
      </c>
      <c r="T1322" s="192">
        <f t="shared" si="63"/>
        <v>0</v>
      </c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R1322" s="193" t="s">
        <v>367</v>
      </c>
      <c r="AT1322" s="193" t="s">
        <v>240</v>
      </c>
      <c r="AU1322" s="193" t="s">
        <v>87</v>
      </c>
      <c r="AY1322" s="17" t="s">
        <v>157</v>
      </c>
      <c r="BE1322" s="194">
        <f t="shared" si="64"/>
        <v>0</v>
      </c>
      <c r="BF1322" s="194">
        <f t="shared" si="65"/>
        <v>0</v>
      </c>
      <c r="BG1322" s="194">
        <f t="shared" si="66"/>
        <v>0</v>
      </c>
      <c r="BH1322" s="194">
        <f t="shared" si="67"/>
        <v>0</v>
      </c>
      <c r="BI1322" s="194">
        <f t="shared" si="68"/>
        <v>0</v>
      </c>
      <c r="BJ1322" s="17" t="s">
        <v>85</v>
      </c>
      <c r="BK1322" s="194">
        <f t="shared" si="69"/>
        <v>0</v>
      </c>
      <c r="BL1322" s="17" t="s">
        <v>254</v>
      </c>
      <c r="BM1322" s="193" t="s">
        <v>2363</v>
      </c>
    </row>
    <row r="1323" spans="1:65" s="2" customFormat="1" ht="33" customHeight="1">
      <c r="A1323" s="34"/>
      <c r="B1323" s="35"/>
      <c r="C1323" s="182" t="s">
        <v>2364</v>
      </c>
      <c r="D1323" s="182" t="s">
        <v>160</v>
      </c>
      <c r="E1323" s="183" t="s">
        <v>2365</v>
      </c>
      <c r="F1323" s="184" t="s">
        <v>2366</v>
      </c>
      <c r="G1323" s="185" t="s">
        <v>352</v>
      </c>
      <c r="H1323" s="186">
        <v>9</v>
      </c>
      <c r="I1323" s="187"/>
      <c r="J1323" s="188">
        <f t="shared" si="60"/>
        <v>0</v>
      </c>
      <c r="K1323" s="184" t="s">
        <v>164</v>
      </c>
      <c r="L1323" s="39"/>
      <c r="M1323" s="189" t="s">
        <v>1</v>
      </c>
      <c r="N1323" s="190" t="s">
        <v>43</v>
      </c>
      <c r="O1323" s="71"/>
      <c r="P1323" s="191">
        <f t="shared" si="61"/>
        <v>0</v>
      </c>
      <c r="Q1323" s="191">
        <v>0</v>
      </c>
      <c r="R1323" s="191">
        <f t="shared" si="62"/>
        <v>0</v>
      </c>
      <c r="S1323" s="191">
        <v>0</v>
      </c>
      <c r="T1323" s="192">
        <f t="shared" si="63"/>
        <v>0</v>
      </c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R1323" s="193" t="s">
        <v>254</v>
      </c>
      <c r="AT1323" s="193" t="s">
        <v>160</v>
      </c>
      <c r="AU1323" s="193" t="s">
        <v>87</v>
      </c>
      <c r="AY1323" s="17" t="s">
        <v>157</v>
      </c>
      <c r="BE1323" s="194">
        <f t="shared" si="64"/>
        <v>0</v>
      </c>
      <c r="BF1323" s="194">
        <f t="shared" si="65"/>
        <v>0</v>
      </c>
      <c r="BG1323" s="194">
        <f t="shared" si="66"/>
        <v>0</v>
      </c>
      <c r="BH1323" s="194">
        <f t="shared" si="67"/>
        <v>0</v>
      </c>
      <c r="BI1323" s="194">
        <f t="shared" si="68"/>
        <v>0</v>
      </c>
      <c r="BJ1323" s="17" t="s">
        <v>85</v>
      </c>
      <c r="BK1323" s="194">
        <f t="shared" si="69"/>
        <v>0</v>
      </c>
      <c r="BL1323" s="17" t="s">
        <v>254</v>
      </c>
      <c r="BM1323" s="193" t="s">
        <v>2367</v>
      </c>
    </row>
    <row r="1324" spans="1:65" s="2" customFormat="1" ht="16.5" customHeight="1">
      <c r="A1324" s="34"/>
      <c r="B1324" s="35"/>
      <c r="C1324" s="228" t="s">
        <v>2368</v>
      </c>
      <c r="D1324" s="228" t="s">
        <v>240</v>
      </c>
      <c r="E1324" s="229" t="s">
        <v>2369</v>
      </c>
      <c r="F1324" s="230" t="s">
        <v>2370</v>
      </c>
      <c r="G1324" s="231" t="s">
        <v>352</v>
      </c>
      <c r="H1324" s="232">
        <v>1</v>
      </c>
      <c r="I1324" s="233"/>
      <c r="J1324" s="234">
        <f t="shared" si="60"/>
        <v>0</v>
      </c>
      <c r="K1324" s="230" t="s">
        <v>1</v>
      </c>
      <c r="L1324" s="235"/>
      <c r="M1324" s="236" t="s">
        <v>1</v>
      </c>
      <c r="N1324" s="237" t="s">
        <v>43</v>
      </c>
      <c r="O1324" s="71"/>
      <c r="P1324" s="191">
        <f t="shared" si="61"/>
        <v>0</v>
      </c>
      <c r="Q1324" s="191">
        <v>1E-4</v>
      </c>
      <c r="R1324" s="191">
        <f t="shared" si="62"/>
        <v>1E-4</v>
      </c>
      <c r="S1324" s="191">
        <v>0</v>
      </c>
      <c r="T1324" s="192">
        <f t="shared" si="63"/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193" t="s">
        <v>367</v>
      </c>
      <c r="AT1324" s="193" t="s">
        <v>240</v>
      </c>
      <c r="AU1324" s="193" t="s">
        <v>87</v>
      </c>
      <c r="AY1324" s="17" t="s">
        <v>157</v>
      </c>
      <c r="BE1324" s="194">
        <f t="shared" si="64"/>
        <v>0</v>
      </c>
      <c r="BF1324" s="194">
        <f t="shared" si="65"/>
        <v>0</v>
      </c>
      <c r="BG1324" s="194">
        <f t="shared" si="66"/>
        <v>0</v>
      </c>
      <c r="BH1324" s="194">
        <f t="shared" si="67"/>
        <v>0</v>
      </c>
      <c r="BI1324" s="194">
        <f t="shared" si="68"/>
        <v>0</v>
      </c>
      <c r="BJ1324" s="17" t="s">
        <v>85</v>
      </c>
      <c r="BK1324" s="194">
        <f t="shared" si="69"/>
        <v>0</v>
      </c>
      <c r="BL1324" s="17" t="s">
        <v>254</v>
      </c>
      <c r="BM1324" s="193" t="s">
        <v>2371</v>
      </c>
    </row>
    <row r="1325" spans="1:65" s="2" customFormat="1" ht="16.5" customHeight="1">
      <c r="A1325" s="34"/>
      <c r="B1325" s="35"/>
      <c r="C1325" s="228" t="s">
        <v>2372</v>
      </c>
      <c r="D1325" s="228" t="s">
        <v>240</v>
      </c>
      <c r="E1325" s="229" t="s">
        <v>2373</v>
      </c>
      <c r="F1325" s="230" t="s">
        <v>2374</v>
      </c>
      <c r="G1325" s="231" t="s">
        <v>352</v>
      </c>
      <c r="H1325" s="232">
        <v>3</v>
      </c>
      <c r="I1325" s="233"/>
      <c r="J1325" s="234">
        <f t="shared" si="60"/>
        <v>0</v>
      </c>
      <c r="K1325" s="230" t="s">
        <v>1</v>
      </c>
      <c r="L1325" s="235"/>
      <c r="M1325" s="236" t="s">
        <v>1</v>
      </c>
      <c r="N1325" s="237" t="s">
        <v>43</v>
      </c>
      <c r="O1325" s="71"/>
      <c r="P1325" s="191">
        <f t="shared" si="61"/>
        <v>0</v>
      </c>
      <c r="Q1325" s="191">
        <v>1E-4</v>
      </c>
      <c r="R1325" s="191">
        <f t="shared" si="62"/>
        <v>3.0000000000000003E-4</v>
      </c>
      <c r="S1325" s="191">
        <v>0</v>
      </c>
      <c r="T1325" s="192">
        <f t="shared" si="63"/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193" t="s">
        <v>367</v>
      </c>
      <c r="AT1325" s="193" t="s">
        <v>240</v>
      </c>
      <c r="AU1325" s="193" t="s">
        <v>87</v>
      </c>
      <c r="AY1325" s="17" t="s">
        <v>157</v>
      </c>
      <c r="BE1325" s="194">
        <f t="shared" si="64"/>
        <v>0</v>
      </c>
      <c r="BF1325" s="194">
        <f t="shared" si="65"/>
        <v>0</v>
      </c>
      <c r="BG1325" s="194">
        <f t="shared" si="66"/>
        <v>0</v>
      </c>
      <c r="BH1325" s="194">
        <f t="shared" si="67"/>
        <v>0</v>
      </c>
      <c r="BI1325" s="194">
        <f t="shared" si="68"/>
        <v>0</v>
      </c>
      <c r="BJ1325" s="17" t="s">
        <v>85</v>
      </c>
      <c r="BK1325" s="194">
        <f t="shared" si="69"/>
        <v>0</v>
      </c>
      <c r="BL1325" s="17" t="s">
        <v>254</v>
      </c>
      <c r="BM1325" s="193" t="s">
        <v>2375</v>
      </c>
    </row>
    <row r="1326" spans="1:65" s="2" customFormat="1" ht="16.5" customHeight="1">
      <c r="A1326" s="34"/>
      <c r="B1326" s="35"/>
      <c r="C1326" s="228" t="s">
        <v>2376</v>
      </c>
      <c r="D1326" s="228" t="s">
        <v>240</v>
      </c>
      <c r="E1326" s="229" t="s">
        <v>2377</v>
      </c>
      <c r="F1326" s="230" t="s">
        <v>2378</v>
      </c>
      <c r="G1326" s="231" t="s">
        <v>352</v>
      </c>
      <c r="H1326" s="232">
        <v>1</v>
      </c>
      <c r="I1326" s="233"/>
      <c r="J1326" s="234">
        <f t="shared" si="60"/>
        <v>0</v>
      </c>
      <c r="K1326" s="230" t="s">
        <v>1</v>
      </c>
      <c r="L1326" s="235"/>
      <c r="M1326" s="236" t="s">
        <v>1</v>
      </c>
      <c r="N1326" s="237" t="s">
        <v>43</v>
      </c>
      <c r="O1326" s="71"/>
      <c r="P1326" s="191">
        <f t="shared" si="61"/>
        <v>0</v>
      </c>
      <c r="Q1326" s="191">
        <v>1E-4</v>
      </c>
      <c r="R1326" s="191">
        <f t="shared" si="62"/>
        <v>1E-4</v>
      </c>
      <c r="S1326" s="191">
        <v>0</v>
      </c>
      <c r="T1326" s="192">
        <f t="shared" si="63"/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193" t="s">
        <v>367</v>
      </c>
      <c r="AT1326" s="193" t="s">
        <v>240</v>
      </c>
      <c r="AU1326" s="193" t="s">
        <v>87</v>
      </c>
      <c r="AY1326" s="17" t="s">
        <v>157</v>
      </c>
      <c r="BE1326" s="194">
        <f t="shared" si="64"/>
        <v>0</v>
      </c>
      <c r="BF1326" s="194">
        <f t="shared" si="65"/>
        <v>0</v>
      </c>
      <c r="BG1326" s="194">
        <f t="shared" si="66"/>
        <v>0</v>
      </c>
      <c r="BH1326" s="194">
        <f t="shared" si="67"/>
        <v>0</v>
      </c>
      <c r="BI1326" s="194">
        <f t="shared" si="68"/>
        <v>0</v>
      </c>
      <c r="BJ1326" s="17" t="s">
        <v>85</v>
      </c>
      <c r="BK1326" s="194">
        <f t="shared" si="69"/>
        <v>0</v>
      </c>
      <c r="BL1326" s="17" t="s">
        <v>254</v>
      </c>
      <c r="BM1326" s="193" t="s">
        <v>2379</v>
      </c>
    </row>
    <row r="1327" spans="1:65" s="2" customFormat="1" ht="16.5" customHeight="1">
      <c r="A1327" s="34"/>
      <c r="B1327" s="35"/>
      <c r="C1327" s="228" t="s">
        <v>2380</v>
      </c>
      <c r="D1327" s="228" t="s">
        <v>240</v>
      </c>
      <c r="E1327" s="229" t="s">
        <v>2381</v>
      </c>
      <c r="F1327" s="230" t="s">
        <v>2382</v>
      </c>
      <c r="G1327" s="231" t="s">
        <v>352</v>
      </c>
      <c r="H1327" s="232">
        <v>1</v>
      </c>
      <c r="I1327" s="233"/>
      <c r="J1327" s="234">
        <f t="shared" si="60"/>
        <v>0</v>
      </c>
      <c r="K1327" s="230" t="s">
        <v>1</v>
      </c>
      <c r="L1327" s="235"/>
      <c r="M1327" s="236" t="s">
        <v>1</v>
      </c>
      <c r="N1327" s="237" t="s">
        <v>43</v>
      </c>
      <c r="O1327" s="71"/>
      <c r="P1327" s="191">
        <f t="shared" si="61"/>
        <v>0</v>
      </c>
      <c r="Q1327" s="191">
        <v>1E-4</v>
      </c>
      <c r="R1327" s="191">
        <f t="shared" si="62"/>
        <v>1E-4</v>
      </c>
      <c r="S1327" s="191">
        <v>0</v>
      </c>
      <c r="T1327" s="192">
        <f t="shared" si="63"/>
        <v>0</v>
      </c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R1327" s="193" t="s">
        <v>367</v>
      </c>
      <c r="AT1327" s="193" t="s">
        <v>240</v>
      </c>
      <c r="AU1327" s="193" t="s">
        <v>87</v>
      </c>
      <c r="AY1327" s="17" t="s">
        <v>157</v>
      </c>
      <c r="BE1327" s="194">
        <f t="shared" si="64"/>
        <v>0</v>
      </c>
      <c r="BF1327" s="194">
        <f t="shared" si="65"/>
        <v>0</v>
      </c>
      <c r="BG1327" s="194">
        <f t="shared" si="66"/>
        <v>0</v>
      </c>
      <c r="BH1327" s="194">
        <f t="shared" si="67"/>
        <v>0</v>
      </c>
      <c r="BI1327" s="194">
        <f t="shared" si="68"/>
        <v>0</v>
      </c>
      <c r="BJ1327" s="17" t="s">
        <v>85</v>
      </c>
      <c r="BK1327" s="194">
        <f t="shared" si="69"/>
        <v>0</v>
      </c>
      <c r="BL1327" s="17" t="s">
        <v>254</v>
      </c>
      <c r="BM1327" s="193" t="s">
        <v>2383</v>
      </c>
    </row>
    <row r="1328" spans="1:65" s="2" customFormat="1" ht="16.5" customHeight="1">
      <c r="A1328" s="34"/>
      <c r="B1328" s="35"/>
      <c r="C1328" s="228" t="s">
        <v>2384</v>
      </c>
      <c r="D1328" s="228" t="s">
        <v>240</v>
      </c>
      <c r="E1328" s="229" t="s">
        <v>2385</v>
      </c>
      <c r="F1328" s="230" t="s">
        <v>2386</v>
      </c>
      <c r="G1328" s="231" t="s">
        <v>352</v>
      </c>
      <c r="H1328" s="232">
        <v>3</v>
      </c>
      <c r="I1328" s="233"/>
      <c r="J1328" s="234">
        <f t="shared" si="60"/>
        <v>0</v>
      </c>
      <c r="K1328" s="230" t="s">
        <v>1</v>
      </c>
      <c r="L1328" s="235"/>
      <c r="M1328" s="236" t="s">
        <v>1</v>
      </c>
      <c r="N1328" s="237" t="s">
        <v>43</v>
      </c>
      <c r="O1328" s="71"/>
      <c r="P1328" s="191">
        <f t="shared" si="61"/>
        <v>0</v>
      </c>
      <c r="Q1328" s="191">
        <v>1E-4</v>
      </c>
      <c r="R1328" s="191">
        <f t="shared" si="62"/>
        <v>3.0000000000000003E-4</v>
      </c>
      <c r="S1328" s="191">
        <v>0</v>
      </c>
      <c r="T1328" s="192">
        <f t="shared" si="63"/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193" t="s">
        <v>367</v>
      </c>
      <c r="AT1328" s="193" t="s">
        <v>240</v>
      </c>
      <c r="AU1328" s="193" t="s">
        <v>87</v>
      </c>
      <c r="AY1328" s="17" t="s">
        <v>157</v>
      </c>
      <c r="BE1328" s="194">
        <f t="shared" si="64"/>
        <v>0</v>
      </c>
      <c r="BF1328" s="194">
        <f t="shared" si="65"/>
        <v>0</v>
      </c>
      <c r="BG1328" s="194">
        <f t="shared" si="66"/>
        <v>0</v>
      </c>
      <c r="BH1328" s="194">
        <f t="shared" si="67"/>
        <v>0</v>
      </c>
      <c r="BI1328" s="194">
        <f t="shared" si="68"/>
        <v>0</v>
      </c>
      <c r="BJ1328" s="17" t="s">
        <v>85</v>
      </c>
      <c r="BK1328" s="194">
        <f t="shared" si="69"/>
        <v>0</v>
      </c>
      <c r="BL1328" s="17" t="s">
        <v>254</v>
      </c>
      <c r="BM1328" s="193" t="s">
        <v>2387</v>
      </c>
    </row>
    <row r="1329" spans="1:65" s="2" customFormat="1" ht="24.15" customHeight="1">
      <c r="A1329" s="34"/>
      <c r="B1329" s="35"/>
      <c r="C1329" s="182" t="s">
        <v>2388</v>
      </c>
      <c r="D1329" s="182" t="s">
        <v>160</v>
      </c>
      <c r="E1329" s="183" t="s">
        <v>2389</v>
      </c>
      <c r="F1329" s="184" t="s">
        <v>2390</v>
      </c>
      <c r="G1329" s="185" t="s">
        <v>352</v>
      </c>
      <c r="H1329" s="186">
        <v>20</v>
      </c>
      <c r="I1329" s="187"/>
      <c r="J1329" s="188">
        <f t="shared" si="60"/>
        <v>0</v>
      </c>
      <c r="K1329" s="184" t="s">
        <v>164</v>
      </c>
      <c r="L1329" s="39"/>
      <c r="M1329" s="189" t="s">
        <v>1</v>
      </c>
      <c r="N1329" s="190" t="s">
        <v>43</v>
      </c>
      <c r="O1329" s="71"/>
      <c r="P1329" s="191">
        <f t="shared" si="61"/>
        <v>0</v>
      </c>
      <c r="Q1329" s="191">
        <v>0</v>
      </c>
      <c r="R1329" s="191">
        <f t="shared" si="62"/>
        <v>0</v>
      </c>
      <c r="S1329" s="191">
        <v>0</v>
      </c>
      <c r="T1329" s="192">
        <f t="shared" si="63"/>
        <v>0</v>
      </c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R1329" s="193" t="s">
        <v>254</v>
      </c>
      <c r="AT1329" s="193" t="s">
        <v>160</v>
      </c>
      <c r="AU1329" s="193" t="s">
        <v>87</v>
      </c>
      <c r="AY1329" s="17" t="s">
        <v>157</v>
      </c>
      <c r="BE1329" s="194">
        <f t="shared" si="64"/>
        <v>0</v>
      </c>
      <c r="BF1329" s="194">
        <f t="shared" si="65"/>
        <v>0</v>
      </c>
      <c r="BG1329" s="194">
        <f t="shared" si="66"/>
        <v>0</v>
      </c>
      <c r="BH1329" s="194">
        <f t="shared" si="67"/>
        <v>0</v>
      </c>
      <c r="BI1329" s="194">
        <f t="shared" si="68"/>
        <v>0</v>
      </c>
      <c r="BJ1329" s="17" t="s">
        <v>85</v>
      </c>
      <c r="BK1329" s="194">
        <f t="shared" si="69"/>
        <v>0</v>
      </c>
      <c r="BL1329" s="17" t="s">
        <v>254</v>
      </c>
      <c r="BM1329" s="193" t="s">
        <v>2391</v>
      </c>
    </row>
    <row r="1330" spans="1:65" s="2" customFormat="1" ht="24.15" customHeight="1">
      <c r="A1330" s="34"/>
      <c r="B1330" s="35"/>
      <c r="C1330" s="228" t="s">
        <v>2392</v>
      </c>
      <c r="D1330" s="228" t="s">
        <v>240</v>
      </c>
      <c r="E1330" s="229" t="s">
        <v>2393</v>
      </c>
      <c r="F1330" s="230" t="s">
        <v>2394</v>
      </c>
      <c r="G1330" s="231" t="s">
        <v>352</v>
      </c>
      <c r="H1330" s="232">
        <v>20</v>
      </c>
      <c r="I1330" s="233"/>
      <c r="J1330" s="234">
        <f t="shared" si="60"/>
        <v>0</v>
      </c>
      <c r="K1330" s="230" t="s">
        <v>164</v>
      </c>
      <c r="L1330" s="235"/>
      <c r="M1330" s="236" t="s">
        <v>1</v>
      </c>
      <c r="N1330" s="237" t="s">
        <v>43</v>
      </c>
      <c r="O1330" s="71"/>
      <c r="P1330" s="191">
        <f t="shared" si="61"/>
        <v>0</v>
      </c>
      <c r="Q1330" s="191">
        <v>6.0000000000000002E-5</v>
      </c>
      <c r="R1330" s="191">
        <f t="shared" si="62"/>
        <v>1.2000000000000001E-3</v>
      </c>
      <c r="S1330" s="191">
        <v>0</v>
      </c>
      <c r="T1330" s="192">
        <f t="shared" si="63"/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193" t="s">
        <v>367</v>
      </c>
      <c r="AT1330" s="193" t="s">
        <v>240</v>
      </c>
      <c r="AU1330" s="193" t="s">
        <v>87</v>
      </c>
      <c r="AY1330" s="17" t="s">
        <v>157</v>
      </c>
      <c r="BE1330" s="194">
        <f t="shared" si="64"/>
        <v>0</v>
      </c>
      <c r="BF1330" s="194">
        <f t="shared" si="65"/>
        <v>0</v>
      </c>
      <c r="BG1330" s="194">
        <f t="shared" si="66"/>
        <v>0</v>
      </c>
      <c r="BH1330" s="194">
        <f t="shared" si="67"/>
        <v>0</v>
      </c>
      <c r="BI1330" s="194">
        <f t="shared" si="68"/>
        <v>0</v>
      </c>
      <c r="BJ1330" s="17" t="s">
        <v>85</v>
      </c>
      <c r="BK1330" s="194">
        <f t="shared" si="69"/>
        <v>0</v>
      </c>
      <c r="BL1330" s="17" t="s">
        <v>254</v>
      </c>
      <c r="BM1330" s="193" t="s">
        <v>2395</v>
      </c>
    </row>
    <row r="1331" spans="1:65" s="2" customFormat="1" ht="33" customHeight="1">
      <c r="A1331" s="34"/>
      <c r="B1331" s="35"/>
      <c r="C1331" s="182" t="s">
        <v>2396</v>
      </c>
      <c r="D1331" s="182" t="s">
        <v>160</v>
      </c>
      <c r="E1331" s="183" t="s">
        <v>2397</v>
      </c>
      <c r="F1331" s="184" t="s">
        <v>2398</v>
      </c>
      <c r="G1331" s="185" t="s">
        <v>352</v>
      </c>
      <c r="H1331" s="186">
        <v>10</v>
      </c>
      <c r="I1331" s="187"/>
      <c r="J1331" s="188">
        <f t="shared" si="60"/>
        <v>0</v>
      </c>
      <c r="K1331" s="184" t="s">
        <v>164</v>
      </c>
      <c r="L1331" s="39"/>
      <c r="M1331" s="189" t="s">
        <v>1</v>
      </c>
      <c r="N1331" s="190" t="s">
        <v>43</v>
      </c>
      <c r="O1331" s="71"/>
      <c r="P1331" s="191">
        <f t="shared" si="61"/>
        <v>0</v>
      </c>
      <c r="Q1331" s="191">
        <v>0</v>
      </c>
      <c r="R1331" s="191">
        <f t="shared" si="62"/>
        <v>0</v>
      </c>
      <c r="S1331" s="191">
        <v>0</v>
      </c>
      <c r="T1331" s="192">
        <f t="shared" si="63"/>
        <v>0</v>
      </c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R1331" s="193" t="s">
        <v>254</v>
      </c>
      <c r="AT1331" s="193" t="s">
        <v>160</v>
      </c>
      <c r="AU1331" s="193" t="s">
        <v>87</v>
      </c>
      <c r="AY1331" s="17" t="s">
        <v>157</v>
      </c>
      <c r="BE1331" s="194">
        <f t="shared" si="64"/>
        <v>0</v>
      </c>
      <c r="BF1331" s="194">
        <f t="shared" si="65"/>
        <v>0</v>
      </c>
      <c r="BG1331" s="194">
        <f t="shared" si="66"/>
        <v>0</v>
      </c>
      <c r="BH1331" s="194">
        <f t="shared" si="67"/>
        <v>0</v>
      </c>
      <c r="BI1331" s="194">
        <f t="shared" si="68"/>
        <v>0</v>
      </c>
      <c r="BJ1331" s="17" t="s">
        <v>85</v>
      </c>
      <c r="BK1331" s="194">
        <f t="shared" si="69"/>
        <v>0</v>
      </c>
      <c r="BL1331" s="17" t="s">
        <v>254</v>
      </c>
      <c r="BM1331" s="193" t="s">
        <v>2399</v>
      </c>
    </row>
    <row r="1332" spans="1:65" s="2" customFormat="1" ht="24.15" customHeight="1">
      <c r="A1332" s="34"/>
      <c r="B1332" s="35"/>
      <c r="C1332" s="228" t="s">
        <v>2400</v>
      </c>
      <c r="D1332" s="228" t="s">
        <v>240</v>
      </c>
      <c r="E1332" s="229" t="s">
        <v>2393</v>
      </c>
      <c r="F1332" s="230" t="s">
        <v>2394</v>
      </c>
      <c r="G1332" s="231" t="s">
        <v>352</v>
      </c>
      <c r="H1332" s="232">
        <v>10</v>
      </c>
      <c r="I1332" s="233"/>
      <c r="J1332" s="234">
        <f t="shared" si="60"/>
        <v>0</v>
      </c>
      <c r="K1332" s="230" t="s">
        <v>164</v>
      </c>
      <c r="L1332" s="235"/>
      <c r="M1332" s="236" t="s">
        <v>1</v>
      </c>
      <c r="N1332" s="237" t="s">
        <v>43</v>
      </c>
      <c r="O1332" s="71"/>
      <c r="P1332" s="191">
        <f t="shared" si="61"/>
        <v>0</v>
      </c>
      <c r="Q1332" s="191">
        <v>6.0000000000000002E-5</v>
      </c>
      <c r="R1332" s="191">
        <f t="shared" si="62"/>
        <v>6.0000000000000006E-4</v>
      </c>
      <c r="S1332" s="191">
        <v>0</v>
      </c>
      <c r="T1332" s="192">
        <f t="shared" si="63"/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193" t="s">
        <v>367</v>
      </c>
      <c r="AT1332" s="193" t="s">
        <v>240</v>
      </c>
      <c r="AU1332" s="193" t="s">
        <v>87</v>
      </c>
      <c r="AY1332" s="17" t="s">
        <v>157</v>
      </c>
      <c r="BE1332" s="194">
        <f t="shared" si="64"/>
        <v>0</v>
      </c>
      <c r="BF1332" s="194">
        <f t="shared" si="65"/>
        <v>0</v>
      </c>
      <c r="BG1332" s="194">
        <f t="shared" si="66"/>
        <v>0</v>
      </c>
      <c r="BH1332" s="194">
        <f t="shared" si="67"/>
        <v>0</v>
      </c>
      <c r="BI1332" s="194">
        <f t="shared" si="68"/>
        <v>0</v>
      </c>
      <c r="BJ1332" s="17" t="s">
        <v>85</v>
      </c>
      <c r="BK1332" s="194">
        <f t="shared" si="69"/>
        <v>0</v>
      </c>
      <c r="BL1332" s="17" t="s">
        <v>254</v>
      </c>
      <c r="BM1332" s="193" t="s">
        <v>2401</v>
      </c>
    </row>
    <row r="1333" spans="1:65" s="2" customFormat="1" ht="37.799999999999997" customHeight="1">
      <c r="A1333" s="34"/>
      <c r="B1333" s="35"/>
      <c r="C1333" s="182" t="s">
        <v>2402</v>
      </c>
      <c r="D1333" s="182" t="s">
        <v>160</v>
      </c>
      <c r="E1333" s="183" t="s">
        <v>2403</v>
      </c>
      <c r="F1333" s="184" t="s">
        <v>2404</v>
      </c>
      <c r="G1333" s="185" t="s">
        <v>352</v>
      </c>
      <c r="H1333" s="186">
        <v>10</v>
      </c>
      <c r="I1333" s="187"/>
      <c r="J1333" s="188">
        <f t="shared" si="60"/>
        <v>0</v>
      </c>
      <c r="K1333" s="184" t="s">
        <v>164</v>
      </c>
      <c r="L1333" s="39"/>
      <c r="M1333" s="189" t="s">
        <v>1</v>
      </c>
      <c r="N1333" s="190" t="s">
        <v>43</v>
      </c>
      <c r="O1333" s="71"/>
      <c r="P1333" s="191">
        <f t="shared" si="61"/>
        <v>0</v>
      </c>
      <c r="Q1333" s="191">
        <v>0</v>
      </c>
      <c r="R1333" s="191">
        <f t="shared" si="62"/>
        <v>0</v>
      </c>
      <c r="S1333" s="191">
        <v>0</v>
      </c>
      <c r="T1333" s="192">
        <f t="shared" si="63"/>
        <v>0</v>
      </c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R1333" s="193" t="s">
        <v>254</v>
      </c>
      <c r="AT1333" s="193" t="s">
        <v>160</v>
      </c>
      <c r="AU1333" s="193" t="s">
        <v>87</v>
      </c>
      <c r="AY1333" s="17" t="s">
        <v>157</v>
      </c>
      <c r="BE1333" s="194">
        <f t="shared" si="64"/>
        <v>0</v>
      </c>
      <c r="BF1333" s="194">
        <f t="shared" si="65"/>
        <v>0</v>
      </c>
      <c r="BG1333" s="194">
        <f t="shared" si="66"/>
        <v>0</v>
      </c>
      <c r="BH1333" s="194">
        <f t="shared" si="67"/>
        <v>0</v>
      </c>
      <c r="BI1333" s="194">
        <f t="shared" si="68"/>
        <v>0</v>
      </c>
      <c r="BJ1333" s="17" t="s">
        <v>85</v>
      </c>
      <c r="BK1333" s="194">
        <f t="shared" si="69"/>
        <v>0</v>
      </c>
      <c r="BL1333" s="17" t="s">
        <v>254</v>
      </c>
      <c r="BM1333" s="193" t="s">
        <v>2405</v>
      </c>
    </row>
    <row r="1334" spans="1:65" s="2" customFormat="1" ht="33" customHeight="1">
      <c r="A1334" s="34"/>
      <c r="B1334" s="35"/>
      <c r="C1334" s="228" t="s">
        <v>2406</v>
      </c>
      <c r="D1334" s="228" t="s">
        <v>240</v>
      </c>
      <c r="E1334" s="229" t="s">
        <v>2407</v>
      </c>
      <c r="F1334" s="230" t="s">
        <v>2408</v>
      </c>
      <c r="G1334" s="231" t="s">
        <v>352</v>
      </c>
      <c r="H1334" s="232">
        <v>10</v>
      </c>
      <c r="I1334" s="233"/>
      <c r="J1334" s="234">
        <f t="shared" si="60"/>
        <v>0</v>
      </c>
      <c r="K1334" s="230" t="s">
        <v>164</v>
      </c>
      <c r="L1334" s="235"/>
      <c r="M1334" s="236" t="s">
        <v>1</v>
      </c>
      <c r="N1334" s="237" t="s">
        <v>43</v>
      </c>
      <c r="O1334" s="71"/>
      <c r="P1334" s="191">
        <f t="shared" si="61"/>
        <v>0</v>
      </c>
      <c r="Q1334" s="191">
        <v>1.3999999999999999E-4</v>
      </c>
      <c r="R1334" s="191">
        <f t="shared" si="62"/>
        <v>1.3999999999999998E-3</v>
      </c>
      <c r="S1334" s="191">
        <v>0</v>
      </c>
      <c r="T1334" s="192">
        <f t="shared" si="63"/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193" t="s">
        <v>367</v>
      </c>
      <c r="AT1334" s="193" t="s">
        <v>240</v>
      </c>
      <c r="AU1334" s="193" t="s">
        <v>87</v>
      </c>
      <c r="AY1334" s="17" t="s">
        <v>157</v>
      </c>
      <c r="BE1334" s="194">
        <f t="shared" si="64"/>
        <v>0</v>
      </c>
      <c r="BF1334" s="194">
        <f t="shared" si="65"/>
        <v>0</v>
      </c>
      <c r="BG1334" s="194">
        <f t="shared" si="66"/>
        <v>0</v>
      </c>
      <c r="BH1334" s="194">
        <f t="shared" si="67"/>
        <v>0</v>
      </c>
      <c r="BI1334" s="194">
        <f t="shared" si="68"/>
        <v>0</v>
      </c>
      <c r="BJ1334" s="17" t="s">
        <v>85</v>
      </c>
      <c r="BK1334" s="194">
        <f t="shared" si="69"/>
        <v>0</v>
      </c>
      <c r="BL1334" s="17" t="s">
        <v>254</v>
      </c>
      <c r="BM1334" s="193" t="s">
        <v>2409</v>
      </c>
    </row>
    <row r="1335" spans="1:65" s="2" customFormat="1" ht="24.15" customHeight="1">
      <c r="A1335" s="34"/>
      <c r="B1335" s="35"/>
      <c r="C1335" s="182" t="s">
        <v>2410</v>
      </c>
      <c r="D1335" s="182" t="s">
        <v>160</v>
      </c>
      <c r="E1335" s="183" t="s">
        <v>2411</v>
      </c>
      <c r="F1335" s="184" t="s">
        <v>2412</v>
      </c>
      <c r="G1335" s="185" t="s">
        <v>352</v>
      </c>
      <c r="H1335" s="186">
        <v>10</v>
      </c>
      <c r="I1335" s="187"/>
      <c r="J1335" s="188">
        <f t="shared" si="60"/>
        <v>0</v>
      </c>
      <c r="K1335" s="184" t="s">
        <v>164</v>
      </c>
      <c r="L1335" s="39"/>
      <c r="M1335" s="189" t="s">
        <v>1</v>
      </c>
      <c r="N1335" s="190" t="s">
        <v>43</v>
      </c>
      <c r="O1335" s="71"/>
      <c r="P1335" s="191">
        <f t="shared" si="61"/>
        <v>0</v>
      </c>
      <c r="Q1335" s="191">
        <v>0</v>
      </c>
      <c r="R1335" s="191">
        <f t="shared" si="62"/>
        <v>0</v>
      </c>
      <c r="S1335" s="191">
        <v>0</v>
      </c>
      <c r="T1335" s="192">
        <f t="shared" si="63"/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93" t="s">
        <v>254</v>
      </c>
      <c r="AT1335" s="193" t="s">
        <v>160</v>
      </c>
      <c r="AU1335" s="193" t="s">
        <v>87</v>
      </c>
      <c r="AY1335" s="17" t="s">
        <v>157</v>
      </c>
      <c r="BE1335" s="194">
        <f t="shared" si="64"/>
        <v>0</v>
      </c>
      <c r="BF1335" s="194">
        <f t="shared" si="65"/>
        <v>0</v>
      </c>
      <c r="BG1335" s="194">
        <f t="shared" si="66"/>
        <v>0</v>
      </c>
      <c r="BH1335" s="194">
        <f t="shared" si="67"/>
        <v>0</v>
      </c>
      <c r="BI1335" s="194">
        <f t="shared" si="68"/>
        <v>0</v>
      </c>
      <c r="BJ1335" s="17" t="s">
        <v>85</v>
      </c>
      <c r="BK1335" s="194">
        <f t="shared" si="69"/>
        <v>0</v>
      </c>
      <c r="BL1335" s="17" t="s">
        <v>254</v>
      </c>
      <c r="BM1335" s="193" t="s">
        <v>2413</v>
      </c>
    </row>
    <row r="1336" spans="1:65" s="2" customFormat="1" ht="24.15" customHeight="1">
      <c r="A1336" s="34"/>
      <c r="B1336" s="35"/>
      <c r="C1336" s="228" t="s">
        <v>2414</v>
      </c>
      <c r="D1336" s="228" t="s">
        <v>240</v>
      </c>
      <c r="E1336" s="229" t="s">
        <v>2415</v>
      </c>
      <c r="F1336" s="230" t="s">
        <v>2416</v>
      </c>
      <c r="G1336" s="231" t="s">
        <v>352</v>
      </c>
      <c r="H1336" s="232">
        <v>10</v>
      </c>
      <c r="I1336" s="233"/>
      <c r="J1336" s="234">
        <f t="shared" si="60"/>
        <v>0</v>
      </c>
      <c r="K1336" s="230" t="s">
        <v>164</v>
      </c>
      <c r="L1336" s="235"/>
      <c r="M1336" s="236" t="s">
        <v>1</v>
      </c>
      <c r="N1336" s="237" t="s">
        <v>43</v>
      </c>
      <c r="O1336" s="71"/>
      <c r="P1336" s="191">
        <f t="shared" si="61"/>
        <v>0</v>
      </c>
      <c r="Q1336" s="191">
        <v>2.5000000000000001E-4</v>
      </c>
      <c r="R1336" s="191">
        <f t="shared" si="62"/>
        <v>2.5000000000000001E-3</v>
      </c>
      <c r="S1336" s="191">
        <v>0</v>
      </c>
      <c r="T1336" s="192">
        <f t="shared" si="63"/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193" t="s">
        <v>367</v>
      </c>
      <c r="AT1336" s="193" t="s">
        <v>240</v>
      </c>
      <c r="AU1336" s="193" t="s">
        <v>87</v>
      </c>
      <c r="AY1336" s="17" t="s">
        <v>157</v>
      </c>
      <c r="BE1336" s="194">
        <f t="shared" si="64"/>
        <v>0</v>
      </c>
      <c r="BF1336" s="194">
        <f t="shared" si="65"/>
        <v>0</v>
      </c>
      <c r="BG1336" s="194">
        <f t="shared" si="66"/>
        <v>0</v>
      </c>
      <c r="BH1336" s="194">
        <f t="shared" si="67"/>
        <v>0</v>
      </c>
      <c r="BI1336" s="194">
        <f t="shared" si="68"/>
        <v>0</v>
      </c>
      <c r="BJ1336" s="17" t="s">
        <v>85</v>
      </c>
      <c r="BK1336" s="194">
        <f t="shared" si="69"/>
        <v>0</v>
      </c>
      <c r="BL1336" s="17" t="s">
        <v>254</v>
      </c>
      <c r="BM1336" s="193" t="s">
        <v>2417</v>
      </c>
    </row>
    <row r="1337" spans="1:65" s="2" customFormat="1" ht="37.799999999999997" customHeight="1">
      <c r="A1337" s="34"/>
      <c r="B1337" s="35"/>
      <c r="C1337" s="182" t="s">
        <v>2418</v>
      </c>
      <c r="D1337" s="182" t="s">
        <v>160</v>
      </c>
      <c r="E1337" s="183" t="s">
        <v>2419</v>
      </c>
      <c r="F1337" s="184" t="s">
        <v>2420</v>
      </c>
      <c r="G1337" s="185" t="s">
        <v>352</v>
      </c>
      <c r="H1337" s="186">
        <v>10</v>
      </c>
      <c r="I1337" s="187"/>
      <c r="J1337" s="188">
        <f t="shared" si="60"/>
        <v>0</v>
      </c>
      <c r="K1337" s="184" t="s">
        <v>164</v>
      </c>
      <c r="L1337" s="39"/>
      <c r="M1337" s="189" t="s">
        <v>1</v>
      </c>
      <c r="N1337" s="190" t="s">
        <v>43</v>
      </c>
      <c r="O1337" s="71"/>
      <c r="P1337" s="191">
        <f t="shared" si="61"/>
        <v>0</v>
      </c>
      <c r="Q1337" s="191">
        <v>0</v>
      </c>
      <c r="R1337" s="191">
        <f t="shared" si="62"/>
        <v>0</v>
      </c>
      <c r="S1337" s="191">
        <v>0</v>
      </c>
      <c r="T1337" s="192">
        <f t="shared" si="63"/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193" t="s">
        <v>254</v>
      </c>
      <c r="AT1337" s="193" t="s">
        <v>160</v>
      </c>
      <c r="AU1337" s="193" t="s">
        <v>87</v>
      </c>
      <c r="AY1337" s="17" t="s">
        <v>157</v>
      </c>
      <c r="BE1337" s="194">
        <f t="shared" si="64"/>
        <v>0</v>
      </c>
      <c r="BF1337" s="194">
        <f t="shared" si="65"/>
        <v>0</v>
      </c>
      <c r="BG1337" s="194">
        <f t="shared" si="66"/>
        <v>0</v>
      </c>
      <c r="BH1337" s="194">
        <f t="shared" si="67"/>
        <v>0</v>
      </c>
      <c r="BI1337" s="194">
        <f t="shared" si="68"/>
        <v>0</v>
      </c>
      <c r="BJ1337" s="17" t="s">
        <v>85</v>
      </c>
      <c r="BK1337" s="194">
        <f t="shared" si="69"/>
        <v>0</v>
      </c>
      <c r="BL1337" s="17" t="s">
        <v>254</v>
      </c>
      <c r="BM1337" s="193" t="s">
        <v>2421</v>
      </c>
    </row>
    <row r="1338" spans="1:65" s="2" customFormat="1" ht="24.15" customHeight="1">
      <c r="A1338" s="34"/>
      <c r="B1338" s="35"/>
      <c r="C1338" s="228" t="s">
        <v>2422</v>
      </c>
      <c r="D1338" s="228" t="s">
        <v>240</v>
      </c>
      <c r="E1338" s="229" t="s">
        <v>2423</v>
      </c>
      <c r="F1338" s="230" t="s">
        <v>2424</v>
      </c>
      <c r="G1338" s="231" t="s">
        <v>352</v>
      </c>
      <c r="H1338" s="232">
        <v>10</v>
      </c>
      <c r="I1338" s="233"/>
      <c r="J1338" s="234">
        <f t="shared" si="60"/>
        <v>0</v>
      </c>
      <c r="K1338" s="230" t="s">
        <v>164</v>
      </c>
      <c r="L1338" s="235"/>
      <c r="M1338" s="236" t="s">
        <v>1</v>
      </c>
      <c r="N1338" s="237" t="s">
        <v>43</v>
      </c>
      <c r="O1338" s="71"/>
      <c r="P1338" s="191">
        <f t="shared" si="61"/>
        <v>0</v>
      </c>
      <c r="Q1338" s="191">
        <v>3.5E-4</v>
      </c>
      <c r="R1338" s="191">
        <f t="shared" si="62"/>
        <v>3.5000000000000001E-3</v>
      </c>
      <c r="S1338" s="191">
        <v>0</v>
      </c>
      <c r="T1338" s="192">
        <f t="shared" si="63"/>
        <v>0</v>
      </c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R1338" s="193" t="s">
        <v>367</v>
      </c>
      <c r="AT1338" s="193" t="s">
        <v>240</v>
      </c>
      <c r="AU1338" s="193" t="s">
        <v>87</v>
      </c>
      <c r="AY1338" s="17" t="s">
        <v>157</v>
      </c>
      <c r="BE1338" s="194">
        <f t="shared" si="64"/>
        <v>0</v>
      </c>
      <c r="BF1338" s="194">
        <f t="shared" si="65"/>
        <v>0</v>
      </c>
      <c r="BG1338" s="194">
        <f t="shared" si="66"/>
        <v>0</v>
      </c>
      <c r="BH1338" s="194">
        <f t="shared" si="67"/>
        <v>0</v>
      </c>
      <c r="BI1338" s="194">
        <f t="shared" si="68"/>
        <v>0</v>
      </c>
      <c r="BJ1338" s="17" t="s">
        <v>85</v>
      </c>
      <c r="BK1338" s="194">
        <f t="shared" si="69"/>
        <v>0</v>
      </c>
      <c r="BL1338" s="17" t="s">
        <v>254</v>
      </c>
      <c r="BM1338" s="193" t="s">
        <v>2425</v>
      </c>
    </row>
    <row r="1339" spans="1:65" s="2" customFormat="1" ht="24.15" customHeight="1">
      <c r="A1339" s="34"/>
      <c r="B1339" s="35"/>
      <c r="C1339" s="182" t="s">
        <v>2426</v>
      </c>
      <c r="D1339" s="182" t="s">
        <v>160</v>
      </c>
      <c r="E1339" s="183" t="s">
        <v>2427</v>
      </c>
      <c r="F1339" s="184" t="s">
        <v>2428</v>
      </c>
      <c r="G1339" s="185" t="s">
        <v>352</v>
      </c>
      <c r="H1339" s="186">
        <v>27</v>
      </c>
      <c r="I1339" s="187"/>
      <c r="J1339" s="188">
        <f t="shared" si="60"/>
        <v>0</v>
      </c>
      <c r="K1339" s="184" t="s">
        <v>164</v>
      </c>
      <c r="L1339" s="39"/>
      <c r="M1339" s="189" t="s">
        <v>1</v>
      </c>
      <c r="N1339" s="190" t="s">
        <v>43</v>
      </c>
      <c r="O1339" s="71"/>
      <c r="P1339" s="191">
        <f t="shared" si="61"/>
        <v>0</v>
      </c>
      <c r="Q1339" s="191">
        <v>0</v>
      </c>
      <c r="R1339" s="191">
        <f t="shared" si="62"/>
        <v>0</v>
      </c>
      <c r="S1339" s="191">
        <v>0</v>
      </c>
      <c r="T1339" s="192">
        <f t="shared" si="63"/>
        <v>0</v>
      </c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R1339" s="193" t="s">
        <v>254</v>
      </c>
      <c r="AT1339" s="193" t="s">
        <v>160</v>
      </c>
      <c r="AU1339" s="193" t="s">
        <v>87</v>
      </c>
      <c r="AY1339" s="17" t="s">
        <v>157</v>
      </c>
      <c r="BE1339" s="194">
        <f t="shared" si="64"/>
        <v>0</v>
      </c>
      <c r="BF1339" s="194">
        <f t="shared" si="65"/>
        <v>0</v>
      </c>
      <c r="BG1339" s="194">
        <f t="shared" si="66"/>
        <v>0</v>
      </c>
      <c r="BH1339" s="194">
        <f t="shared" si="67"/>
        <v>0</v>
      </c>
      <c r="BI1339" s="194">
        <f t="shared" si="68"/>
        <v>0</v>
      </c>
      <c r="BJ1339" s="17" t="s">
        <v>85</v>
      </c>
      <c r="BK1339" s="194">
        <f t="shared" si="69"/>
        <v>0</v>
      </c>
      <c r="BL1339" s="17" t="s">
        <v>254</v>
      </c>
      <c r="BM1339" s="193" t="s">
        <v>2429</v>
      </c>
    </row>
    <row r="1340" spans="1:65" s="2" customFormat="1" ht="24.15" customHeight="1">
      <c r="A1340" s="34"/>
      <c r="B1340" s="35"/>
      <c r="C1340" s="228" t="s">
        <v>2430</v>
      </c>
      <c r="D1340" s="228" t="s">
        <v>240</v>
      </c>
      <c r="E1340" s="229" t="s">
        <v>2431</v>
      </c>
      <c r="F1340" s="230" t="s">
        <v>2432</v>
      </c>
      <c r="G1340" s="231" t="s">
        <v>352</v>
      </c>
      <c r="H1340" s="232">
        <v>12</v>
      </c>
      <c r="I1340" s="233"/>
      <c r="J1340" s="234">
        <f t="shared" si="60"/>
        <v>0</v>
      </c>
      <c r="K1340" s="230" t="s">
        <v>164</v>
      </c>
      <c r="L1340" s="235"/>
      <c r="M1340" s="236" t="s">
        <v>1</v>
      </c>
      <c r="N1340" s="237" t="s">
        <v>43</v>
      </c>
      <c r="O1340" s="71"/>
      <c r="P1340" s="191">
        <f t="shared" si="61"/>
        <v>0</v>
      </c>
      <c r="Q1340" s="191">
        <v>4.0000000000000002E-4</v>
      </c>
      <c r="R1340" s="191">
        <f t="shared" si="62"/>
        <v>4.8000000000000004E-3</v>
      </c>
      <c r="S1340" s="191">
        <v>0</v>
      </c>
      <c r="T1340" s="192">
        <f t="shared" si="63"/>
        <v>0</v>
      </c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R1340" s="193" t="s">
        <v>367</v>
      </c>
      <c r="AT1340" s="193" t="s">
        <v>240</v>
      </c>
      <c r="AU1340" s="193" t="s">
        <v>87</v>
      </c>
      <c r="AY1340" s="17" t="s">
        <v>157</v>
      </c>
      <c r="BE1340" s="194">
        <f t="shared" si="64"/>
        <v>0</v>
      </c>
      <c r="BF1340" s="194">
        <f t="shared" si="65"/>
        <v>0</v>
      </c>
      <c r="BG1340" s="194">
        <f t="shared" si="66"/>
        <v>0</v>
      </c>
      <c r="BH1340" s="194">
        <f t="shared" si="67"/>
        <v>0</v>
      </c>
      <c r="BI1340" s="194">
        <f t="shared" si="68"/>
        <v>0</v>
      </c>
      <c r="BJ1340" s="17" t="s">
        <v>85</v>
      </c>
      <c r="BK1340" s="194">
        <f t="shared" si="69"/>
        <v>0</v>
      </c>
      <c r="BL1340" s="17" t="s">
        <v>254</v>
      </c>
      <c r="BM1340" s="193" t="s">
        <v>2433</v>
      </c>
    </row>
    <row r="1341" spans="1:65" s="2" customFormat="1" ht="24.15" customHeight="1">
      <c r="A1341" s="34"/>
      <c r="B1341" s="35"/>
      <c r="C1341" s="228" t="s">
        <v>2434</v>
      </c>
      <c r="D1341" s="228" t="s">
        <v>240</v>
      </c>
      <c r="E1341" s="229" t="s">
        <v>2435</v>
      </c>
      <c r="F1341" s="230" t="s">
        <v>2436</v>
      </c>
      <c r="G1341" s="231" t="s">
        <v>352</v>
      </c>
      <c r="H1341" s="232">
        <v>15</v>
      </c>
      <c r="I1341" s="233"/>
      <c r="J1341" s="234">
        <f t="shared" ref="J1341:J1372" si="70">ROUND(I1341*H1341,2)</f>
        <v>0</v>
      </c>
      <c r="K1341" s="230" t="s">
        <v>164</v>
      </c>
      <c r="L1341" s="235"/>
      <c r="M1341" s="236" t="s">
        <v>1</v>
      </c>
      <c r="N1341" s="237" t="s">
        <v>43</v>
      </c>
      <c r="O1341" s="71"/>
      <c r="P1341" s="191">
        <f t="shared" ref="P1341:P1372" si="71">O1341*H1341</f>
        <v>0</v>
      </c>
      <c r="Q1341" s="191">
        <v>4.0000000000000002E-4</v>
      </c>
      <c r="R1341" s="191">
        <f t="shared" ref="R1341:R1372" si="72">Q1341*H1341</f>
        <v>6.0000000000000001E-3</v>
      </c>
      <c r="S1341" s="191">
        <v>0</v>
      </c>
      <c r="T1341" s="192">
        <f t="shared" ref="T1341:T1372" si="73">S1341*H1341</f>
        <v>0</v>
      </c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R1341" s="193" t="s">
        <v>367</v>
      </c>
      <c r="AT1341" s="193" t="s">
        <v>240</v>
      </c>
      <c r="AU1341" s="193" t="s">
        <v>87</v>
      </c>
      <c r="AY1341" s="17" t="s">
        <v>157</v>
      </c>
      <c r="BE1341" s="194">
        <f t="shared" ref="BE1341:BE1365" si="74">IF(N1341="základní",J1341,0)</f>
        <v>0</v>
      </c>
      <c r="BF1341" s="194">
        <f t="shared" ref="BF1341:BF1365" si="75">IF(N1341="snížená",J1341,0)</f>
        <v>0</v>
      </c>
      <c r="BG1341" s="194">
        <f t="shared" ref="BG1341:BG1365" si="76">IF(N1341="zákl. přenesená",J1341,0)</f>
        <v>0</v>
      </c>
      <c r="BH1341" s="194">
        <f t="shared" ref="BH1341:BH1365" si="77">IF(N1341="sníž. přenesená",J1341,0)</f>
        <v>0</v>
      </c>
      <c r="BI1341" s="194">
        <f t="shared" ref="BI1341:BI1365" si="78">IF(N1341="nulová",J1341,0)</f>
        <v>0</v>
      </c>
      <c r="BJ1341" s="17" t="s">
        <v>85</v>
      </c>
      <c r="BK1341" s="194">
        <f t="shared" ref="BK1341:BK1365" si="79">ROUND(I1341*H1341,2)</f>
        <v>0</v>
      </c>
      <c r="BL1341" s="17" t="s">
        <v>254</v>
      </c>
      <c r="BM1341" s="193" t="s">
        <v>2437</v>
      </c>
    </row>
    <row r="1342" spans="1:65" s="2" customFormat="1" ht="24.15" customHeight="1">
      <c r="A1342" s="34"/>
      <c r="B1342" s="35"/>
      <c r="C1342" s="182" t="s">
        <v>2438</v>
      </c>
      <c r="D1342" s="182" t="s">
        <v>160</v>
      </c>
      <c r="E1342" s="183" t="s">
        <v>2439</v>
      </c>
      <c r="F1342" s="184" t="s">
        <v>2440</v>
      </c>
      <c r="G1342" s="185" t="s">
        <v>352</v>
      </c>
      <c r="H1342" s="186">
        <v>13</v>
      </c>
      <c r="I1342" s="187"/>
      <c r="J1342" s="188">
        <f t="shared" si="70"/>
        <v>0</v>
      </c>
      <c r="K1342" s="184" t="s">
        <v>164</v>
      </c>
      <c r="L1342" s="39"/>
      <c r="M1342" s="189" t="s">
        <v>1</v>
      </c>
      <c r="N1342" s="190" t="s">
        <v>43</v>
      </c>
      <c r="O1342" s="71"/>
      <c r="P1342" s="191">
        <f t="shared" si="71"/>
        <v>0</v>
      </c>
      <c r="Q1342" s="191">
        <v>0</v>
      </c>
      <c r="R1342" s="191">
        <f t="shared" si="72"/>
        <v>0</v>
      </c>
      <c r="S1342" s="191">
        <v>0</v>
      </c>
      <c r="T1342" s="192">
        <f t="shared" si="73"/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193" t="s">
        <v>254</v>
      </c>
      <c r="AT1342" s="193" t="s">
        <v>160</v>
      </c>
      <c r="AU1342" s="193" t="s">
        <v>87</v>
      </c>
      <c r="AY1342" s="17" t="s">
        <v>157</v>
      </c>
      <c r="BE1342" s="194">
        <f t="shared" si="74"/>
        <v>0</v>
      </c>
      <c r="BF1342" s="194">
        <f t="shared" si="75"/>
        <v>0</v>
      </c>
      <c r="BG1342" s="194">
        <f t="shared" si="76"/>
        <v>0</v>
      </c>
      <c r="BH1342" s="194">
        <f t="shared" si="77"/>
        <v>0</v>
      </c>
      <c r="BI1342" s="194">
        <f t="shared" si="78"/>
        <v>0</v>
      </c>
      <c r="BJ1342" s="17" t="s">
        <v>85</v>
      </c>
      <c r="BK1342" s="194">
        <f t="shared" si="79"/>
        <v>0</v>
      </c>
      <c r="BL1342" s="17" t="s">
        <v>254</v>
      </c>
      <c r="BM1342" s="193" t="s">
        <v>2441</v>
      </c>
    </row>
    <row r="1343" spans="1:65" s="2" customFormat="1" ht="24.15" customHeight="1">
      <c r="A1343" s="34"/>
      <c r="B1343" s="35"/>
      <c r="C1343" s="228" t="s">
        <v>2442</v>
      </c>
      <c r="D1343" s="228" t="s">
        <v>240</v>
      </c>
      <c r="E1343" s="229" t="s">
        <v>2443</v>
      </c>
      <c r="F1343" s="230" t="s">
        <v>2444</v>
      </c>
      <c r="G1343" s="231" t="s">
        <v>352</v>
      </c>
      <c r="H1343" s="232">
        <v>3</v>
      </c>
      <c r="I1343" s="233"/>
      <c r="J1343" s="234">
        <f t="shared" si="70"/>
        <v>0</v>
      </c>
      <c r="K1343" s="230" t="s">
        <v>164</v>
      </c>
      <c r="L1343" s="235"/>
      <c r="M1343" s="236" t="s">
        <v>1</v>
      </c>
      <c r="N1343" s="237" t="s">
        <v>43</v>
      </c>
      <c r="O1343" s="71"/>
      <c r="P1343" s="191">
        <f t="shared" si="71"/>
        <v>0</v>
      </c>
      <c r="Q1343" s="191">
        <v>1.0499999999999999E-3</v>
      </c>
      <c r="R1343" s="191">
        <f t="shared" si="72"/>
        <v>3.15E-3</v>
      </c>
      <c r="S1343" s="191">
        <v>0</v>
      </c>
      <c r="T1343" s="192">
        <f t="shared" si="73"/>
        <v>0</v>
      </c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R1343" s="193" t="s">
        <v>367</v>
      </c>
      <c r="AT1343" s="193" t="s">
        <v>240</v>
      </c>
      <c r="AU1343" s="193" t="s">
        <v>87</v>
      </c>
      <c r="AY1343" s="17" t="s">
        <v>157</v>
      </c>
      <c r="BE1343" s="194">
        <f t="shared" si="74"/>
        <v>0</v>
      </c>
      <c r="BF1343" s="194">
        <f t="shared" si="75"/>
        <v>0</v>
      </c>
      <c r="BG1343" s="194">
        <f t="shared" si="76"/>
        <v>0</v>
      </c>
      <c r="BH1343" s="194">
        <f t="shared" si="77"/>
        <v>0</v>
      </c>
      <c r="BI1343" s="194">
        <f t="shared" si="78"/>
        <v>0</v>
      </c>
      <c r="BJ1343" s="17" t="s">
        <v>85</v>
      </c>
      <c r="BK1343" s="194">
        <f t="shared" si="79"/>
        <v>0</v>
      </c>
      <c r="BL1343" s="17" t="s">
        <v>254</v>
      </c>
      <c r="BM1343" s="193" t="s">
        <v>2445</v>
      </c>
    </row>
    <row r="1344" spans="1:65" s="2" customFormat="1" ht="24.15" customHeight="1">
      <c r="A1344" s="34"/>
      <c r="B1344" s="35"/>
      <c r="C1344" s="228" t="s">
        <v>2446</v>
      </c>
      <c r="D1344" s="228" t="s">
        <v>240</v>
      </c>
      <c r="E1344" s="229" t="s">
        <v>2447</v>
      </c>
      <c r="F1344" s="230" t="s">
        <v>2448</v>
      </c>
      <c r="G1344" s="231" t="s">
        <v>352</v>
      </c>
      <c r="H1344" s="232">
        <v>3</v>
      </c>
      <c r="I1344" s="233"/>
      <c r="J1344" s="234">
        <f t="shared" si="70"/>
        <v>0</v>
      </c>
      <c r="K1344" s="230" t="s">
        <v>164</v>
      </c>
      <c r="L1344" s="235"/>
      <c r="M1344" s="236" t="s">
        <v>1</v>
      </c>
      <c r="N1344" s="237" t="s">
        <v>43</v>
      </c>
      <c r="O1344" s="71"/>
      <c r="P1344" s="191">
        <f t="shared" si="71"/>
        <v>0</v>
      </c>
      <c r="Q1344" s="191">
        <v>1.0499999999999999E-3</v>
      </c>
      <c r="R1344" s="191">
        <f t="shared" si="72"/>
        <v>3.15E-3</v>
      </c>
      <c r="S1344" s="191">
        <v>0</v>
      </c>
      <c r="T1344" s="192">
        <f t="shared" si="73"/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193" t="s">
        <v>367</v>
      </c>
      <c r="AT1344" s="193" t="s">
        <v>240</v>
      </c>
      <c r="AU1344" s="193" t="s">
        <v>87</v>
      </c>
      <c r="AY1344" s="17" t="s">
        <v>157</v>
      </c>
      <c r="BE1344" s="194">
        <f t="shared" si="74"/>
        <v>0</v>
      </c>
      <c r="BF1344" s="194">
        <f t="shared" si="75"/>
        <v>0</v>
      </c>
      <c r="BG1344" s="194">
        <f t="shared" si="76"/>
        <v>0</v>
      </c>
      <c r="BH1344" s="194">
        <f t="shared" si="77"/>
        <v>0</v>
      </c>
      <c r="BI1344" s="194">
        <f t="shared" si="78"/>
        <v>0</v>
      </c>
      <c r="BJ1344" s="17" t="s">
        <v>85</v>
      </c>
      <c r="BK1344" s="194">
        <f t="shared" si="79"/>
        <v>0</v>
      </c>
      <c r="BL1344" s="17" t="s">
        <v>254</v>
      </c>
      <c r="BM1344" s="193" t="s">
        <v>2449</v>
      </c>
    </row>
    <row r="1345" spans="1:65" s="2" customFormat="1" ht="24.15" customHeight="1">
      <c r="A1345" s="34"/>
      <c r="B1345" s="35"/>
      <c r="C1345" s="182" t="s">
        <v>2450</v>
      </c>
      <c r="D1345" s="182" t="s">
        <v>160</v>
      </c>
      <c r="E1345" s="183" t="s">
        <v>2451</v>
      </c>
      <c r="F1345" s="184" t="s">
        <v>2452</v>
      </c>
      <c r="G1345" s="185" t="s">
        <v>352</v>
      </c>
      <c r="H1345" s="186">
        <v>6</v>
      </c>
      <c r="I1345" s="187"/>
      <c r="J1345" s="188">
        <f t="shared" si="70"/>
        <v>0</v>
      </c>
      <c r="K1345" s="184" t="s">
        <v>164</v>
      </c>
      <c r="L1345" s="39"/>
      <c r="M1345" s="189" t="s">
        <v>1</v>
      </c>
      <c r="N1345" s="190" t="s">
        <v>43</v>
      </c>
      <c r="O1345" s="71"/>
      <c r="P1345" s="191">
        <f t="shared" si="71"/>
        <v>0</v>
      </c>
      <c r="Q1345" s="191">
        <v>0</v>
      </c>
      <c r="R1345" s="191">
        <f t="shared" si="72"/>
        <v>0</v>
      </c>
      <c r="S1345" s="191">
        <v>0</v>
      </c>
      <c r="T1345" s="192">
        <f t="shared" si="73"/>
        <v>0</v>
      </c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R1345" s="193" t="s">
        <v>254</v>
      </c>
      <c r="AT1345" s="193" t="s">
        <v>160</v>
      </c>
      <c r="AU1345" s="193" t="s">
        <v>87</v>
      </c>
      <c r="AY1345" s="17" t="s">
        <v>157</v>
      </c>
      <c r="BE1345" s="194">
        <f t="shared" si="74"/>
        <v>0</v>
      </c>
      <c r="BF1345" s="194">
        <f t="shared" si="75"/>
        <v>0</v>
      </c>
      <c r="BG1345" s="194">
        <f t="shared" si="76"/>
        <v>0</v>
      </c>
      <c r="BH1345" s="194">
        <f t="shared" si="77"/>
        <v>0</v>
      </c>
      <c r="BI1345" s="194">
        <f t="shared" si="78"/>
        <v>0</v>
      </c>
      <c r="BJ1345" s="17" t="s">
        <v>85</v>
      </c>
      <c r="BK1345" s="194">
        <f t="shared" si="79"/>
        <v>0</v>
      </c>
      <c r="BL1345" s="17" t="s">
        <v>254</v>
      </c>
      <c r="BM1345" s="193" t="s">
        <v>2453</v>
      </c>
    </row>
    <row r="1346" spans="1:65" s="2" customFormat="1" ht="24.15" customHeight="1">
      <c r="A1346" s="34"/>
      <c r="B1346" s="35"/>
      <c r="C1346" s="228" t="s">
        <v>2454</v>
      </c>
      <c r="D1346" s="228" t="s">
        <v>240</v>
      </c>
      <c r="E1346" s="229" t="s">
        <v>2455</v>
      </c>
      <c r="F1346" s="230" t="s">
        <v>2456</v>
      </c>
      <c r="G1346" s="231" t="s">
        <v>352</v>
      </c>
      <c r="H1346" s="232">
        <v>1</v>
      </c>
      <c r="I1346" s="233"/>
      <c r="J1346" s="234">
        <f t="shared" si="70"/>
        <v>0</v>
      </c>
      <c r="K1346" s="230" t="s">
        <v>164</v>
      </c>
      <c r="L1346" s="235"/>
      <c r="M1346" s="236" t="s">
        <v>1</v>
      </c>
      <c r="N1346" s="237" t="s">
        <v>43</v>
      </c>
      <c r="O1346" s="71"/>
      <c r="P1346" s="191">
        <f t="shared" si="71"/>
        <v>0</v>
      </c>
      <c r="Q1346" s="191">
        <v>1.0499999999999999E-3</v>
      </c>
      <c r="R1346" s="191">
        <f t="shared" si="72"/>
        <v>1.0499999999999999E-3</v>
      </c>
      <c r="S1346" s="191">
        <v>0</v>
      </c>
      <c r="T1346" s="192">
        <f t="shared" si="73"/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193" t="s">
        <v>367</v>
      </c>
      <c r="AT1346" s="193" t="s">
        <v>240</v>
      </c>
      <c r="AU1346" s="193" t="s">
        <v>87</v>
      </c>
      <c r="AY1346" s="17" t="s">
        <v>157</v>
      </c>
      <c r="BE1346" s="194">
        <f t="shared" si="74"/>
        <v>0</v>
      </c>
      <c r="BF1346" s="194">
        <f t="shared" si="75"/>
        <v>0</v>
      </c>
      <c r="BG1346" s="194">
        <f t="shared" si="76"/>
        <v>0</v>
      </c>
      <c r="BH1346" s="194">
        <f t="shared" si="77"/>
        <v>0</v>
      </c>
      <c r="BI1346" s="194">
        <f t="shared" si="78"/>
        <v>0</v>
      </c>
      <c r="BJ1346" s="17" t="s">
        <v>85</v>
      </c>
      <c r="BK1346" s="194">
        <f t="shared" si="79"/>
        <v>0</v>
      </c>
      <c r="BL1346" s="17" t="s">
        <v>254</v>
      </c>
      <c r="BM1346" s="193" t="s">
        <v>2457</v>
      </c>
    </row>
    <row r="1347" spans="1:65" s="2" customFormat="1" ht="24.15" customHeight="1">
      <c r="A1347" s="34"/>
      <c r="B1347" s="35"/>
      <c r="C1347" s="228" t="s">
        <v>2458</v>
      </c>
      <c r="D1347" s="228" t="s">
        <v>240</v>
      </c>
      <c r="E1347" s="229" t="s">
        <v>2459</v>
      </c>
      <c r="F1347" s="230" t="s">
        <v>2460</v>
      </c>
      <c r="G1347" s="231" t="s">
        <v>352</v>
      </c>
      <c r="H1347" s="232">
        <v>1</v>
      </c>
      <c r="I1347" s="233"/>
      <c r="J1347" s="234">
        <f t="shared" si="70"/>
        <v>0</v>
      </c>
      <c r="K1347" s="230" t="s">
        <v>164</v>
      </c>
      <c r="L1347" s="235"/>
      <c r="M1347" s="236" t="s">
        <v>1</v>
      </c>
      <c r="N1347" s="237" t="s">
        <v>43</v>
      </c>
      <c r="O1347" s="71"/>
      <c r="P1347" s="191">
        <f t="shared" si="71"/>
        <v>0</v>
      </c>
      <c r="Q1347" s="191">
        <v>1.0499999999999999E-3</v>
      </c>
      <c r="R1347" s="191">
        <f t="shared" si="72"/>
        <v>1.0499999999999999E-3</v>
      </c>
      <c r="S1347" s="191">
        <v>0</v>
      </c>
      <c r="T1347" s="192">
        <f t="shared" si="73"/>
        <v>0</v>
      </c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R1347" s="193" t="s">
        <v>367</v>
      </c>
      <c r="AT1347" s="193" t="s">
        <v>240</v>
      </c>
      <c r="AU1347" s="193" t="s">
        <v>87</v>
      </c>
      <c r="AY1347" s="17" t="s">
        <v>157</v>
      </c>
      <c r="BE1347" s="194">
        <f t="shared" si="74"/>
        <v>0</v>
      </c>
      <c r="BF1347" s="194">
        <f t="shared" si="75"/>
        <v>0</v>
      </c>
      <c r="BG1347" s="194">
        <f t="shared" si="76"/>
        <v>0</v>
      </c>
      <c r="BH1347" s="194">
        <f t="shared" si="77"/>
        <v>0</v>
      </c>
      <c r="BI1347" s="194">
        <f t="shared" si="78"/>
        <v>0</v>
      </c>
      <c r="BJ1347" s="17" t="s">
        <v>85</v>
      </c>
      <c r="BK1347" s="194">
        <f t="shared" si="79"/>
        <v>0</v>
      </c>
      <c r="BL1347" s="17" t="s">
        <v>254</v>
      </c>
      <c r="BM1347" s="193" t="s">
        <v>2461</v>
      </c>
    </row>
    <row r="1348" spans="1:65" s="2" customFormat="1" ht="24.15" customHeight="1">
      <c r="A1348" s="34"/>
      <c r="B1348" s="35"/>
      <c r="C1348" s="228" t="s">
        <v>2462</v>
      </c>
      <c r="D1348" s="228" t="s">
        <v>240</v>
      </c>
      <c r="E1348" s="229" t="s">
        <v>2463</v>
      </c>
      <c r="F1348" s="230" t="s">
        <v>2464</v>
      </c>
      <c r="G1348" s="231" t="s">
        <v>352</v>
      </c>
      <c r="H1348" s="232">
        <v>1</v>
      </c>
      <c r="I1348" s="233"/>
      <c r="J1348" s="234">
        <f t="shared" si="70"/>
        <v>0</v>
      </c>
      <c r="K1348" s="230" t="s">
        <v>164</v>
      </c>
      <c r="L1348" s="235"/>
      <c r="M1348" s="236" t="s">
        <v>1</v>
      </c>
      <c r="N1348" s="237" t="s">
        <v>43</v>
      </c>
      <c r="O1348" s="71"/>
      <c r="P1348" s="191">
        <f t="shared" si="71"/>
        <v>0</v>
      </c>
      <c r="Q1348" s="191">
        <v>1.0499999999999999E-3</v>
      </c>
      <c r="R1348" s="191">
        <f t="shared" si="72"/>
        <v>1.0499999999999999E-3</v>
      </c>
      <c r="S1348" s="191">
        <v>0</v>
      </c>
      <c r="T1348" s="192">
        <f t="shared" si="73"/>
        <v>0</v>
      </c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R1348" s="193" t="s">
        <v>367</v>
      </c>
      <c r="AT1348" s="193" t="s">
        <v>240</v>
      </c>
      <c r="AU1348" s="193" t="s">
        <v>87</v>
      </c>
      <c r="AY1348" s="17" t="s">
        <v>157</v>
      </c>
      <c r="BE1348" s="194">
        <f t="shared" si="74"/>
        <v>0</v>
      </c>
      <c r="BF1348" s="194">
        <f t="shared" si="75"/>
        <v>0</v>
      </c>
      <c r="BG1348" s="194">
        <f t="shared" si="76"/>
        <v>0</v>
      </c>
      <c r="BH1348" s="194">
        <f t="shared" si="77"/>
        <v>0</v>
      </c>
      <c r="BI1348" s="194">
        <f t="shared" si="78"/>
        <v>0</v>
      </c>
      <c r="BJ1348" s="17" t="s">
        <v>85</v>
      </c>
      <c r="BK1348" s="194">
        <f t="shared" si="79"/>
        <v>0</v>
      </c>
      <c r="BL1348" s="17" t="s">
        <v>254</v>
      </c>
      <c r="BM1348" s="193" t="s">
        <v>2465</v>
      </c>
    </row>
    <row r="1349" spans="1:65" s="2" customFormat="1" ht="24.15" customHeight="1">
      <c r="A1349" s="34"/>
      <c r="B1349" s="35"/>
      <c r="C1349" s="228" t="s">
        <v>2466</v>
      </c>
      <c r="D1349" s="228" t="s">
        <v>240</v>
      </c>
      <c r="E1349" s="229" t="s">
        <v>2467</v>
      </c>
      <c r="F1349" s="230" t="s">
        <v>2468</v>
      </c>
      <c r="G1349" s="231" t="s">
        <v>352</v>
      </c>
      <c r="H1349" s="232">
        <v>3</v>
      </c>
      <c r="I1349" s="233"/>
      <c r="J1349" s="234">
        <f t="shared" si="70"/>
        <v>0</v>
      </c>
      <c r="K1349" s="230" t="s">
        <v>164</v>
      </c>
      <c r="L1349" s="235"/>
      <c r="M1349" s="236" t="s">
        <v>1</v>
      </c>
      <c r="N1349" s="237" t="s">
        <v>43</v>
      </c>
      <c r="O1349" s="71"/>
      <c r="P1349" s="191">
        <f t="shared" si="71"/>
        <v>0</v>
      </c>
      <c r="Q1349" s="191">
        <v>1.0499999999999999E-3</v>
      </c>
      <c r="R1349" s="191">
        <f t="shared" si="72"/>
        <v>3.15E-3</v>
      </c>
      <c r="S1349" s="191">
        <v>0</v>
      </c>
      <c r="T1349" s="192">
        <f t="shared" si="73"/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193" t="s">
        <v>367</v>
      </c>
      <c r="AT1349" s="193" t="s">
        <v>240</v>
      </c>
      <c r="AU1349" s="193" t="s">
        <v>87</v>
      </c>
      <c r="AY1349" s="17" t="s">
        <v>157</v>
      </c>
      <c r="BE1349" s="194">
        <f t="shared" si="74"/>
        <v>0</v>
      </c>
      <c r="BF1349" s="194">
        <f t="shared" si="75"/>
        <v>0</v>
      </c>
      <c r="BG1349" s="194">
        <f t="shared" si="76"/>
        <v>0</v>
      </c>
      <c r="BH1349" s="194">
        <f t="shared" si="77"/>
        <v>0</v>
      </c>
      <c r="BI1349" s="194">
        <f t="shared" si="78"/>
        <v>0</v>
      </c>
      <c r="BJ1349" s="17" t="s">
        <v>85</v>
      </c>
      <c r="BK1349" s="194">
        <f t="shared" si="79"/>
        <v>0</v>
      </c>
      <c r="BL1349" s="17" t="s">
        <v>254</v>
      </c>
      <c r="BM1349" s="193" t="s">
        <v>2469</v>
      </c>
    </row>
    <row r="1350" spans="1:65" s="2" customFormat="1" ht="24.15" customHeight="1">
      <c r="A1350" s="34"/>
      <c r="B1350" s="35"/>
      <c r="C1350" s="182" t="s">
        <v>2470</v>
      </c>
      <c r="D1350" s="182" t="s">
        <v>160</v>
      </c>
      <c r="E1350" s="183" t="s">
        <v>2471</v>
      </c>
      <c r="F1350" s="184" t="s">
        <v>2472</v>
      </c>
      <c r="G1350" s="185" t="s">
        <v>352</v>
      </c>
      <c r="H1350" s="186">
        <v>1</v>
      </c>
      <c r="I1350" s="187"/>
      <c r="J1350" s="188">
        <f t="shared" si="70"/>
        <v>0</v>
      </c>
      <c r="K1350" s="184" t="s">
        <v>164</v>
      </c>
      <c r="L1350" s="39"/>
      <c r="M1350" s="189" t="s">
        <v>1</v>
      </c>
      <c r="N1350" s="190" t="s">
        <v>43</v>
      </c>
      <c r="O1350" s="71"/>
      <c r="P1350" s="191">
        <f t="shared" si="71"/>
        <v>0</v>
      </c>
      <c r="Q1350" s="191">
        <v>0</v>
      </c>
      <c r="R1350" s="191">
        <f t="shared" si="72"/>
        <v>0</v>
      </c>
      <c r="S1350" s="191">
        <v>0</v>
      </c>
      <c r="T1350" s="192">
        <f t="shared" si="73"/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193" t="s">
        <v>254</v>
      </c>
      <c r="AT1350" s="193" t="s">
        <v>160</v>
      </c>
      <c r="AU1350" s="193" t="s">
        <v>87</v>
      </c>
      <c r="AY1350" s="17" t="s">
        <v>157</v>
      </c>
      <c r="BE1350" s="194">
        <f t="shared" si="74"/>
        <v>0</v>
      </c>
      <c r="BF1350" s="194">
        <f t="shared" si="75"/>
        <v>0</v>
      </c>
      <c r="BG1350" s="194">
        <f t="shared" si="76"/>
        <v>0</v>
      </c>
      <c r="BH1350" s="194">
        <f t="shared" si="77"/>
        <v>0</v>
      </c>
      <c r="BI1350" s="194">
        <f t="shared" si="78"/>
        <v>0</v>
      </c>
      <c r="BJ1350" s="17" t="s">
        <v>85</v>
      </c>
      <c r="BK1350" s="194">
        <f t="shared" si="79"/>
        <v>0</v>
      </c>
      <c r="BL1350" s="17" t="s">
        <v>254</v>
      </c>
      <c r="BM1350" s="193" t="s">
        <v>2473</v>
      </c>
    </row>
    <row r="1351" spans="1:65" s="2" customFormat="1" ht="24.15" customHeight="1">
      <c r="A1351" s="34"/>
      <c r="B1351" s="35"/>
      <c r="C1351" s="228" t="s">
        <v>2474</v>
      </c>
      <c r="D1351" s="228" t="s">
        <v>240</v>
      </c>
      <c r="E1351" s="229" t="s">
        <v>2475</v>
      </c>
      <c r="F1351" s="230" t="s">
        <v>2476</v>
      </c>
      <c r="G1351" s="231" t="s">
        <v>352</v>
      </c>
      <c r="H1351" s="232">
        <v>1</v>
      </c>
      <c r="I1351" s="233"/>
      <c r="J1351" s="234">
        <f t="shared" si="70"/>
        <v>0</v>
      </c>
      <c r="K1351" s="230" t="s">
        <v>164</v>
      </c>
      <c r="L1351" s="235"/>
      <c r="M1351" s="236" t="s">
        <v>1</v>
      </c>
      <c r="N1351" s="237" t="s">
        <v>43</v>
      </c>
      <c r="O1351" s="71"/>
      <c r="P1351" s="191">
        <f t="shared" si="71"/>
        <v>0</v>
      </c>
      <c r="Q1351" s="191">
        <v>1.0499999999999999E-3</v>
      </c>
      <c r="R1351" s="191">
        <f t="shared" si="72"/>
        <v>1.0499999999999999E-3</v>
      </c>
      <c r="S1351" s="191">
        <v>0</v>
      </c>
      <c r="T1351" s="192">
        <f t="shared" si="73"/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193" t="s">
        <v>367</v>
      </c>
      <c r="AT1351" s="193" t="s">
        <v>240</v>
      </c>
      <c r="AU1351" s="193" t="s">
        <v>87</v>
      </c>
      <c r="AY1351" s="17" t="s">
        <v>157</v>
      </c>
      <c r="BE1351" s="194">
        <f t="shared" si="74"/>
        <v>0</v>
      </c>
      <c r="BF1351" s="194">
        <f t="shared" si="75"/>
        <v>0</v>
      </c>
      <c r="BG1351" s="194">
        <f t="shared" si="76"/>
        <v>0</v>
      </c>
      <c r="BH1351" s="194">
        <f t="shared" si="77"/>
        <v>0</v>
      </c>
      <c r="BI1351" s="194">
        <f t="shared" si="78"/>
        <v>0</v>
      </c>
      <c r="BJ1351" s="17" t="s">
        <v>85</v>
      </c>
      <c r="BK1351" s="194">
        <f t="shared" si="79"/>
        <v>0</v>
      </c>
      <c r="BL1351" s="17" t="s">
        <v>254</v>
      </c>
      <c r="BM1351" s="193" t="s">
        <v>2477</v>
      </c>
    </row>
    <row r="1352" spans="1:65" s="2" customFormat="1" ht="24.15" customHeight="1">
      <c r="A1352" s="34"/>
      <c r="B1352" s="35"/>
      <c r="C1352" s="182" t="s">
        <v>2478</v>
      </c>
      <c r="D1352" s="182" t="s">
        <v>160</v>
      </c>
      <c r="E1352" s="183" t="s">
        <v>2479</v>
      </c>
      <c r="F1352" s="184" t="s">
        <v>2480</v>
      </c>
      <c r="G1352" s="185" t="s">
        <v>352</v>
      </c>
      <c r="H1352" s="186">
        <v>1</v>
      </c>
      <c r="I1352" s="187"/>
      <c r="J1352" s="188">
        <f t="shared" si="70"/>
        <v>0</v>
      </c>
      <c r="K1352" s="184" t="s">
        <v>164</v>
      </c>
      <c r="L1352" s="39"/>
      <c r="M1352" s="189" t="s">
        <v>1</v>
      </c>
      <c r="N1352" s="190" t="s">
        <v>43</v>
      </c>
      <c r="O1352" s="71"/>
      <c r="P1352" s="191">
        <f t="shared" si="71"/>
        <v>0</v>
      </c>
      <c r="Q1352" s="191">
        <v>0</v>
      </c>
      <c r="R1352" s="191">
        <f t="shared" si="72"/>
        <v>0</v>
      </c>
      <c r="S1352" s="191">
        <v>0</v>
      </c>
      <c r="T1352" s="192">
        <f t="shared" si="73"/>
        <v>0</v>
      </c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R1352" s="193" t="s">
        <v>254</v>
      </c>
      <c r="AT1352" s="193" t="s">
        <v>160</v>
      </c>
      <c r="AU1352" s="193" t="s">
        <v>87</v>
      </c>
      <c r="AY1352" s="17" t="s">
        <v>157</v>
      </c>
      <c r="BE1352" s="194">
        <f t="shared" si="74"/>
        <v>0</v>
      </c>
      <c r="BF1352" s="194">
        <f t="shared" si="75"/>
        <v>0</v>
      </c>
      <c r="BG1352" s="194">
        <f t="shared" si="76"/>
        <v>0</v>
      </c>
      <c r="BH1352" s="194">
        <f t="shared" si="77"/>
        <v>0</v>
      </c>
      <c r="BI1352" s="194">
        <f t="shared" si="78"/>
        <v>0</v>
      </c>
      <c r="BJ1352" s="17" t="s">
        <v>85</v>
      </c>
      <c r="BK1352" s="194">
        <f t="shared" si="79"/>
        <v>0</v>
      </c>
      <c r="BL1352" s="17" t="s">
        <v>254</v>
      </c>
      <c r="BM1352" s="193" t="s">
        <v>2481</v>
      </c>
    </row>
    <row r="1353" spans="1:65" s="2" customFormat="1" ht="37.799999999999997" customHeight="1">
      <c r="A1353" s="34"/>
      <c r="B1353" s="35"/>
      <c r="C1353" s="228" t="s">
        <v>2482</v>
      </c>
      <c r="D1353" s="228" t="s">
        <v>240</v>
      </c>
      <c r="E1353" s="229" t="s">
        <v>2483</v>
      </c>
      <c r="F1353" s="230" t="s">
        <v>2484</v>
      </c>
      <c r="G1353" s="231" t="s">
        <v>352</v>
      </c>
      <c r="H1353" s="232">
        <v>1</v>
      </c>
      <c r="I1353" s="233"/>
      <c r="J1353" s="234">
        <f t="shared" si="70"/>
        <v>0</v>
      </c>
      <c r="K1353" s="230" t="s">
        <v>164</v>
      </c>
      <c r="L1353" s="235"/>
      <c r="M1353" s="236" t="s">
        <v>1</v>
      </c>
      <c r="N1353" s="237" t="s">
        <v>43</v>
      </c>
      <c r="O1353" s="71"/>
      <c r="P1353" s="191">
        <f t="shared" si="71"/>
        <v>0</v>
      </c>
      <c r="Q1353" s="191">
        <v>5.9699999999999996E-3</v>
      </c>
      <c r="R1353" s="191">
        <f t="shared" si="72"/>
        <v>5.9699999999999996E-3</v>
      </c>
      <c r="S1353" s="191">
        <v>0</v>
      </c>
      <c r="T1353" s="192">
        <f t="shared" si="73"/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193" t="s">
        <v>367</v>
      </c>
      <c r="AT1353" s="193" t="s">
        <v>240</v>
      </c>
      <c r="AU1353" s="193" t="s">
        <v>87</v>
      </c>
      <c r="AY1353" s="17" t="s">
        <v>157</v>
      </c>
      <c r="BE1353" s="194">
        <f t="shared" si="74"/>
        <v>0</v>
      </c>
      <c r="BF1353" s="194">
        <f t="shared" si="75"/>
        <v>0</v>
      </c>
      <c r="BG1353" s="194">
        <f t="shared" si="76"/>
        <v>0</v>
      </c>
      <c r="BH1353" s="194">
        <f t="shared" si="77"/>
        <v>0</v>
      </c>
      <c r="BI1353" s="194">
        <f t="shared" si="78"/>
        <v>0</v>
      </c>
      <c r="BJ1353" s="17" t="s">
        <v>85</v>
      </c>
      <c r="BK1353" s="194">
        <f t="shared" si="79"/>
        <v>0</v>
      </c>
      <c r="BL1353" s="17" t="s">
        <v>254</v>
      </c>
      <c r="BM1353" s="193" t="s">
        <v>2485</v>
      </c>
    </row>
    <row r="1354" spans="1:65" s="2" customFormat="1" ht="24.15" customHeight="1">
      <c r="A1354" s="34"/>
      <c r="B1354" s="35"/>
      <c r="C1354" s="182" t="s">
        <v>2486</v>
      </c>
      <c r="D1354" s="182" t="s">
        <v>160</v>
      </c>
      <c r="E1354" s="183" t="s">
        <v>2487</v>
      </c>
      <c r="F1354" s="184" t="s">
        <v>2488</v>
      </c>
      <c r="G1354" s="185" t="s">
        <v>352</v>
      </c>
      <c r="H1354" s="186">
        <v>12</v>
      </c>
      <c r="I1354" s="187"/>
      <c r="J1354" s="188">
        <f t="shared" si="70"/>
        <v>0</v>
      </c>
      <c r="K1354" s="184" t="s">
        <v>164</v>
      </c>
      <c r="L1354" s="39"/>
      <c r="M1354" s="189" t="s">
        <v>1</v>
      </c>
      <c r="N1354" s="190" t="s">
        <v>43</v>
      </c>
      <c r="O1354" s="71"/>
      <c r="P1354" s="191">
        <f t="shared" si="71"/>
        <v>0</v>
      </c>
      <c r="Q1354" s="191">
        <v>0</v>
      </c>
      <c r="R1354" s="191">
        <f t="shared" si="72"/>
        <v>0</v>
      </c>
      <c r="S1354" s="191">
        <v>0</v>
      </c>
      <c r="T1354" s="192">
        <f t="shared" si="73"/>
        <v>0</v>
      </c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R1354" s="193" t="s">
        <v>254</v>
      </c>
      <c r="AT1354" s="193" t="s">
        <v>160</v>
      </c>
      <c r="AU1354" s="193" t="s">
        <v>87</v>
      </c>
      <c r="AY1354" s="17" t="s">
        <v>157</v>
      </c>
      <c r="BE1354" s="194">
        <f t="shared" si="74"/>
        <v>0</v>
      </c>
      <c r="BF1354" s="194">
        <f t="shared" si="75"/>
        <v>0</v>
      </c>
      <c r="BG1354" s="194">
        <f t="shared" si="76"/>
        <v>0</v>
      </c>
      <c r="BH1354" s="194">
        <f t="shared" si="77"/>
        <v>0</v>
      </c>
      <c r="BI1354" s="194">
        <f t="shared" si="78"/>
        <v>0</v>
      </c>
      <c r="BJ1354" s="17" t="s">
        <v>85</v>
      </c>
      <c r="BK1354" s="194">
        <f t="shared" si="79"/>
        <v>0</v>
      </c>
      <c r="BL1354" s="17" t="s">
        <v>254</v>
      </c>
      <c r="BM1354" s="193" t="s">
        <v>2489</v>
      </c>
    </row>
    <row r="1355" spans="1:65" s="2" customFormat="1" ht="16.5" customHeight="1">
      <c r="A1355" s="34"/>
      <c r="B1355" s="35"/>
      <c r="C1355" s="228" t="s">
        <v>2490</v>
      </c>
      <c r="D1355" s="228" t="s">
        <v>240</v>
      </c>
      <c r="E1355" s="229" t="s">
        <v>2491</v>
      </c>
      <c r="F1355" s="230" t="s">
        <v>2492</v>
      </c>
      <c r="G1355" s="231" t="s">
        <v>352</v>
      </c>
      <c r="H1355" s="232">
        <v>12</v>
      </c>
      <c r="I1355" s="233"/>
      <c r="J1355" s="234">
        <f t="shared" si="70"/>
        <v>0</v>
      </c>
      <c r="K1355" s="230" t="s">
        <v>164</v>
      </c>
      <c r="L1355" s="235"/>
      <c r="M1355" s="236" t="s">
        <v>1</v>
      </c>
      <c r="N1355" s="237" t="s">
        <v>43</v>
      </c>
      <c r="O1355" s="71"/>
      <c r="P1355" s="191">
        <f t="shared" si="71"/>
        <v>0</v>
      </c>
      <c r="Q1355" s="191">
        <v>2.5000000000000001E-4</v>
      </c>
      <c r="R1355" s="191">
        <f t="shared" si="72"/>
        <v>3.0000000000000001E-3</v>
      </c>
      <c r="S1355" s="191">
        <v>0</v>
      </c>
      <c r="T1355" s="192">
        <f t="shared" si="73"/>
        <v>0</v>
      </c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R1355" s="193" t="s">
        <v>367</v>
      </c>
      <c r="AT1355" s="193" t="s">
        <v>240</v>
      </c>
      <c r="AU1355" s="193" t="s">
        <v>87</v>
      </c>
      <c r="AY1355" s="17" t="s">
        <v>157</v>
      </c>
      <c r="BE1355" s="194">
        <f t="shared" si="74"/>
        <v>0</v>
      </c>
      <c r="BF1355" s="194">
        <f t="shared" si="75"/>
        <v>0</v>
      </c>
      <c r="BG1355" s="194">
        <f t="shared" si="76"/>
        <v>0</v>
      </c>
      <c r="BH1355" s="194">
        <f t="shared" si="77"/>
        <v>0</v>
      </c>
      <c r="BI1355" s="194">
        <f t="shared" si="78"/>
        <v>0</v>
      </c>
      <c r="BJ1355" s="17" t="s">
        <v>85</v>
      </c>
      <c r="BK1355" s="194">
        <f t="shared" si="79"/>
        <v>0</v>
      </c>
      <c r="BL1355" s="17" t="s">
        <v>254</v>
      </c>
      <c r="BM1355" s="193" t="s">
        <v>2493</v>
      </c>
    </row>
    <row r="1356" spans="1:65" s="2" customFormat="1" ht="24.15" customHeight="1">
      <c r="A1356" s="34"/>
      <c r="B1356" s="35"/>
      <c r="C1356" s="182" t="s">
        <v>2494</v>
      </c>
      <c r="D1356" s="182" t="s">
        <v>160</v>
      </c>
      <c r="E1356" s="183" t="s">
        <v>2495</v>
      </c>
      <c r="F1356" s="184" t="s">
        <v>2496</v>
      </c>
      <c r="G1356" s="185" t="s">
        <v>352</v>
      </c>
      <c r="H1356" s="186">
        <v>2</v>
      </c>
      <c r="I1356" s="187"/>
      <c r="J1356" s="188">
        <f t="shared" si="70"/>
        <v>0</v>
      </c>
      <c r="K1356" s="184" t="s">
        <v>164</v>
      </c>
      <c r="L1356" s="39"/>
      <c r="M1356" s="189" t="s">
        <v>1</v>
      </c>
      <c r="N1356" s="190" t="s">
        <v>43</v>
      </c>
      <c r="O1356" s="71"/>
      <c r="P1356" s="191">
        <f t="shared" si="71"/>
        <v>0</v>
      </c>
      <c r="Q1356" s="191">
        <v>0</v>
      </c>
      <c r="R1356" s="191">
        <f t="shared" si="72"/>
        <v>0</v>
      </c>
      <c r="S1356" s="191">
        <v>0</v>
      </c>
      <c r="T1356" s="192">
        <f t="shared" si="73"/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193" t="s">
        <v>254</v>
      </c>
      <c r="AT1356" s="193" t="s">
        <v>160</v>
      </c>
      <c r="AU1356" s="193" t="s">
        <v>87</v>
      </c>
      <c r="AY1356" s="17" t="s">
        <v>157</v>
      </c>
      <c r="BE1356" s="194">
        <f t="shared" si="74"/>
        <v>0</v>
      </c>
      <c r="BF1356" s="194">
        <f t="shared" si="75"/>
        <v>0</v>
      </c>
      <c r="BG1356" s="194">
        <f t="shared" si="76"/>
        <v>0</v>
      </c>
      <c r="BH1356" s="194">
        <f t="shared" si="77"/>
        <v>0</v>
      </c>
      <c r="BI1356" s="194">
        <f t="shared" si="78"/>
        <v>0</v>
      </c>
      <c r="BJ1356" s="17" t="s">
        <v>85</v>
      </c>
      <c r="BK1356" s="194">
        <f t="shared" si="79"/>
        <v>0</v>
      </c>
      <c r="BL1356" s="17" t="s">
        <v>254</v>
      </c>
      <c r="BM1356" s="193" t="s">
        <v>2497</v>
      </c>
    </row>
    <row r="1357" spans="1:65" s="2" customFormat="1" ht="16.5" customHeight="1">
      <c r="A1357" s="34"/>
      <c r="B1357" s="35"/>
      <c r="C1357" s="228" t="s">
        <v>2498</v>
      </c>
      <c r="D1357" s="228" t="s">
        <v>240</v>
      </c>
      <c r="E1357" s="229" t="s">
        <v>2499</v>
      </c>
      <c r="F1357" s="230" t="s">
        <v>2500</v>
      </c>
      <c r="G1357" s="231" t="s">
        <v>352</v>
      </c>
      <c r="H1357" s="232">
        <v>2</v>
      </c>
      <c r="I1357" s="233"/>
      <c r="J1357" s="234">
        <f t="shared" si="70"/>
        <v>0</v>
      </c>
      <c r="K1357" s="230" t="s">
        <v>164</v>
      </c>
      <c r="L1357" s="235"/>
      <c r="M1357" s="236" t="s">
        <v>1</v>
      </c>
      <c r="N1357" s="237" t="s">
        <v>43</v>
      </c>
      <c r="O1357" s="71"/>
      <c r="P1357" s="191">
        <f t="shared" si="71"/>
        <v>0</v>
      </c>
      <c r="Q1357" s="191">
        <v>4.6999999999999999E-4</v>
      </c>
      <c r="R1357" s="191">
        <f t="shared" si="72"/>
        <v>9.3999999999999997E-4</v>
      </c>
      <c r="S1357" s="191">
        <v>0</v>
      </c>
      <c r="T1357" s="192">
        <f t="shared" si="73"/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93" t="s">
        <v>367</v>
      </c>
      <c r="AT1357" s="193" t="s">
        <v>240</v>
      </c>
      <c r="AU1357" s="193" t="s">
        <v>87</v>
      </c>
      <c r="AY1357" s="17" t="s">
        <v>157</v>
      </c>
      <c r="BE1357" s="194">
        <f t="shared" si="74"/>
        <v>0</v>
      </c>
      <c r="BF1357" s="194">
        <f t="shared" si="75"/>
        <v>0</v>
      </c>
      <c r="BG1357" s="194">
        <f t="shared" si="76"/>
        <v>0</v>
      </c>
      <c r="BH1357" s="194">
        <f t="shared" si="77"/>
        <v>0</v>
      </c>
      <c r="BI1357" s="194">
        <f t="shared" si="78"/>
        <v>0</v>
      </c>
      <c r="BJ1357" s="17" t="s">
        <v>85</v>
      </c>
      <c r="BK1357" s="194">
        <f t="shared" si="79"/>
        <v>0</v>
      </c>
      <c r="BL1357" s="17" t="s">
        <v>254</v>
      </c>
      <c r="BM1357" s="193" t="s">
        <v>2501</v>
      </c>
    </row>
    <row r="1358" spans="1:65" s="2" customFormat="1" ht="24.15" customHeight="1">
      <c r="A1358" s="34"/>
      <c r="B1358" s="35"/>
      <c r="C1358" s="182" t="s">
        <v>2502</v>
      </c>
      <c r="D1358" s="182" t="s">
        <v>160</v>
      </c>
      <c r="E1358" s="183" t="s">
        <v>2503</v>
      </c>
      <c r="F1358" s="184" t="s">
        <v>2504</v>
      </c>
      <c r="G1358" s="185" t="s">
        <v>352</v>
      </c>
      <c r="H1358" s="186">
        <v>1</v>
      </c>
      <c r="I1358" s="187"/>
      <c r="J1358" s="188">
        <f t="shared" si="70"/>
        <v>0</v>
      </c>
      <c r="K1358" s="184" t="s">
        <v>164</v>
      </c>
      <c r="L1358" s="39"/>
      <c r="M1358" s="189" t="s">
        <v>1</v>
      </c>
      <c r="N1358" s="190" t="s">
        <v>43</v>
      </c>
      <c r="O1358" s="71"/>
      <c r="P1358" s="191">
        <f t="shared" si="71"/>
        <v>0</v>
      </c>
      <c r="Q1358" s="191">
        <v>0</v>
      </c>
      <c r="R1358" s="191">
        <f t="shared" si="72"/>
        <v>0</v>
      </c>
      <c r="S1358" s="191">
        <v>0</v>
      </c>
      <c r="T1358" s="192">
        <f t="shared" si="73"/>
        <v>0</v>
      </c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R1358" s="193" t="s">
        <v>254</v>
      </c>
      <c r="AT1358" s="193" t="s">
        <v>160</v>
      </c>
      <c r="AU1358" s="193" t="s">
        <v>87</v>
      </c>
      <c r="AY1358" s="17" t="s">
        <v>157</v>
      </c>
      <c r="BE1358" s="194">
        <f t="shared" si="74"/>
        <v>0</v>
      </c>
      <c r="BF1358" s="194">
        <f t="shared" si="75"/>
        <v>0</v>
      </c>
      <c r="BG1358" s="194">
        <f t="shared" si="76"/>
        <v>0</v>
      </c>
      <c r="BH1358" s="194">
        <f t="shared" si="77"/>
        <v>0</v>
      </c>
      <c r="BI1358" s="194">
        <f t="shared" si="78"/>
        <v>0</v>
      </c>
      <c r="BJ1358" s="17" t="s">
        <v>85</v>
      </c>
      <c r="BK1358" s="194">
        <f t="shared" si="79"/>
        <v>0</v>
      </c>
      <c r="BL1358" s="17" t="s">
        <v>254</v>
      </c>
      <c r="BM1358" s="193" t="s">
        <v>2505</v>
      </c>
    </row>
    <row r="1359" spans="1:65" s="2" customFormat="1" ht="16.5" customHeight="1">
      <c r="A1359" s="34"/>
      <c r="B1359" s="35"/>
      <c r="C1359" s="228" t="s">
        <v>2506</v>
      </c>
      <c r="D1359" s="228" t="s">
        <v>240</v>
      </c>
      <c r="E1359" s="229" t="s">
        <v>2507</v>
      </c>
      <c r="F1359" s="230" t="s">
        <v>2508</v>
      </c>
      <c r="G1359" s="231" t="s">
        <v>352</v>
      </c>
      <c r="H1359" s="232">
        <v>1</v>
      </c>
      <c r="I1359" s="233"/>
      <c r="J1359" s="234">
        <f t="shared" si="70"/>
        <v>0</v>
      </c>
      <c r="K1359" s="230" t="s">
        <v>164</v>
      </c>
      <c r="L1359" s="235"/>
      <c r="M1359" s="236" t="s">
        <v>1</v>
      </c>
      <c r="N1359" s="237" t="s">
        <v>43</v>
      </c>
      <c r="O1359" s="71"/>
      <c r="P1359" s="191">
        <f t="shared" si="71"/>
        <v>0</v>
      </c>
      <c r="Q1359" s="191">
        <v>5.0000000000000001E-4</v>
      </c>
      <c r="R1359" s="191">
        <f t="shared" si="72"/>
        <v>5.0000000000000001E-4</v>
      </c>
      <c r="S1359" s="191">
        <v>0</v>
      </c>
      <c r="T1359" s="192">
        <f t="shared" si="73"/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193" t="s">
        <v>367</v>
      </c>
      <c r="AT1359" s="193" t="s">
        <v>240</v>
      </c>
      <c r="AU1359" s="193" t="s">
        <v>87</v>
      </c>
      <c r="AY1359" s="17" t="s">
        <v>157</v>
      </c>
      <c r="BE1359" s="194">
        <f t="shared" si="74"/>
        <v>0</v>
      </c>
      <c r="BF1359" s="194">
        <f t="shared" si="75"/>
        <v>0</v>
      </c>
      <c r="BG1359" s="194">
        <f t="shared" si="76"/>
        <v>0</v>
      </c>
      <c r="BH1359" s="194">
        <f t="shared" si="77"/>
        <v>0</v>
      </c>
      <c r="BI1359" s="194">
        <f t="shared" si="78"/>
        <v>0</v>
      </c>
      <c r="BJ1359" s="17" t="s">
        <v>85</v>
      </c>
      <c r="BK1359" s="194">
        <f t="shared" si="79"/>
        <v>0</v>
      </c>
      <c r="BL1359" s="17" t="s">
        <v>254</v>
      </c>
      <c r="BM1359" s="193" t="s">
        <v>2509</v>
      </c>
    </row>
    <row r="1360" spans="1:65" s="2" customFormat="1" ht="24.15" customHeight="1">
      <c r="A1360" s="34"/>
      <c r="B1360" s="35"/>
      <c r="C1360" s="182" t="s">
        <v>2510</v>
      </c>
      <c r="D1360" s="182" t="s">
        <v>160</v>
      </c>
      <c r="E1360" s="183" t="s">
        <v>2511</v>
      </c>
      <c r="F1360" s="184" t="s">
        <v>2512</v>
      </c>
      <c r="G1360" s="185" t="s">
        <v>352</v>
      </c>
      <c r="H1360" s="186">
        <v>6</v>
      </c>
      <c r="I1360" s="187"/>
      <c r="J1360" s="188">
        <f t="shared" si="70"/>
        <v>0</v>
      </c>
      <c r="K1360" s="184" t="s">
        <v>164</v>
      </c>
      <c r="L1360" s="39"/>
      <c r="M1360" s="189" t="s">
        <v>1</v>
      </c>
      <c r="N1360" s="190" t="s">
        <v>43</v>
      </c>
      <c r="O1360" s="71"/>
      <c r="P1360" s="191">
        <f t="shared" si="71"/>
        <v>0</v>
      </c>
      <c r="Q1360" s="191">
        <v>0</v>
      </c>
      <c r="R1360" s="191">
        <f t="shared" si="72"/>
        <v>0</v>
      </c>
      <c r="S1360" s="191">
        <v>0</v>
      </c>
      <c r="T1360" s="192">
        <f t="shared" si="73"/>
        <v>0</v>
      </c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R1360" s="193" t="s">
        <v>254</v>
      </c>
      <c r="AT1360" s="193" t="s">
        <v>160</v>
      </c>
      <c r="AU1360" s="193" t="s">
        <v>87</v>
      </c>
      <c r="AY1360" s="17" t="s">
        <v>157</v>
      </c>
      <c r="BE1360" s="194">
        <f t="shared" si="74"/>
        <v>0</v>
      </c>
      <c r="BF1360" s="194">
        <f t="shared" si="75"/>
        <v>0</v>
      </c>
      <c r="BG1360" s="194">
        <f t="shared" si="76"/>
        <v>0</v>
      </c>
      <c r="BH1360" s="194">
        <f t="shared" si="77"/>
        <v>0</v>
      </c>
      <c r="BI1360" s="194">
        <f t="shared" si="78"/>
        <v>0</v>
      </c>
      <c r="BJ1360" s="17" t="s">
        <v>85</v>
      </c>
      <c r="BK1360" s="194">
        <f t="shared" si="79"/>
        <v>0</v>
      </c>
      <c r="BL1360" s="17" t="s">
        <v>254</v>
      </c>
      <c r="BM1360" s="193" t="s">
        <v>2513</v>
      </c>
    </row>
    <row r="1361" spans="1:65" s="2" customFormat="1" ht="16.5" customHeight="1">
      <c r="A1361" s="34"/>
      <c r="B1361" s="35"/>
      <c r="C1361" s="228" t="s">
        <v>2514</v>
      </c>
      <c r="D1361" s="228" t="s">
        <v>240</v>
      </c>
      <c r="E1361" s="229" t="s">
        <v>2515</v>
      </c>
      <c r="F1361" s="230" t="s">
        <v>2516</v>
      </c>
      <c r="G1361" s="231" t="s">
        <v>352</v>
      </c>
      <c r="H1361" s="232">
        <v>6</v>
      </c>
      <c r="I1361" s="233"/>
      <c r="J1361" s="234">
        <f t="shared" si="70"/>
        <v>0</v>
      </c>
      <c r="K1361" s="230" t="s">
        <v>164</v>
      </c>
      <c r="L1361" s="235"/>
      <c r="M1361" s="236" t="s">
        <v>1</v>
      </c>
      <c r="N1361" s="237" t="s">
        <v>43</v>
      </c>
      <c r="O1361" s="71"/>
      <c r="P1361" s="191">
        <f t="shared" si="71"/>
        <v>0</v>
      </c>
      <c r="Q1361" s="191">
        <v>5.0000000000000002E-5</v>
      </c>
      <c r="R1361" s="191">
        <f t="shared" si="72"/>
        <v>3.0000000000000003E-4</v>
      </c>
      <c r="S1361" s="191">
        <v>0</v>
      </c>
      <c r="T1361" s="192">
        <f t="shared" si="73"/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93" t="s">
        <v>367</v>
      </c>
      <c r="AT1361" s="193" t="s">
        <v>240</v>
      </c>
      <c r="AU1361" s="193" t="s">
        <v>87</v>
      </c>
      <c r="AY1361" s="17" t="s">
        <v>157</v>
      </c>
      <c r="BE1361" s="194">
        <f t="shared" si="74"/>
        <v>0</v>
      </c>
      <c r="BF1361" s="194">
        <f t="shared" si="75"/>
        <v>0</v>
      </c>
      <c r="BG1361" s="194">
        <f t="shared" si="76"/>
        <v>0</v>
      </c>
      <c r="BH1361" s="194">
        <f t="shared" si="77"/>
        <v>0</v>
      </c>
      <c r="BI1361" s="194">
        <f t="shared" si="78"/>
        <v>0</v>
      </c>
      <c r="BJ1361" s="17" t="s">
        <v>85</v>
      </c>
      <c r="BK1361" s="194">
        <f t="shared" si="79"/>
        <v>0</v>
      </c>
      <c r="BL1361" s="17" t="s">
        <v>254</v>
      </c>
      <c r="BM1361" s="193" t="s">
        <v>2517</v>
      </c>
    </row>
    <row r="1362" spans="1:65" s="2" customFormat="1" ht="33" customHeight="1">
      <c r="A1362" s="34"/>
      <c r="B1362" s="35"/>
      <c r="C1362" s="182" t="s">
        <v>2518</v>
      </c>
      <c r="D1362" s="182" t="s">
        <v>160</v>
      </c>
      <c r="E1362" s="183" t="s">
        <v>2519</v>
      </c>
      <c r="F1362" s="184" t="s">
        <v>2520</v>
      </c>
      <c r="G1362" s="185" t="s">
        <v>352</v>
      </c>
      <c r="H1362" s="186">
        <v>2</v>
      </c>
      <c r="I1362" s="187"/>
      <c r="J1362" s="188">
        <f t="shared" si="70"/>
        <v>0</v>
      </c>
      <c r="K1362" s="184" t="s">
        <v>164</v>
      </c>
      <c r="L1362" s="39"/>
      <c r="M1362" s="189" t="s">
        <v>1</v>
      </c>
      <c r="N1362" s="190" t="s">
        <v>43</v>
      </c>
      <c r="O1362" s="71"/>
      <c r="P1362" s="191">
        <f t="shared" si="71"/>
        <v>0</v>
      </c>
      <c r="Q1362" s="191">
        <v>0</v>
      </c>
      <c r="R1362" s="191">
        <f t="shared" si="72"/>
        <v>0</v>
      </c>
      <c r="S1362" s="191">
        <v>0</v>
      </c>
      <c r="T1362" s="192">
        <f t="shared" si="73"/>
        <v>0</v>
      </c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R1362" s="193" t="s">
        <v>254</v>
      </c>
      <c r="AT1362" s="193" t="s">
        <v>160</v>
      </c>
      <c r="AU1362" s="193" t="s">
        <v>87</v>
      </c>
      <c r="AY1362" s="17" t="s">
        <v>157</v>
      </c>
      <c r="BE1362" s="194">
        <f t="shared" si="74"/>
        <v>0</v>
      </c>
      <c r="BF1362" s="194">
        <f t="shared" si="75"/>
        <v>0</v>
      </c>
      <c r="BG1362" s="194">
        <f t="shared" si="76"/>
        <v>0</v>
      </c>
      <c r="BH1362" s="194">
        <f t="shared" si="77"/>
        <v>0</v>
      </c>
      <c r="BI1362" s="194">
        <f t="shared" si="78"/>
        <v>0</v>
      </c>
      <c r="BJ1362" s="17" t="s">
        <v>85</v>
      </c>
      <c r="BK1362" s="194">
        <f t="shared" si="79"/>
        <v>0</v>
      </c>
      <c r="BL1362" s="17" t="s">
        <v>254</v>
      </c>
      <c r="BM1362" s="193" t="s">
        <v>2521</v>
      </c>
    </row>
    <row r="1363" spans="1:65" s="2" customFormat="1" ht="16.5" customHeight="1">
      <c r="A1363" s="34"/>
      <c r="B1363" s="35"/>
      <c r="C1363" s="228" t="s">
        <v>2522</v>
      </c>
      <c r="D1363" s="228" t="s">
        <v>240</v>
      </c>
      <c r="E1363" s="229" t="s">
        <v>2523</v>
      </c>
      <c r="F1363" s="230" t="s">
        <v>2524</v>
      </c>
      <c r="G1363" s="231" t="s">
        <v>352</v>
      </c>
      <c r="H1363" s="232">
        <v>2</v>
      </c>
      <c r="I1363" s="233"/>
      <c r="J1363" s="234">
        <f t="shared" si="70"/>
        <v>0</v>
      </c>
      <c r="K1363" s="230" t="s">
        <v>164</v>
      </c>
      <c r="L1363" s="235"/>
      <c r="M1363" s="236" t="s">
        <v>1</v>
      </c>
      <c r="N1363" s="237" t="s">
        <v>43</v>
      </c>
      <c r="O1363" s="71"/>
      <c r="P1363" s="191">
        <f t="shared" si="71"/>
        <v>0</v>
      </c>
      <c r="Q1363" s="191">
        <v>5.0000000000000001E-4</v>
      </c>
      <c r="R1363" s="191">
        <f t="shared" si="72"/>
        <v>1E-3</v>
      </c>
      <c r="S1363" s="191">
        <v>0</v>
      </c>
      <c r="T1363" s="192">
        <f t="shared" si="73"/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193" t="s">
        <v>367</v>
      </c>
      <c r="AT1363" s="193" t="s">
        <v>240</v>
      </c>
      <c r="AU1363" s="193" t="s">
        <v>87</v>
      </c>
      <c r="AY1363" s="17" t="s">
        <v>157</v>
      </c>
      <c r="BE1363" s="194">
        <f t="shared" si="74"/>
        <v>0</v>
      </c>
      <c r="BF1363" s="194">
        <f t="shared" si="75"/>
        <v>0</v>
      </c>
      <c r="BG1363" s="194">
        <f t="shared" si="76"/>
        <v>0</v>
      </c>
      <c r="BH1363" s="194">
        <f t="shared" si="77"/>
        <v>0</v>
      </c>
      <c r="BI1363" s="194">
        <f t="shared" si="78"/>
        <v>0</v>
      </c>
      <c r="BJ1363" s="17" t="s">
        <v>85</v>
      </c>
      <c r="BK1363" s="194">
        <f t="shared" si="79"/>
        <v>0</v>
      </c>
      <c r="BL1363" s="17" t="s">
        <v>254</v>
      </c>
      <c r="BM1363" s="193" t="s">
        <v>2525</v>
      </c>
    </row>
    <row r="1364" spans="1:65" s="2" customFormat="1" ht="24.15" customHeight="1">
      <c r="A1364" s="34"/>
      <c r="B1364" s="35"/>
      <c r="C1364" s="182" t="s">
        <v>2526</v>
      </c>
      <c r="D1364" s="182" t="s">
        <v>160</v>
      </c>
      <c r="E1364" s="183" t="s">
        <v>2527</v>
      </c>
      <c r="F1364" s="184" t="s">
        <v>2528</v>
      </c>
      <c r="G1364" s="185" t="s">
        <v>352</v>
      </c>
      <c r="H1364" s="186">
        <v>5</v>
      </c>
      <c r="I1364" s="187"/>
      <c r="J1364" s="188">
        <f t="shared" si="70"/>
        <v>0</v>
      </c>
      <c r="K1364" s="184" t="s">
        <v>1</v>
      </c>
      <c r="L1364" s="39"/>
      <c r="M1364" s="189" t="s">
        <v>1</v>
      </c>
      <c r="N1364" s="190" t="s">
        <v>43</v>
      </c>
      <c r="O1364" s="71"/>
      <c r="P1364" s="191">
        <f t="shared" si="71"/>
        <v>0</v>
      </c>
      <c r="Q1364" s="191">
        <v>0</v>
      </c>
      <c r="R1364" s="191">
        <f t="shared" si="72"/>
        <v>0</v>
      </c>
      <c r="S1364" s="191">
        <v>0</v>
      </c>
      <c r="T1364" s="192">
        <f t="shared" si="73"/>
        <v>0</v>
      </c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R1364" s="193" t="s">
        <v>254</v>
      </c>
      <c r="AT1364" s="193" t="s">
        <v>160</v>
      </c>
      <c r="AU1364" s="193" t="s">
        <v>87</v>
      </c>
      <c r="AY1364" s="17" t="s">
        <v>157</v>
      </c>
      <c r="BE1364" s="194">
        <f t="shared" si="74"/>
        <v>0</v>
      </c>
      <c r="BF1364" s="194">
        <f t="shared" si="75"/>
        <v>0</v>
      </c>
      <c r="BG1364" s="194">
        <f t="shared" si="76"/>
        <v>0</v>
      </c>
      <c r="BH1364" s="194">
        <f t="shared" si="77"/>
        <v>0</v>
      </c>
      <c r="BI1364" s="194">
        <f t="shared" si="78"/>
        <v>0</v>
      </c>
      <c r="BJ1364" s="17" t="s">
        <v>85</v>
      </c>
      <c r="BK1364" s="194">
        <f t="shared" si="79"/>
        <v>0</v>
      </c>
      <c r="BL1364" s="17" t="s">
        <v>254</v>
      </c>
      <c r="BM1364" s="193" t="s">
        <v>2529</v>
      </c>
    </row>
    <row r="1365" spans="1:65" s="2" customFormat="1" ht="21.75" customHeight="1">
      <c r="A1365" s="34"/>
      <c r="B1365" s="35"/>
      <c r="C1365" s="228" t="s">
        <v>2530</v>
      </c>
      <c r="D1365" s="228" t="s">
        <v>240</v>
      </c>
      <c r="E1365" s="229" t="s">
        <v>2531</v>
      </c>
      <c r="F1365" s="230" t="s">
        <v>2532</v>
      </c>
      <c r="G1365" s="231" t="s">
        <v>352</v>
      </c>
      <c r="H1365" s="232">
        <v>5</v>
      </c>
      <c r="I1365" s="233"/>
      <c r="J1365" s="234">
        <f t="shared" si="70"/>
        <v>0</v>
      </c>
      <c r="K1365" s="230" t="s">
        <v>1</v>
      </c>
      <c r="L1365" s="235"/>
      <c r="M1365" s="236" t="s">
        <v>1</v>
      </c>
      <c r="N1365" s="237" t="s">
        <v>43</v>
      </c>
      <c r="O1365" s="71"/>
      <c r="P1365" s="191">
        <f t="shared" si="71"/>
        <v>0</v>
      </c>
      <c r="Q1365" s="191">
        <v>4.8000000000000001E-4</v>
      </c>
      <c r="R1365" s="191">
        <f t="shared" si="72"/>
        <v>2.4000000000000002E-3</v>
      </c>
      <c r="S1365" s="191">
        <v>0</v>
      </c>
      <c r="T1365" s="192">
        <f t="shared" si="73"/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193" t="s">
        <v>367</v>
      </c>
      <c r="AT1365" s="193" t="s">
        <v>240</v>
      </c>
      <c r="AU1365" s="193" t="s">
        <v>87</v>
      </c>
      <c r="AY1365" s="17" t="s">
        <v>157</v>
      </c>
      <c r="BE1365" s="194">
        <f t="shared" si="74"/>
        <v>0</v>
      </c>
      <c r="BF1365" s="194">
        <f t="shared" si="75"/>
        <v>0</v>
      </c>
      <c r="BG1365" s="194">
        <f t="shared" si="76"/>
        <v>0</v>
      </c>
      <c r="BH1365" s="194">
        <f t="shared" si="77"/>
        <v>0</v>
      </c>
      <c r="BI1365" s="194">
        <f t="shared" si="78"/>
        <v>0</v>
      </c>
      <c r="BJ1365" s="17" t="s">
        <v>85</v>
      </c>
      <c r="BK1365" s="194">
        <f t="shared" si="79"/>
        <v>0</v>
      </c>
      <c r="BL1365" s="17" t="s">
        <v>254</v>
      </c>
      <c r="BM1365" s="193" t="s">
        <v>2533</v>
      </c>
    </row>
    <row r="1366" spans="1:65" s="14" customFormat="1" ht="10.199999999999999">
      <c r="B1366" s="206"/>
      <c r="C1366" s="207"/>
      <c r="D1366" s="197" t="s">
        <v>167</v>
      </c>
      <c r="E1366" s="208" t="s">
        <v>1</v>
      </c>
      <c r="F1366" s="209" t="s">
        <v>2534</v>
      </c>
      <c r="G1366" s="207"/>
      <c r="H1366" s="210">
        <v>5</v>
      </c>
      <c r="I1366" s="211"/>
      <c r="J1366" s="207"/>
      <c r="K1366" s="207"/>
      <c r="L1366" s="212"/>
      <c r="M1366" s="213"/>
      <c r="N1366" s="214"/>
      <c r="O1366" s="214"/>
      <c r="P1366" s="214"/>
      <c r="Q1366" s="214"/>
      <c r="R1366" s="214"/>
      <c r="S1366" s="214"/>
      <c r="T1366" s="215"/>
      <c r="AT1366" s="216" t="s">
        <v>167</v>
      </c>
      <c r="AU1366" s="216" t="s">
        <v>87</v>
      </c>
      <c r="AV1366" s="14" t="s">
        <v>87</v>
      </c>
      <c r="AW1366" s="14" t="s">
        <v>33</v>
      </c>
      <c r="AX1366" s="14" t="s">
        <v>85</v>
      </c>
      <c r="AY1366" s="216" t="s">
        <v>157</v>
      </c>
    </row>
    <row r="1367" spans="1:65" s="2" customFormat="1" ht="37.799999999999997" customHeight="1">
      <c r="A1367" s="34"/>
      <c r="B1367" s="35"/>
      <c r="C1367" s="182" t="s">
        <v>2535</v>
      </c>
      <c r="D1367" s="182" t="s">
        <v>160</v>
      </c>
      <c r="E1367" s="183" t="s">
        <v>2536</v>
      </c>
      <c r="F1367" s="184" t="s">
        <v>2537</v>
      </c>
      <c r="G1367" s="185" t="s">
        <v>352</v>
      </c>
      <c r="H1367" s="186">
        <v>6</v>
      </c>
      <c r="I1367" s="187"/>
      <c r="J1367" s="188">
        <f>ROUND(I1367*H1367,2)</f>
        <v>0</v>
      </c>
      <c r="K1367" s="184" t="s">
        <v>164</v>
      </c>
      <c r="L1367" s="39"/>
      <c r="M1367" s="189" t="s">
        <v>1</v>
      </c>
      <c r="N1367" s="190" t="s">
        <v>43</v>
      </c>
      <c r="O1367" s="71"/>
      <c r="P1367" s="191">
        <f>O1367*H1367</f>
        <v>0</v>
      </c>
      <c r="Q1367" s="191">
        <v>0</v>
      </c>
      <c r="R1367" s="191">
        <f>Q1367*H1367</f>
        <v>0</v>
      </c>
      <c r="S1367" s="191">
        <v>0</v>
      </c>
      <c r="T1367" s="192">
        <f>S1367*H1367</f>
        <v>0</v>
      </c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R1367" s="193" t="s">
        <v>254</v>
      </c>
      <c r="AT1367" s="193" t="s">
        <v>160</v>
      </c>
      <c r="AU1367" s="193" t="s">
        <v>87</v>
      </c>
      <c r="AY1367" s="17" t="s">
        <v>157</v>
      </c>
      <c r="BE1367" s="194">
        <f>IF(N1367="základní",J1367,0)</f>
        <v>0</v>
      </c>
      <c r="BF1367" s="194">
        <f>IF(N1367="snížená",J1367,0)</f>
        <v>0</v>
      </c>
      <c r="BG1367" s="194">
        <f>IF(N1367="zákl. přenesená",J1367,0)</f>
        <v>0</v>
      </c>
      <c r="BH1367" s="194">
        <f>IF(N1367="sníž. přenesená",J1367,0)</f>
        <v>0</v>
      </c>
      <c r="BI1367" s="194">
        <f>IF(N1367="nulová",J1367,0)</f>
        <v>0</v>
      </c>
      <c r="BJ1367" s="17" t="s">
        <v>85</v>
      </c>
      <c r="BK1367" s="194">
        <f>ROUND(I1367*H1367,2)</f>
        <v>0</v>
      </c>
      <c r="BL1367" s="17" t="s">
        <v>254</v>
      </c>
      <c r="BM1367" s="193" t="s">
        <v>2538</v>
      </c>
    </row>
    <row r="1368" spans="1:65" s="2" customFormat="1" ht="16.5" customHeight="1">
      <c r="A1368" s="34"/>
      <c r="B1368" s="35"/>
      <c r="C1368" s="228" t="s">
        <v>2539</v>
      </c>
      <c r="D1368" s="228" t="s">
        <v>240</v>
      </c>
      <c r="E1368" s="229" t="s">
        <v>2540</v>
      </c>
      <c r="F1368" s="230" t="s">
        <v>2541</v>
      </c>
      <c r="G1368" s="231" t="s">
        <v>352</v>
      </c>
      <c r="H1368" s="232">
        <v>6</v>
      </c>
      <c r="I1368" s="233"/>
      <c r="J1368" s="234">
        <f>ROUND(I1368*H1368,2)</f>
        <v>0</v>
      </c>
      <c r="K1368" s="230" t="s">
        <v>1</v>
      </c>
      <c r="L1368" s="235"/>
      <c r="M1368" s="236" t="s">
        <v>1</v>
      </c>
      <c r="N1368" s="237" t="s">
        <v>43</v>
      </c>
      <c r="O1368" s="71"/>
      <c r="P1368" s="191">
        <f>O1368*H1368</f>
        <v>0</v>
      </c>
      <c r="Q1368" s="191">
        <v>3.8000000000000002E-4</v>
      </c>
      <c r="R1368" s="191">
        <f>Q1368*H1368</f>
        <v>2.2799999999999999E-3</v>
      </c>
      <c r="S1368" s="191">
        <v>0</v>
      </c>
      <c r="T1368" s="19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193" t="s">
        <v>367</v>
      </c>
      <c r="AT1368" s="193" t="s">
        <v>240</v>
      </c>
      <c r="AU1368" s="193" t="s">
        <v>87</v>
      </c>
      <c r="AY1368" s="17" t="s">
        <v>157</v>
      </c>
      <c r="BE1368" s="194">
        <f>IF(N1368="základní",J1368,0)</f>
        <v>0</v>
      </c>
      <c r="BF1368" s="194">
        <f>IF(N1368="snížená",J1368,0)</f>
        <v>0</v>
      </c>
      <c r="BG1368" s="194">
        <f>IF(N1368="zákl. přenesená",J1368,0)</f>
        <v>0</v>
      </c>
      <c r="BH1368" s="194">
        <f>IF(N1368="sníž. přenesená",J1368,0)</f>
        <v>0</v>
      </c>
      <c r="BI1368" s="194">
        <f>IF(N1368="nulová",J1368,0)</f>
        <v>0</v>
      </c>
      <c r="BJ1368" s="17" t="s">
        <v>85</v>
      </c>
      <c r="BK1368" s="194">
        <f>ROUND(I1368*H1368,2)</f>
        <v>0</v>
      </c>
      <c r="BL1368" s="17" t="s">
        <v>254</v>
      </c>
      <c r="BM1368" s="193" t="s">
        <v>2542</v>
      </c>
    </row>
    <row r="1369" spans="1:65" s="2" customFormat="1" ht="33" customHeight="1">
      <c r="A1369" s="34"/>
      <c r="B1369" s="35"/>
      <c r="C1369" s="182" t="s">
        <v>2543</v>
      </c>
      <c r="D1369" s="182" t="s">
        <v>160</v>
      </c>
      <c r="E1369" s="183" t="s">
        <v>2544</v>
      </c>
      <c r="F1369" s="184" t="s">
        <v>2545</v>
      </c>
      <c r="G1369" s="185" t="s">
        <v>352</v>
      </c>
      <c r="H1369" s="186">
        <v>35</v>
      </c>
      <c r="I1369" s="187"/>
      <c r="J1369" s="188">
        <f>ROUND(I1369*H1369,2)</f>
        <v>0</v>
      </c>
      <c r="K1369" s="184" t="s">
        <v>164</v>
      </c>
      <c r="L1369" s="39"/>
      <c r="M1369" s="189" t="s">
        <v>1</v>
      </c>
      <c r="N1369" s="190" t="s">
        <v>43</v>
      </c>
      <c r="O1369" s="71"/>
      <c r="P1369" s="191">
        <f>O1369*H1369</f>
        <v>0</v>
      </c>
      <c r="Q1369" s="191">
        <v>0</v>
      </c>
      <c r="R1369" s="191">
        <f>Q1369*H1369</f>
        <v>0</v>
      </c>
      <c r="S1369" s="191">
        <v>0</v>
      </c>
      <c r="T1369" s="192">
        <f>S1369*H1369</f>
        <v>0</v>
      </c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R1369" s="193" t="s">
        <v>254</v>
      </c>
      <c r="AT1369" s="193" t="s">
        <v>160</v>
      </c>
      <c r="AU1369" s="193" t="s">
        <v>87</v>
      </c>
      <c r="AY1369" s="17" t="s">
        <v>157</v>
      </c>
      <c r="BE1369" s="194">
        <f>IF(N1369="základní",J1369,0)</f>
        <v>0</v>
      </c>
      <c r="BF1369" s="194">
        <f>IF(N1369="snížená",J1369,0)</f>
        <v>0</v>
      </c>
      <c r="BG1369" s="194">
        <f>IF(N1369="zákl. přenesená",J1369,0)</f>
        <v>0</v>
      </c>
      <c r="BH1369" s="194">
        <f>IF(N1369="sníž. přenesená",J1369,0)</f>
        <v>0</v>
      </c>
      <c r="BI1369" s="194">
        <f>IF(N1369="nulová",J1369,0)</f>
        <v>0</v>
      </c>
      <c r="BJ1369" s="17" t="s">
        <v>85</v>
      </c>
      <c r="BK1369" s="194">
        <f>ROUND(I1369*H1369,2)</f>
        <v>0</v>
      </c>
      <c r="BL1369" s="17" t="s">
        <v>254</v>
      </c>
      <c r="BM1369" s="193" t="s">
        <v>2546</v>
      </c>
    </row>
    <row r="1370" spans="1:65" s="2" customFormat="1" ht="24.15" customHeight="1">
      <c r="A1370" s="34"/>
      <c r="B1370" s="35"/>
      <c r="C1370" s="228" t="s">
        <v>2547</v>
      </c>
      <c r="D1370" s="228" t="s">
        <v>240</v>
      </c>
      <c r="E1370" s="229" t="s">
        <v>2548</v>
      </c>
      <c r="F1370" s="230" t="s">
        <v>2549</v>
      </c>
      <c r="G1370" s="231" t="s">
        <v>352</v>
      </c>
      <c r="H1370" s="232">
        <v>39</v>
      </c>
      <c r="I1370" s="233"/>
      <c r="J1370" s="234">
        <f>ROUND(I1370*H1370,2)</f>
        <v>0</v>
      </c>
      <c r="K1370" s="230" t="s">
        <v>1</v>
      </c>
      <c r="L1370" s="235"/>
      <c r="M1370" s="236" t="s">
        <v>1</v>
      </c>
      <c r="N1370" s="237" t="s">
        <v>43</v>
      </c>
      <c r="O1370" s="71"/>
      <c r="P1370" s="191">
        <f>O1370*H1370</f>
        <v>0</v>
      </c>
      <c r="Q1370" s="191">
        <v>4.8000000000000001E-4</v>
      </c>
      <c r="R1370" s="191">
        <f>Q1370*H1370</f>
        <v>1.8720000000000001E-2</v>
      </c>
      <c r="S1370" s="191">
        <v>0</v>
      </c>
      <c r="T1370" s="192">
        <f>S1370*H1370</f>
        <v>0</v>
      </c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R1370" s="193" t="s">
        <v>367</v>
      </c>
      <c r="AT1370" s="193" t="s">
        <v>240</v>
      </c>
      <c r="AU1370" s="193" t="s">
        <v>87</v>
      </c>
      <c r="AY1370" s="17" t="s">
        <v>157</v>
      </c>
      <c r="BE1370" s="194">
        <f>IF(N1370="základní",J1370,0)</f>
        <v>0</v>
      </c>
      <c r="BF1370" s="194">
        <f>IF(N1370="snížená",J1370,0)</f>
        <v>0</v>
      </c>
      <c r="BG1370" s="194">
        <f>IF(N1370="zákl. přenesená",J1370,0)</f>
        <v>0</v>
      </c>
      <c r="BH1370" s="194">
        <f>IF(N1370="sníž. přenesená",J1370,0)</f>
        <v>0</v>
      </c>
      <c r="BI1370" s="194">
        <f>IF(N1370="nulová",J1370,0)</f>
        <v>0</v>
      </c>
      <c r="BJ1370" s="17" t="s">
        <v>85</v>
      </c>
      <c r="BK1370" s="194">
        <f>ROUND(I1370*H1370,2)</f>
        <v>0</v>
      </c>
      <c r="BL1370" s="17" t="s">
        <v>254</v>
      </c>
      <c r="BM1370" s="193" t="s">
        <v>2550</v>
      </c>
    </row>
    <row r="1371" spans="1:65" s="14" customFormat="1" ht="10.199999999999999">
      <c r="B1371" s="206"/>
      <c r="C1371" s="207"/>
      <c r="D1371" s="197" t="s">
        <v>167</v>
      </c>
      <c r="E1371" s="208" t="s">
        <v>1</v>
      </c>
      <c r="F1371" s="209" t="s">
        <v>2551</v>
      </c>
      <c r="G1371" s="207"/>
      <c r="H1371" s="210">
        <v>18</v>
      </c>
      <c r="I1371" s="211"/>
      <c r="J1371" s="207"/>
      <c r="K1371" s="207"/>
      <c r="L1371" s="212"/>
      <c r="M1371" s="213"/>
      <c r="N1371" s="214"/>
      <c r="O1371" s="214"/>
      <c r="P1371" s="214"/>
      <c r="Q1371" s="214"/>
      <c r="R1371" s="214"/>
      <c r="S1371" s="214"/>
      <c r="T1371" s="215"/>
      <c r="AT1371" s="216" t="s">
        <v>167</v>
      </c>
      <c r="AU1371" s="216" t="s">
        <v>87</v>
      </c>
      <c r="AV1371" s="14" t="s">
        <v>87</v>
      </c>
      <c r="AW1371" s="14" t="s">
        <v>33</v>
      </c>
      <c r="AX1371" s="14" t="s">
        <v>78</v>
      </c>
      <c r="AY1371" s="216" t="s">
        <v>157</v>
      </c>
    </row>
    <row r="1372" spans="1:65" s="14" customFormat="1" ht="10.199999999999999">
      <c r="B1372" s="206"/>
      <c r="C1372" s="207"/>
      <c r="D1372" s="197" t="s">
        <v>167</v>
      </c>
      <c r="E1372" s="208" t="s">
        <v>1</v>
      </c>
      <c r="F1372" s="209" t="s">
        <v>2552</v>
      </c>
      <c r="G1372" s="207"/>
      <c r="H1372" s="210">
        <v>21</v>
      </c>
      <c r="I1372" s="211"/>
      <c r="J1372" s="207"/>
      <c r="K1372" s="207"/>
      <c r="L1372" s="212"/>
      <c r="M1372" s="213"/>
      <c r="N1372" s="214"/>
      <c r="O1372" s="214"/>
      <c r="P1372" s="214"/>
      <c r="Q1372" s="214"/>
      <c r="R1372" s="214"/>
      <c r="S1372" s="214"/>
      <c r="T1372" s="215"/>
      <c r="AT1372" s="216" t="s">
        <v>167</v>
      </c>
      <c r="AU1372" s="216" t="s">
        <v>87</v>
      </c>
      <c r="AV1372" s="14" t="s">
        <v>87</v>
      </c>
      <c r="AW1372" s="14" t="s">
        <v>33</v>
      </c>
      <c r="AX1372" s="14" t="s">
        <v>78</v>
      </c>
      <c r="AY1372" s="216" t="s">
        <v>157</v>
      </c>
    </row>
    <row r="1373" spans="1:65" s="15" customFormat="1" ht="10.199999999999999">
      <c r="B1373" s="217"/>
      <c r="C1373" s="218"/>
      <c r="D1373" s="197" t="s">
        <v>167</v>
      </c>
      <c r="E1373" s="219" t="s">
        <v>1</v>
      </c>
      <c r="F1373" s="220" t="s">
        <v>171</v>
      </c>
      <c r="G1373" s="218"/>
      <c r="H1373" s="221">
        <v>39</v>
      </c>
      <c r="I1373" s="222"/>
      <c r="J1373" s="218"/>
      <c r="K1373" s="218"/>
      <c r="L1373" s="223"/>
      <c r="M1373" s="224"/>
      <c r="N1373" s="225"/>
      <c r="O1373" s="225"/>
      <c r="P1373" s="225"/>
      <c r="Q1373" s="225"/>
      <c r="R1373" s="225"/>
      <c r="S1373" s="225"/>
      <c r="T1373" s="226"/>
      <c r="AT1373" s="227" t="s">
        <v>167</v>
      </c>
      <c r="AU1373" s="227" t="s">
        <v>87</v>
      </c>
      <c r="AV1373" s="15" t="s">
        <v>165</v>
      </c>
      <c r="AW1373" s="15" t="s">
        <v>33</v>
      </c>
      <c r="AX1373" s="15" t="s">
        <v>85</v>
      </c>
      <c r="AY1373" s="227" t="s">
        <v>157</v>
      </c>
    </row>
    <row r="1374" spans="1:65" s="2" customFormat="1" ht="37.799999999999997" customHeight="1">
      <c r="A1374" s="34"/>
      <c r="B1374" s="35"/>
      <c r="C1374" s="182" t="s">
        <v>2553</v>
      </c>
      <c r="D1374" s="182" t="s">
        <v>160</v>
      </c>
      <c r="E1374" s="183" t="s">
        <v>2554</v>
      </c>
      <c r="F1374" s="184" t="s">
        <v>2555</v>
      </c>
      <c r="G1374" s="185" t="s">
        <v>352</v>
      </c>
      <c r="H1374" s="186">
        <v>66</v>
      </c>
      <c r="I1374" s="187"/>
      <c r="J1374" s="188">
        <f>ROUND(I1374*H1374,2)</f>
        <v>0</v>
      </c>
      <c r="K1374" s="184" t="s">
        <v>164</v>
      </c>
      <c r="L1374" s="39"/>
      <c r="M1374" s="189" t="s">
        <v>1</v>
      </c>
      <c r="N1374" s="190" t="s">
        <v>43</v>
      </c>
      <c r="O1374" s="71"/>
      <c r="P1374" s="191">
        <f>O1374*H1374</f>
        <v>0</v>
      </c>
      <c r="Q1374" s="191">
        <v>0</v>
      </c>
      <c r="R1374" s="191">
        <f>Q1374*H1374</f>
        <v>0</v>
      </c>
      <c r="S1374" s="191">
        <v>0</v>
      </c>
      <c r="T1374" s="19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193" t="s">
        <v>254</v>
      </c>
      <c r="AT1374" s="193" t="s">
        <v>160</v>
      </c>
      <c r="AU1374" s="193" t="s">
        <v>87</v>
      </c>
      <c r="AY1374" s="17" t="s">
        <v>157</v>
      </c>
      <c r="BE1374" s="194">
        <f>IF(N1374="základní",J1374,0)</f>
        <v>0</v>
      </c>
      <c r="BF1374" s="194">
        <f>IF(N1374="snížená",J1374,0)</f>
        <v>0</v>
      </c>
      <c r="BG1374" s="194">
        <f>IF(N1374="zákl. přenesená",J1374,0)</f>
        <v>0</v>
      </c>
      <c r="BH1374" s="194">
        <f>IF(N1374="sníž. přenesená",J1374,0)</f>
        <v>0</v>
      </c>
      <c r="BI1374" s="194">
        <f>IF(N1374="nulová",J1374,0)</f>
        <v>0</v>
      </c>
      <c r="BJ1374" s="17" t="s">
        <v>85</v>
      </c>
      <c r="BK1374" s="194">
        <f>ROUND(I1374*H1374,2)</f>
        <v>0</v>
      </c>
      <c r="BL1374" s="17" t="s">
        <v>254</v>
      </c>
      <c r="BM1374" s="193" t="s">
        <v>2556</v>
      </c>
    </row>
    <row r="1375" spans="1:65" s="2" customFormat="1" ht="24.15" customHeight="1">
      <c r="A1375" s="34"/>
      <c r="B1375" s="35"/>
      <c r="C1375" s="228" t="s">
        <v>2557</v>
      </c>
      <c r="D1375" s="228" t="s">
        <v>240</v>
      </c>
      <c r="E1375" s="229" t="s">
        <v>2558</v>
      </c>
      <c r="F1375" s="230" t="s">
        <v>2559</v>
      </c>
      <c r="G1375" s="231" t="s">
        <v>352</v>
      </c>
      <c r="H1375" s="232">
        <v>48</v>
      </c>
      <c r="I1375" s="233"/>
      <c r="J1375" s="234">
        <f>ROUND(I1375*H1375,2)</f>
        <v>0</v>
      </c>
      <c r="K1375" s="230" t="s">
        <v>1</v>
      </c>
      <c r="L1375" s="235"/>
      <c r="M1375" s="236" t="s">
        <v>1</v>
      </c>
      <c r="N1375" s="237" t="s">
        <v>43</v>
      </c>
      <c r="O1375" s="71"/>
      <c r="P1375" s="191">
        <f>O1375*H1375</f>
        <v>0</v>
      </c>
      <c r="Q1375" s="191">
        <v>1.5E-3</v>
      </c>
      <c r="R1375" s="191">
        <f>Q1375*H1375</f>
        <v>7.2000000000000008E-2</v>
      </c>
      <c r="S1375" s="191">
        <v>0</v>
      </c>
      <c r="T1375" s="192">
        <f>S1375*H1375</f>
        <v>0</v>
      </c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R1375" s="193" t="s">
        <v>367</v>
      </c>
      <c r="AT1375" s="193" t="s">
        <v>240</v>
      </c>
      <c r="AU1375" s="193" t="s">
        <v>87</v>
      </c>
      <c r="AY1375" s="17" t="s">
        <v>157</v>
      </c>
      <c r="BE1375" s="194">
        <f>IF(N1375="základní",J1375,0)</f>
        <v>0</v>
      </c>
      <c r="BF1375" s="194">
        <f>IF(N1375="snížená",J1375,0)</f>
        <v>0</v>
      </c>
      <c r="BG1375" s="194">
        <f>IF(N1375="zákl. přenesená",J1375,0)</f>
        <v>0</v>
      </c>
      <c r="BH1375" s="194">
        <f>IF(N1375="sníž. přenesená",J1375,0)</f>
        <v>0</v>
      </c>
      <c r="BI1375" s="194">
        <f>IF(N1375="nulová",J1375,0)</f>
        <v>0</v>
      </c>
      <c r="BJ1375" s="17" t="s">
        <v>85</v>
      </c>
      <c r="BK1375" s="194">
        <f>ROUND(I1375*H1375,2)</f>
        <v>0</v>
      </c>
      <c r="BL1375" s="17" t="s">
        <v>254</v>
      </c>
      <c r="BM1375" s="193" t="s">
        <v>2560</v>
      </c>
    </row>
    <row r="1376" spans="1:65" s="2" customFormat="1" ht="24.15" customHeight="1">
      <c r="A1376" s="34"/>
      <c r="B1376" s="35"/>
      <c r="C1376" s="228" t="s">
        <v>2561</v>
      </c>
      <c r="D1376" s="228" t="s">
        <v>240</v>
      </c>
      <c r="E1376" s="229" t="s">
        <v>2562</v>
      </c>
      <c r="F1376" s="230" t="s">
        <v>2563</v>
      </c>
      <c r="G1376" s="231" t="s">
        <v>352</v>
      </c>
      <c r="H1376" s="232">
        <v>6</v>
      </c>
      <c r="I1376" s="233"/>
      <c r="J1376" s="234">
        <f>ROUND(I1376*H1376,2)</f>
        <v>0</v>
      </c>
      <c r="K1376" s="230" t="s">
        <v>1</v>
      </c>
      <c r="L1376" s="235"/>
      <c r="M1376" s="236" t="s">
        <v>1</v>
      </c>
      <c r="N1376" s="237" t="s">
        <v>43</v>
      </c>
      <c r="O1376" s="71"/>
      <c r="P1376" s="191">
        <f>O1376*H1376</f>
        <v>0</v>
      </c>
      <c r="Q1376" s="191">
        <v>1.5E-3</v>
      </c>
      <c r="R1376" s="191">
        <f>Q1376*H1376</f>
        <v>9.0000000000000011E-3</v>
      </c>
      <c r="S1376" s="191">
        <v>0</v>
      </c>
      <c r="T1376" s="192">
        <f>S1376*H1376</f>
        <v>0</v>
      </c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R1376" s="193" t="s">
        <v>367</v>
      </c>
      <c r="AT1376" s="193" t="s">
        <v>240</v>
      </c>
      <c r="AU1376" s="193" t="s">
        <v>87</v>
      </c>
      <c r="AY1376" s="17" t="s">
        <v>157</v>
      </c>
      <c r="BE1376" s="194">
        <f>IF(N1376="základní",J1376,0)</f>
        <v>0</v>
      </c>
      <c r="BF1376" s="194">
        <f>IF(N1376="snížená",J1376,0)</f>
        <v>0</v>
      </c>
      <c r="BG1376" s="194">
        <f>IF(N1376="zákl. přenesená",J1376,0)</f>
        <v>0</v>
      </c>
      <c r="BH1376" s="194">
        <f>IF(N1376="sníž. přenesená",J1376,0)</f>
        <v>0</v>
      </c>
      <c r="BI1376" s="194">
        <f>IF(N1376="nulová",J1376,0)</f>
        <v>0</v>
      </c>
      <c r="BJ1376" s="17" t="s">
        <v>85</v>
      </c>
      <c r="BK1376" s="194">
        <f>ROUND(I1376*H1376,2)</f>
        <v>0</v>
      </c>
      <c r="BL1376" s="17" t="s">
        <v>254</v>
      </c>
      <c r="BM1376" s="193" t="s">
        <v>2564</v>
      </c>
    </row>
    <row r="1377" spans="1:65" s="14" customFormat="1" ht="10.199999999999999">
      <c r="B1377" s="206"/>
      <c r="C1377" s="207"/>
      <c r="D1377" s="197" t="s">
        <v>167</v>
      </c>
      <c r="E1377" s="208" t="s">
        <v>1</v>
      </c>
      <c r="F1377" s="209" t="s">
        <v>2565</v>
      </c>
      <c r="G1377" s="207"/>
      <c r="H1377" s="210">
        <v>6</v>
      </c>
      <c r="I1377" s="211"/>
      <c r="J1377" s="207"/>
      <c r="K1377" s="207"/>
      <c r="L1377" s="212"/>
      <c r="M1377" s="213"/>
      <c r="N1377" s="214"/>
      <c r="O1377" s="214"/>
      <c r="P1377" s="214"/>
      <c r="Q1377" s="214"/>
      <c r="R1377" s="214"/>
      <c r="S1377" s="214"/>
      <c r="T1377" s="215"/>
      <c r="AT1377" s="216" t="s">
        <v>167</v>
      </c>
      <c r="AU1377" s="216" t="s">
        <v>87</v>
      </c>
      <c r="AV1377" s="14" t="s">
        <v>87</v>
      </c>
      <c r="AW1377" s="14" t="s">
        <v>33</v>
      </c>
      <c r="AX1377" s="14" t="s">
        <v>78</v>
      </c>
      <c r="AY1377" s="216" t="s">
        <v>157</v>
      </c>
    </row>
    <row r="1378" spans="1:65" s="15" customFormat="1" ht="10.199999999999999">
      <c r="B1378" s="217"/>
      <c r="C1378" s="218"/>
      <c r="D1378" s="197" t="s">
        <v>167</v>
      </c>
      <c r="E1378" s="219" t="s">
        <v>1</v>
      </c>
      <c r="F1378" s="220" t="s">
        <v>171</v>
      </c>
      <c r="G1378" s="218"/>
      <c r="H1378" s="221">
        <v>6</v>
      </c>
      <c r="I1378" s="222"/>
      <c r="J1378" s="218"/>
      <c r="K1378" s="218"/>
      <c r="L1378" s="223"/>
      <c r="M1378" s="224"/>
      <c r="N1378" s="225"/>
      <c r="O1378" s="225"/>
      <c r="P1378" s="225"/>
      <c r="Q1378" s="225"/>
      <c r="R1378" s="225"/>
      <c r="S1378" s="225"/>
      <c r="T1378" s="226"/>
      <c r="AT1378" s="227" t="s">
        <v>167</v>
      </c>
      <c r="AU1378" s="227" t="s">
        <v>87</v>
      </c>
      <c r="AV1378" s="15" t="s">
        <v>165</v>
      </c>
      <c r="AW1378" s="15" t="s">
        <v>33</v>
      </c>
      <c r="AX1378" s="15" t="s">
        <v>85</v>
      </c>
      <c r="AY1378" s="227" t="s">
        <v>157</v>
      </c>
    </row>
    <row r="1379" spans="1:65" s="2" customFormat="1" ht="24.15" customHeight="1">
      <c r="A1379" s="34"/>
      <c r="B1379" s="35"/>
      <c r="C1379" s="228" t="s">
        <v>2566</v>
      </c>
      <c r="D1379" s="228" t="s">
        <v>240</v>
      </c>
      <c r="E1379" s="229" t="s">
        <v>2567</v>
      </c>
      <c r="F1379" s="230" t="s">
        <v>2568</v>
      </c>
      <c r="G1379" s="231" t="s">
        <v>352</v>
      </c>
      <c r="H1379" s="232">
        <v>12</v>
      </c>
      <c r="I1379" s="233"/>
      <c r="J1379" s="234">
        <f>ROUND(I1379*H1379,2)</f>
        <v>0</v>
      </c>
      <c r="K1379" s="230" t="s">
        <v>1</v>
      </c>
      <c r="L1379" s="235"/>
      <c r="M1379" s="236" t="s">
        <v>1</v>
      </c>
      <c r="N1379" s="237" t="s">
        <v>43</v>
      </c>
      <c r="O1379" s="71"/>
      <c r="P1379" s="191">
        <f>O1379*H1379</f>
        <v>0</v>
      </c>
      <c r="Q1379" s="191">
        <v>1.5E-3</v>
      </c>
      <c r="R1379" s="191">
        <f>Q1379*H1379</f>
        <v>1.8000000000000002E-2</v>
      </c>
      <c r="S1379" s="191">
        <v>0</v>
      </c>
      <c r="T1379" s="192">
        <f>S1379*H1379</f>
        <v>0</v>
      </c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R1379" s="193" t="s">
        <v>367</v>
      </c>
      <c r="AT1379" s="193" t="s">
        <v>240</v>
      </c>
      <c r="AU1379" s="193" t="s">
        <v>87</v>
      </c>
      <c r="AY1379" s="17" t="s">
        <v>157</v>
      </c>
      <c r="BE1379" s="194">
        <f>IF(N1379="základní",J1379,0)</f>
        <v>0</v>
      </c>
      <c r="BF1379" s="194">
        <f>IF(N1379="snížená",J1379,0)</f>
        <v>0</v>
      </c>
      <c r="BG1379" s="194">
        <f>IF(N1379="zákl. přenesená",J1379,0)</f>
        <v>0</v>
      </c>
      <c r="BH1379" s="194">
        <f>IF(N1379="sníž. přenesená",J1379,0)</f>
        <v>0</v>
      </c>
      <c r="BI1379" s="194">
        <f>IF(N1379="nulová",J1379,0)</f>
        <v>0</v>
      </c>
      <c r="BJ1379" s="17" t="s">
        <v>85</v>
      </c>
      <c r="BK1379" s="194">
        <f>ROUND(I1379*H1379,2)</f>
        <v>0</v>
      </c>
      <c r="BL1379" s="17" t="s">
        <v>254</v>
      </c>
      <c r="BM1379" s="193" t="s">
        <v>2569</v>
      </c>
    </row>
    <row r="1380" spans="1:65" s="2" customFormat="1" ht="37.799999999999997" customHeight="1">
      <c r="A1380" s="34"/>
      <c r="B1380" s="35"/>
      <c r="C1380" s="182" t="s">
        <v>2570</v>
      </c>
      <c r="D1380" s="182" t="s">
        <v>160</v>
      </c>
      <c r="E1380" s="183" t="s">
        <v>2571</v>
      </c>
      <c r="F1380" s="184" t="s">
        <v>2572</v>
      </c>
      <c r="G1380" s="185" t="s">
        <v>352</v>
      </c>
      <c r="H1380" s="186">
        <v>9</v>
      </c>
      <c r="I1380" s="187"/>
      <c r="J1380" s="188">
        <f>ROUND(I1380*H1380,2)</f>
        <v>0</v>
      </c>
      <c r="K1380" s="184" t="s">
        <v>164</v>
      </c>
      <c r="L1380" s="39"/>
      <c r="M1380" s="189" t="s">
        <v>1</v>
      </c>
      <c r="N1380" s="190" t="s">
        <v>43</v>
      </c>
      <c r="O1380" s="71"/>
      <c r="P1380" s="191">
        <f>O1380*H1380</f>
        <v>0</v>
      </c>
      <c r="Q1380" s="191">
        <v>0</v>
      </c>
      <c r="R1380" s="191">
        <f>Q1380*H1380</f>
        <v>0</v>
      </c>
      <c r="S1380" s="191">
        <v>0</v>
      </c>
      <c r="T1380" s="19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193" t="s">
        <v>254</v>
      </c>
      <c r="AT1380" s="193" t="s">
        <v>160</v>
      </c>
      <c r="AU1380" s="193" t="s">
        <v>87</v>
      </c>
      <c r="AY1380" s="17" t="s">
        <v>157</v>
      </c>
      <c r="BE1380" s="194">
        <f>IF(N1380="základní",J1380,0)</f>
        <v>0</v>
      </c>
      <c r="BF1380" s="194">
        <f>IF(N1380="snížená",J1380,0)</f>
        <v>0</v>
      </c>
      <c r="BG1380" s="194">
        <f>IF(N1380="zákl. přenesená",J1380,0)</f>
        <v>0</v>
      </c>
      <c r="BH1380" s="194">
        <f>IF(N1380="sníž. přenesená",J1380,0)</f>
        <v>0</v>
      </c>
      <c r="BI1380" s="194">
        <f>IF(N1380="nulová",J1380,0)</f>
        <v>0</v>
      </c>
      <c r="BJ1380" s="17" t="s">
        <v>85</v>
      </c>
      <c r="BK1380" s="194">
        <f>ROUND(I1380*H1380,2)</f>
        <v>0</v>
      </c>
      <c r="BL1380" s="17" t="s">
        <v>254</v>
      </c>
      <c r="BM1380" s="193" t="s">
        <v>2573</v>
      </c>
    </row>
    <row r="1381" spans="1:65" s="14" customFormat="1" ht="10.199999999999999">
      <c r="B1381" s="206"/>
      <c r="C1381" s="207"/>
      <c r="D1381" s="197" t="s">
        <v>167</v>
      </c>
      <c r="E1381" s="208" t="s">
        <v>1</v>
      </c>
      <c r="F1381" s="209" t="s">
        <v>222</v>
      </c>
      <c r="G1381" s="207"/>
      <c r="H1381" s="210">
        <v>9</v>
      </c>
      <c r="I1381" s="211"/>
      <c r="J1381" s="207"/>
      <c r="K1381" s="207"/>
      <c r="L1381" s="212"/>
      <c r="M1381" s="213"/>
      <c r="N1381" s="214"/>
      <c r="O1381" s="214"/>
      <c r="P1381" s="214"/>
      <c r="Q1381" s="214"/>
      <c r="R1381" s="214"/>
      <c r="S1381" s="214"/>
      <c r="T1381" s="215"/>
      <c r="AT1381" s="216" t="s">
        <v>167</v>
      </c>
      <c r="AU1381" s="216" t="s">
        <v>87</v>
      </c>
      <c r="AV1381" s="14" t="s">
        <v>87</v>
      </c>
      <c r="AW1381" s="14" t="s">
        <v>33</v>
      </c>
      <c r="AX1381" s="14" t="s">
        <v>85</v>
      </c>
      <c r="AY1381" s="216" t="s">
        <v>157</v>
      </c>
    </row>
    <row r="1382" spans="1:65" s="2" customFormat="1" ht="24.15" customHeight="1">
      <c r="A1382" s="34"/>
      <c r="B1382" s="35"/>
      <c r="C1382" s="228" t="s">
        <v>2574</v>
      </c>
      <c r="D1382" s="228" t="s">
        <v>240</v>
      </c>
      <c r="E1382" s="229" t="s">
        <v>2575</v>
      </c>
      <c r="F1382" s="230" t="s">
        <v>2576</v>
      </c>
      <c r="G1382" s="231" t="s">
        <v>352</v>
      </c>
      <c r="H1382" s="232">
        <v>9</v>
      </c>
      <c r="I1382" s="233"/>
      <c r="J1382" s="234">
        <f t="shared" ref="J1382:J1399" si="80">ROUND(I1382*H1382,2)</f>
        <v>0</v>
      </c>
      <c r="K1382" s="230" t="s">
        <v>1</v>
      </c>
      <c r="L1382" s="235"/>
      <c r="M1382" s="236" t="s">
        <v>1</v>
      </c>
      <c r="N1382" s="237" t="s">
        <v>43</v>
      </c>
      <c r="O1382" s="71"/>
      <c r="P1382" s="191">
        <f t="shared" ref="P1382:P1399" si="81">O1382*H1382</f>
        <v>0</v>
      </c>
      <c r="Q1382" s="191">
        <v>1.1000000000000001E-3</v>
      </c>
      <c r="R1382" s="191">
        <f t="shared" ref="R1382:R1399" si="82">Q1382*H1382</f>
        <v>9.9000000000000008E-3</v>
      </c>
      <c r="S1382" s="191">
        <v>0</v>
      </c>
      <c r="T1382" s="192">
        <f t="shared" ref="T1382:T1399" si="83">S1382*H1382</f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93" t="s">
        <v>367</v>
      </c>
      <c r="AT1382" s="193" t="s">
        <v>240</v>
      </c>
      <c r="AU1382" s="193" t="s">
        <v>87</v>
      </c>
      <c r="AY1382" s="17" t="s">
        <v>157</v>
      </c>
      <c r="BE1382" s="194">
        <f t="shared" ref="BE1382:BE1399" si="84">IF(N1382="základní",J1382,0)</f>
        <v>0</v>
      </c>
      <c r="BF1382" s="194">
        <f t="shared" ref="BF1382:BF1399" si="85">IF(N1382="snížená",J1382,0)</f>
        <v>0</v>
      </c>
      <c r="BG1382" s="194">
        <f t="shared" ref="BG1382:BG1399" si="86">IF(N1382="zákl. přenesená",J1382,0)</f>
        <v>0</v>
      </c>
      <c r="BH1382" s="194">
        <f t="shared" ref="BH1382:BH1399" si="87">IF(N1382="sníž. přenesená",J1382,0)</f>
        <v>0</v>
      </c>
      <c r="BI1382" s="194">
        <f t="shared" ref="BI1382:BI1399" si="88">IF(N1382="nulová",J1382,0)</f>
        <v>0</v>
      </c>
      <c r="BJ1382" s="17" t="s">
        <v>85</v>
      </c>
      <c r="BK1382" s="194">
        <f t="shared" ref="BK1382:BK1399" si="89">ROUND(I1382*H1382,2)</f>
        <v>0</v>
      </c>
      <c r="BL1382" s="17" t="s">
        <v>254</v>
      </c>
      <c r="BM1382" s="193" t="s">
        <v>2577</v>
      </c>
    </row>
    <row r="1383" spans="1:65" s="2" customFormat="1" ht="24.15" customHeight="1">
      <c r="A1383" s="34"/>
      <c r="B1383" s="35"/>
      <c r="C1383" s="182" t="s">
        <v>2578</v>
      </c>
      <c r="D1383" s="182" t="s">
        <v>160</v>
      </c>
      <c r="E1383" s="183" t="s">
        <v>2579</v>
      </c>
      <c r="F1383" s="184" t="s">
        <v>2580</v>
      </c>
      <c r="G1383" s="185" t="s">
        <v>352</v>
      </c>
      <c r="H1383" s="186">
        <v>6</v>
      </c>
      <c r="I1383" s="187"/>
      <c r="J1383" s="188">
        <f t="shared" si="80"/>
        <v>0</v>
      </c>
      <c r="K1383" s="184" t="s">
        <v>164</v>
      </c>
      <c r="L1383" s="39"/>
      <c r="M1383" s="189" t="s">
        <v>1</v>
      </c>
      <c r="N1383" s="190" t="s">
        <v>43</v>
      </c>
      <c r="O1383" s="71"/>
      <c r="P1383" s="191">
        <f t="shared" si="81"/>
        <v>0</v>
      </c>
      <c r="Q1383" s="191">
        <v>0</v>
      </c>
      <c r="R1383" s="191">
        <f t="shared" si="82"/>
        <v>0</v>
      </c>
      <c r="S1383" s="191">
        <v>0</v>
      </c>
      <c r="T1383" s="192">
        <f t="shared" si="83"/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193" t="s">
        <v>254</v>
      </c>
      <c r="AT1383" s="193" t="s">
        <v>160</v>
      </c>
      <c r="AU1383" s="193" t="s">
        <v>87</v>
      </c>
      <c r="AY1383" s="17" t="s">
        <v>157</v>
      </c>
      <c r="BE1383" s="194">
        <f t="shared" si="84"/>
        <v>0</v>
      </c>
      <c r="BF1383" s="194">
        <f t="shared" si="85"/>
        <v>0</v>
      </c>
      <c r="BG1383" s="194">
        <f t="shared" si="86"/>
        <v>0</v>
      </c>
      <c r="BH1383" s="194">
        <f t="shared" si="87"/>
        <v>0</v>
      </c>
      <c r="BI1383" s="194">
        <f t="shared" si="88"/>
        <v>0</v>
      </c>
      <c r="BJ1383" s="17" t="s">
        <v>85</v>
      </c>
      <c r="BK1383" s="194">
        <f t="shared" si="89"/>
        <v>0</v>
      </c>
      <c r="BL1383" s="17" t="s">
        <v>254</v>
      </c>
      <c r="BM1383" s="193" t="s">
        <v>2581</v>
      </c>
    </row>
    <row r="1384" spans="1:65" s="2" customFormat="1" ht="21.75" customHeight="1">
      <c r="A1384" s="34"/>
      <c r="B1384" s="35"/>
      <c r="C1384" s="228" t="s">
        <v>2582</v>
      </c>
      <c r="D1384" s="228" t="s">
        <v>240</v>
      </c>
      <c r="E1384" s="229" t="s">
        <v>2583</v>
      </c>
      <c r="F1384" s="230" t="s">
        <v>2584</v>
      </c>
      <c r="G1384" s="231" t="s">
        <v>352</v>
      </c>
      <c r="H1384" s="232">
        <v>6</v>
      </c>
      <c r="I1384" s="233"/>
      <c r="J1384" s="234">
        <f t="shared" si="80"/>
        <v>0</v>
      </c>
      <c r="K1384" s="230" t="s">
        <v>164</v>
      </c>
      <c r="L1384" s="235"/>
      <c r="M1384" s="236" t="s">
        <v>1</v>
      </c>
      <c r="N1384" s="237" t="s">
        <v>43</v>
      </c>
      <c r="O1384" s="71"/>
      <c r="P1384" s="191">
        <f t="shared" si="81"/>
        <v>0</v>
      </c>
      <c r="Q1384" s="191">
        <v>6.9999999999999994E-5</v>
      </c>
      <c r="R1384" s="191">
        <f t="shared" si="82"/>
        <v>4.1999999999999996E-4</v>
      </c>
      <c r="S1384" s="191">
        <v>0</v>
      </c>
      <c r="T1384" s="192">
        <f t="shared" si="83"/>
        <v>0</v>
      </c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R1384" s="193" t="s">
        <v>367</v>
      </c>
      <c r="AT1384" s="193" t="s">
        <v>240</v>
      </c>
      <c r="AU1384" s="193" t="s">
        <v>87</v>
      </c>
      <c r="AY1384" s="17" t="s">
        <v>157</v>
      </c>
      <c r="BE1384" s="194">
        <f t="shared" si="84"/>
        <v>0</v>
      </c>
      <c r="BF1384" s="194">
        <f t="shared" si="85"/>
        <v>0</v>
      </c>
      <c r="BG1384" s="194">
        <f t="shared" si="86"/>
        <v>0</v>
      </c>
      <c r="BH1384" s="194">
        <f t="shared" si="87"/>
        <v>0</v>
      </c>
      <c r="BI1384" s="194">
        <f t="shared" si="88"/>
        <v>0</v>
      </c>
      <c r="BJ1384" s="17" t="s">
        <v>85</v>
      </c>
      <c r="BK1384" s="194">
        <f t="shared" si="89"/>
        <v>0</v>
      </c>
      <c r="BL1384" s="17" t="s">
        <v>254</v>
      </c>
      <c r="BM1384" s="193" t="s">
        <v>2585</v>
      </c>
    </row>
    <row r="1385" spans="1:65" s="2" customFormat="1" ht="37.799999999999997" customHeight="1">
      <c r="A1385" s="34"/>
      <c r="B1385" s="35"/>
      <c r="C1385" s="182" t="s">
        <v>2586</v>
      </c>
      <c r="D1385" s="182" t="s">
        <v>160</v>
      </c>
      <c r="E1385" s="183" t="s">
        <v>2587</v>
      </c>
      <c r="F1385" s="184" t="s">
        <v>2588</v>
      </c>
      <c r="G1385" s="185" t="s">
        <v>352</v>
      </c>
      <c r="H1385" s="186">
        <v>40</v>
      </c>
      <c r="I1385" s="187"/>
      <c r="J1385" s="188">
        <f t="shared" si="80"/>
        <v>0</v>
      </c>
      <c r="K1385" s="184" t="s">
        <v>164</v>
      </c>
      <c r="L1385" s="39"/>
      <c r="M1385" s="189" t="s">
        <v>1</v>
      </c>
      <c r="N1385" s="190" t="s">
        <v>43</v>
      </c>
      <c r="O1385" s="71"/>
      <c r="P1385" s="191">
        <f t="shared" si="81"/>
        <v>0</v>
      </c>
      <c r="Q1385" s="191">
        <v>0</v>
      </c>
      <c r="R1385" s="191">
        <f t="shared" si="82"/>
        <v>0</v>
      </c>
      <c r="S1385" s="191">
        <v>0</v>
      </c>
      <c r="T1385" s="192">
        <f t="shared" si="83"/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193" t="s">
        <v>254</v>
      </c>
      <c r="AT1385" s="193" t="s">
        <v>160</v>
      </c>
      <c r="AU1385" s="193" t="s">
        <v>87</v>
      </c>
      <c r="AY1385" s="17" t="s">
        <v>157</v>
      </c>
      <c r="BE1385" s="194">
        <f t="shared" si="84"/>
        <v>0</v>
      </c>
      <c r="BF1385" s="194">
        <f t="shared" si="85"/>
        <v>0</v>
      </c>
      <c r="BG1385" s="194">
        <f t="shared" si="86"/>
        <v>0</v>
      </c>
      <c r="BH1385" s="194">
        <f t="shared" si="87"/>
        <v>0</v>
      </c>
      <c r="BI1385" s="194">
        <f t="shared" si="88"/>
        <v>0</v>
      </c>
      <c r="BJ1385" s="17" t="s">
        <v>85</v>
      </c>
      <c r="BK1385" s="194">
        <f t="shared" si="89"/>
        <v>0</v>
      </c>
      <c r="BL1385" s="17" t="s">
        <v>254</v>
      </c>
      <c r="BM1385" s="193" t="s">
        <v>2589</v>
      </c>
    </row>
    <row r="1386" spans="1:65" s="2" customFormat="1" ht="24.15" customHeight="1">
      <c r="A1386" s="34"/>
      <c r="B1386" s="35"/>
      <c r="C1386" s="228" t="s">
        <v>2590</v>
      </c>
      <c r="D1386" s="228" t="s">
        <v>240</v>
      </c>
      <c r="E1386" s="229" t="s">
        <v>2591</v>
      </c>
      <c r="F1386" s="230" t="s">
        <v>2592</v>
      </c>
      <c r="G1386" s="231" t="s">
        <v>352</v>
      </c>
      <c r="H1386" s="232">
        <v>40</v>
      </c>
      <c r="I1386" s="233"/>
      <c r="J1386" s="234">
        <f t="shared" si="80"/>
        <v>0</v>
      </c>
      <c r="K1386" s="230" t="s">
        <v>164</v>
      </c>
      <c r="L1386" s="235"/>
      <c r="M1386" s="236" t="s">
        <v>1</v>
      </c>
      <c r="N1386" s="237" t="s">
        <v>43</v>
      </c>
      <c r="O1386" s="71"/>
      <c r="P1386" s="191">
        <f t="shared" si="81"/>
        <v>0</v>
      </c>
      <c r="Q1386" s="191">
        <v>2.5500000000000002E-3</v>
      </c>
      <c r="R1386" s="191">
        <f t="shared" si="82"/>
        <v>0.10200000000000001</v>
      </c>
      <c r="S1386" s="191">
        <v>0</v>
      </c>
      <c r="T1386" s="192">
        <f t="shared" si="83"/>
        <v>0</v>
      </c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R1386" s="193" t="s">
        <v>367</v>
      </c>
      <c r="AT1386" s="193" t="s">
        <v>240</v>
      </c>
      <c r="AU1386" s="193" t="s">
        <v>87</v>
      </c>
      <c r="AY1386" s="17" t="s">
        <v>157</v>
      </c>
      <c r="BE1386" s="194">
        <f t="shared" si="84"/>
        <v>0</v>
      </c>
      <c r="BF1386" s="194">
        <f t="shared" si="85"/>
        <v>0</v>
      </c>
      <c r="BG1386" s="194">
        <f t="shared" si="86"/>
        <v>0</v>
      </c>
      <c r="BH1386" s="194">
        <f t="shared" si="87"/>
        <v>0</v>
      </c>
      <c r="BI1386" s="194">
        <f t="shared" si="88"/>
        <v>0</v>
      </c>
      <c r="BJ1386" s="17" t="s">
        <v>85</v>
      </c>
      <c r="BK1386" s="194">
        <f t="shared" si="89"/>
        <v>0</v>
      </c>
      <c r="BL1386" s="17" t="s">
        <v>254</v>
      </c>
      <c r="BM1386" s="193" t="s">
        <v>2593</v>
      </c>
    </row>
    <row r="1387" spans="1:65" s="2" customFormat="1" ht="24.15" customHeight="1">
      <c r="A1387" s="34"/>
      <c r="B1387" s="35"/>
      <c r="C1387" s="182" t="s">
        <v>2594</v>
      </c>
      <c r="D1387" s="182" t="s">
        <v>160</v>
      </c>
      <c r="E1387" s="183" t="s">
        <v>2595</v>
      </c>
      <c r="F1387" s="184" t="s">
        <v>2596</v>
      </c>
      <c r="G1387" s="185" t="s">
        <v>352</v>
      </c>
      <c r="H1387" s="186">
        <v>1</v>
      </c>
      <c r="I1387" s="187"/>
      <c r="J1387" s="188">
        <f t="shared" si="80"/>
        <v>0</v>
      </c>
      <c r="K1387" s="184" t="s">
        <v>164</v>
      </c>
      <c r="L1387" s="39"/>
      <c r="M1387" s="189" t="s">
        <v>1</v>
      </c>
      <c r="N1387" s="190" t="s">
        <v>43</v>
      </c>
      <c r="O1387" s="71"/>
      <c r="P1387" s="191">
        <f t="shared" si="81"/>
        <v>0</v>
      </c>
      <c r="Q1387" s="191">
        <v>0</v>
      </c>
      <c r="R1387" s="191">
        <f t="shared" si="82"/>
        <v>0</v>
      </c>
      <c r="S1387" s="191">
        <v>0</v>
      </c>
      <c r="T1387" s="192">
        <f t="shared" si="83"/>
        <v>0</v>
      </c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R1387" s="193" t="s">
        <v>254</v>
      </c>
      <c r="AT1387" s="193" t="s">
        <v>160</v>
      </c>
      <c r="AU1387" s="193" t="s">
        <v>87</v>
      </c>
      <c r="AY1387" s="17" t="s">
        <v>157</v>
      </c>
      <c r="BE1387" s="194">
        <f t="shared" si="84"/>
        <v>0</v>
      </c>
      <c r="BF1387" s="194">
        <f t="shared" si="85"/>
        <v>0</v>
      </c>
      <c r="BG1387" s="194">
        <f t="shared" si="86"/>
        <v>0</v>
      </c>
      <c r="BH1387" s="194">
        <f t="shared" si="87"/>
        <v>0</v>
      </c>
      <c r="BI1387" s="194">
        <f t="shared" si="88"/>
        <v>0</v>
      </c>
      <c r="BJ1387" s="17" t="s">
        <v>85</v>
      </c>
      <c r="BK1387" s="194">
        <f t="shared" si="89"/>
        <v>0</v>
      </c>
      <c r="BL1387" s="17" t="s">
        <v>254</v>
      </c>
      <c r="BM1387" s="193" t="s">
        <v>2597</v>
      </c>
    </row>
    <row r="1388" spans="1:65" s="2" customFormat="1" ht="24.15" customHeight="1">
      <c r="A1388" s="34"/>
      <c r="B1388" s="35"/>
      <c r="C1388" s="182" t="s">
        <v>2598</v>
      </c>
      <c r="D1388" s="182" t="s">
        <v>160</v>
      </c>
      <c r="E1388" s="183" t="s">
        <v>2599</v>
      </c>
      <c r="F1388" s="184" t="s">
        <v>2600</v>
      </c>
      <c r="G1388" s="185" t="s">
        <v>352</v>
      </c>
      <c r="H1388" s="186">
        <v>1</v>
      </c>
      <c r="I1388" s="187"/>
      <c r="J1388" s="188">
        <f t="shared" si="80"/>
        <v>0</v>
      </c>
      <c r="K1388" s="184" t="s">
        <v>164</v>
      </c>
      <c r="L1388" s="39"/>
      <c r="M1388" s="189" t="s">
        <v>1</v>
      </c>
      <c r="N1388" s="190" t="s">
        <v>43</v>
      </c>
      <c r="O1388" s="71"/>
      <c r="P1388" s="191">
        <f t="shared" si="81"/>
        <v>0</v>
      </c>
      <c r="Q1388" s="191">
        <v>0</v>
      </c>
      <c r="R1388" s="191">
        <f t="shared" si="82"/>
        <v>0</v>
      </c>
      <c r="S1388" s="191">
        <v>0</v>
      </c>
      <c r="T1388" s="192">
        <f t="shared" si="83"/>
        <v>0</v>
      </c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R1388" s="193" t="s">
        <v>254</v>
      </c>
      <c r="AT1388" s="193" t="s">
        <v>160</v>
      </c>
      <c r="AU1388" s="193" t="s">
        <v>87</v>
      </c>
      <c r="AY1388" s="17" t="s">
        <v>157</v>
      </c>
      <c r="BE1388" s="194">
        <f t="shared" si="84"/>
        <v>0</v>
      </c>
      <c r="BF1388" s="194">
        <f t="shared" si="85"/>
        <v>0</v>
      </c>
      <c r="BG1388" s="194">
        <f t="shared" si="86"/>
        <v>0</v>
      </c>
      <c r="BH1388" s="194">
        <f t="shared" si="87"/>
        <v>0</v>
      </c>
      <c r="BI1388" s="194">
        <f t="shared" si="88"/>
        <v>0</v>
      </c>
      <c r="BJ1388" s="17" t="s">
        <v>85</v>
      </c>
      <c r="BK1388" s="194">
        <f t="shared" si="89"/>
        <v>0</v>
      </c>
      <c r="BL1388" s="17" t="s">
        <v>254</v>
      </c>
      <c r="BM1388" s="193" t="s">
        <v>2601</v>
      </c>
    </row>
    <row r="1389" spans="1:65" s="2" customFormat="1" ht="24.15" customHeight="1">
      <c r="A1389" s="34"/>
      <c r="B1389" s="35"/>
      <c r="C1389" s="182" t="s">
        <v>2602</v>
      </c>
      <c r="D1389" s="182" t="s">
        <v>160</v>
      </c>
      <c r="E1389" s="183" t="s">
        <v>2603</v>
      </c>
      <c r="F1389" s="184" t="s">
        <v>2604</v>
      </c>
      <c r="G1389" s="185" t="s">
        <v>352</v>
      </c>
      <c r="H1389" s="186">
        <v>5</v>
      </c>
      <c r="I1389" s="187"/>
      <c r="J1389" s="188">
        <f t="shared" si="80"/>
        <v>0</v>
      </c>
      <c r="K1389" s="184" t="s">
        <v>164</v>
      </c>
      <c r="L1389" s="39"/>
      <c r="M1389" s="189" t="s">
        <v>1</v>
      </c>
      <c r="N1389" s="190" t="s">
        <v>43</v>
      </c>
      <c r="O1389" s="71"/>
      <c r="P1389" s="191">
        <f t="shared" si="81"/>
        <v>0</v>
      </c>
      <c r="Q1389" s="191">
        <v>0</v>
      </c>
      <c r="R1389" s="191">
        <f t="shared" si="82"/>
        <v>0</v>
      </c>
      <c r="S1389" s="191">
        <v>0</v>
      </c>
      <c r="T1389" s="192">
        <f t="shared" si="83"/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193" t="s">
        <v>254</v>
      </c>
      <c r="AT1389" s="193" t="s">
        <v>160</v>
      </c>
      <c r="AU1389" s="193" t="s">
        <v>87</v>
      </c>
      <c r="AY1389" s="17" t="s">
        <v>157</v>
      </c>
      <c r="BE1389" s="194">
        <f t="shared" si="84"/>
        <v>0</v>
      </c>
      <c r="BF1389" s="194">
        <f t="shared" si="85"/>
        <v>0</v>
      </c>
      <c r="BG1389" s="194">
        <f t="shared" si="86"/>
        <v>0</v>
      </c>
      <c r="BH1389" s="194">
        <f t="shared" si="87"/>
        <v>0</v>
      </c>
      <c r="BI1389" s="194">
        <f t="shared" si="88"/>
        <v>0</v>
      </c>
      <c r="BJ1389" s="17" t="s">
        <v>85</v>
      </c>
      <c r="BK1389" s="194">
        <f t="shared" si="89"/>
        <v>0</v>
      </c>
      <c r="BL1389" s="17" t="s">
        <v>254</v>
      </c>
      <c r="BM1389" s="193" t="s">
        <v>2605</v>
      </c>
    </row>
    <row r="1390" spans="1:65" s="2" customFormat="1" ht="24.15" customHeight="1">
      <c r="A1390" s="34"/>
      <c r="B1390" s="35"/>
      <c r="C1390" s="182" t="s">
        <v>2606</v>
      </c>
      <c r="D1390" s="182" t="s">
        <v>160</v>
      </c>
      <c r="E1390" s="183" t="s">
        <v>2607</v>
      </c>
      <c r="F1390" s="184" t="s">
        <v>2608</v>
      </c>
      <c r="G1390" s="185" t="s">
        <v>352</v>
      </c>
      <c r="H1390" s="186">
        <v>3</v>
      </c>
      <c r="I1390" s="187"/>
      <c r="J1390" s="188">
        <f t="shared" si="80"/>
        <v>0</v>
      </c>
      <c r="K1390" s="184" t="s">
        <v>164</v>
      </c>
      <c r="L1390" s="39"/>
      <c r="M1390" s="189" t="s">
        <v>1</v>
      </c>
      <c r="N1390" s="190" t="s">
        <v>43</v>
      </c>
      <c r="O1390" s="71"/>
      <c r="P1390" s="191">
        <f t="shared" si="81"/>
        <v>0</v>
      </c>
      <c r="Q1390" s="191">
        <v>0</v>
      </c>
      <c r="R1390" s="191">
        <f t="shared" si="82"/>
        <v>0</v>
      </c>
      <c r="S1390" s="191">
        <v>0</v>
      </c>
      <c r="T1390" s="192">
        <f t="shared" si="83"/>
        <v>0</v>
      </c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R1390" s="193" t="s">
        <v>254</v>
      </c>
      <c r="AT1390" s="193" t="s">
        <v>160</v>
      </c>
      <c r="AU1390" s="193" t="s">
        <v>87</v>
      </c>
      <c r="AY1390" s="17" t="s">
        <v>157</v>
      </c>
      <c r="BE1390" s="194">
        <f t="shared" si="84"/>
        <v>0</v>
      </c>
      <c r="BF1390" s="194">
        <f t="shared" si="85"/>
        <v>0</v>
      </c>
      <c r="BG1390" s="194">
        <f t="shared" si="86"/>
        <v>0</v>
      </c>
      <c r="BH1390" s="194">
        <f t="shared" si="87"/>
        <v>0</v>
      </c>
      <c r="BI1390" s="194">
        <f t="shared" si="88"/>
        <v>0</v>
      </c>
      <c r="BJ1390" s="17" t="s">
        <v>85</v>
      </c>
      <c r="BK1390" s="194">
        <f t="shared" si="89"/>
        <v>0</v>
      </c>
      <c r="BL1390" s="17" t="s">
        <v>254</v>
      </c>
      <c r="BM1390" s="193" t="s">
        <v>2609</v>
      </c>
    </row>
    <row r="1391" spans="1:65" s="2" customFormat="1" ht="21.75" customHeight="1">
      <c r="A1391" s="34"/>
      <c r="B1391" s="35"/>
      <c r="C1391" s="182" t="s">
        <v>2610</v>
      </c>
      <c r="D1391" s="182" t="s">
        <v>160</v>
      </c>
      <c r="E1391" s="183" t="s">
        <v>2611</v>
      </c>
      <c r="F1391" s="184" t="s">
        <v>2612</v>
      </c>
      <c r="G1391" s="185" t="s">
        <v>352</v>
      </c>
      <c r="H1391" s="186">
        <v>1</v>
      </c>
      <c r="I1391" s="187"/>
      <c r="J1391" s="188">
        <f t="shared" si="80"/>
        <v>0</v>
      </c>
      <c r="K1391" s="184" t="s">
        <v>164</v>
      </c>
      <c r="L1391" s="39"/>
      <c r="M1391" s="189" t="s">
        <v>1</v>
      </c>
      <c r="N1391" s="190" t="s">
        <v>43</v>
      </c>
      <c r="O1391" s="71"/>
      <c r="P1391" s="191">
        <f t="shared" si="81"/>
        <v>0</v>
      </c>
      <c r="Q1391" s="191">
        <v>0</v>
      </c>
      <c r="R1391" s="191">
        <f t="shared" si="82"/>
        <v>0</v>
      </c>
      <c r="S1391" s="191">
        <v>0</v>
      </c>
      <c r="T1391" s="192">
        <f t="shared" si="83"/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93" t="s">
        <v>254</v>
      </c>
      <c r="AT1391" s="193" t="s">
        <v>160</v>
      </c>
      <c r="AU1391" s="193" t="s">
        <v>87</v>
      </c>
      <c r="AY1391" s="17" t="s">
        <v>157</v>
      </c>
      <c r="BE1391" s="194">
        <f t="shared" si="84"/>
        <v>0</v>
      </c>
      <c r="BF1391" s="194">
        <f t="shared" si="85"/>
        <v>0</v>
      </c>
      <c r="BG1391" s="194">
        <f t="shared" si="86"/>
        <v>0</v>
      </c>
      <c r="BH1391" s="194">
        <f t="shared" si="87"/>
        <v>0</v>
      </c>
      <c r="BI1391" s="194">
        <f t="shared" si="88"/>
        <v>0</v>
      </c>
      <c r="BJ1391" s="17" t="s">
        <v>85</v>
      </c>
      <c r="BK1391" s="194">
        <f t="shared" si="89"/>
        <v>0</v>
      </c>
      <c r="BL1391" s="17" t="s">
        <v>254</v>
      </c>
      <c r="BM1391" s="193" t="s">
        <v>2613</v>
      </c>
    </row>
    <row r="1392" spans="1:65" s="2" customFormat="1" ht="24.15" customHeight="1">
      <c r="A1392" s="34"/>
      <c r="B1392" s="35"/>
      <c r="C1392" s="182" t="s">
        <v>2614</v>
      </c>
      <c r="D1392" s="182" t="s">
        <v>160</v>
      </c>
      <c r="E1392" s="183" t="s">
        <v>2615</v>
      </c>
      <c r="F1392" s="184" t="s">
        <v>2616</v>
      </c>
      <c r="G1392" s="185" t="s">
        <v>352</v>
      </c>
      <c r="H1392" s="186">
        <v>1</v>
      </c>
      <c r="I1392" s="187"/>
      <c r="J1392" s="188">
        <f t="shared" si="80"/>
        <v>0</v>
      </c>
      <c r="K1392" s="184" t="s">
        <v>164</v>
      </c>
      <c r="L1392" s="39"/>
      <c r="M1392" s="189" t="s">
        <v>1</v>
      </c>
      <c r="N1392" s="190" t="s">
        <v>43</v>
      </c>
      <c r="O1392" s="71"/>
      <c r="P1392" s="191">
        <f t="shared" si="81"/>
        <v>0</v>
      </c>
      <c r="Q1392" s="191">
        <v>0</v>
      </c>
      <c r="R1392" s="191">
        <f t="shared" si="82"/>
        <v>0</v>
      </c>
      <c r="S1392" s="191">
        <v>0</v>
      </c>
      <c r="T1392" s="192">
        <f t="shared" si="83"/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193" t="s">
        <v>254</v>
      </c>
      <c r="AT1392" s="193" t="s">
        <v>160</v>
      </c>
      <c r="AU1392" s="193" t="s">
        <v>87</v>
      </c>
      <c r="AY1392" s="17" t="s">
        <v>157</v>
      </c>
      <c r="BE1392" s="194">
        <f t="shared" si="84"/>
        <v>0</v>
      </c>
      <c r="BF1392" s="194">
        <f t="shared" si="85"/>
        <v>0</v>
      </c>
      <c r="BG1392" s="194">
        <f t="shared" si="86"/>
        <v>0</v>
      </c>
      <c r="BH1392" s="194">
        <f t="shared" si="87"/>
        <v>0</v>
      </c>
      <c r="BI1392" s="194">
        <f t="shared" si="88"/>
        <v>0</v>
      </c>
      <c r="BJ1392" s="17" t="s">
        <v>85</v>
      </c>
      <c r="BK1392" s="194">
        <f t="shared" si="89"/>
        <v>0</v>
      </c>
      <c r="BL1392" s="17" t="s">
        <v>254</v>
      </c>
      <c r="BM1392" s="193" t="s">
        <v>2617</v>
      </c>
    </row>
    <row r="1393" spans="1:65" s="2" customFormat="1" ht="24.15" customHeight="1">
      <c r="A1393" s="34"/>
      <c r="B1393" s="35"/>
      <c r="C1393" s="182" t="s">
        <v>2618</v>
      </c>
      <c r="D1393" s="182" t="s">
        <v>160</v>
      </c>
      <c r="E1393" s="183" t="s">
        <v>2619</v>
      </c>
      <c r="F1393" s="184" t="s">
        <v>2620</v>
      </c>
      <c r="G1393" s="185" t="s">
        <v>352</v>
      </c>
      <c r="H1393" s="186">
        <v>1</v>
      </c>
      <c r="I1393" s="187"/>
      <c r="J1393" s="188">
        <f t="shared" si="80"/>
        <v>0</v>
      </c>
      <c r="K1393" s="184" t="s">
        <v>164</v>
      </c>
      <c r="L1393" s="39"/>
      <c r="M1393" s="189" t="s">
        <v>1</v>
      </c>
      <c r="N1393" s="190" t="s">
        <v>43</v>
      </c>
      <c r="O1393" s="71"/>
      <c r="P1393" s="191">
        <f t="shared" si="81"/>
        <v>0</v>
      </c>
      <c r="Q1393" s="191">
        <v>0</v>
      </c>
      <c r="R1393" s="191">
        <f t="shared" si="82"/>
        <v>0</v>
      </c>
      <c r="S1393" s="191">
        <v>0</v>
      </c>
      <c r="T1393" s="192">
        <f t="shared" si="83"/>
        <v>0</v>
      </c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R1393" s="193" t="s">
        <v>254</v>
      </c>
      <c r="AT1393" s="193" t="s">
        <v>160</v>
      </c>
      <c r="AU1393" s="193" t="s">
        <v>87</v>
      </c>
      <c r="AY1393" s="17" t="s">
        <v>157</v>
      </c>
      <c r="BE1393" s="194">
        <f t="shared" si="84"/>
        <v>0</v>
      </c>
      <c r="BF1393" s="194">
        <f t="shared" si="85"/>
        <v>0</v>
      </c>
      <c r="BG1393" s="194">
        <f t="shared" si="86"/>
        <v>0</v>
      </c>
      <c r="BH1393" s="194">
        <f t="shared" si="87"/>
        <v>0</v>
      </c>
      <c r="BI1393" s="194">
        <f t="shared" si="88"/>
        <v>0</v>
      </c>
      <c r="BJ1393" s="17" t="s">
        <v>85</v>
      </c>
      <c r="BK1393" s="194">
        <f t="shared" si="89"/>
        <v>0</v>
      </c>
      <c r="BL1393" s="17" t="s">
        <v>254</v>
      </c>
      <c r="BM1393" s="193" t="s">
        <v>2621</v>
      </c>
    </row>
    <row r="1394" spans="1:65" s="2" customFormat="1" ht="24.15" customHeight="1">
      <c r="A1394" s="34"/>
      <c r="B1394" s="35"/>
      <c r="C1394" s="182" t="s">
        <v>2622</v>
      </c>
      <c r="D1394" s="182" t="s">
        <v>160</v>
      </c>
      <c r="E1394" s="183" t="s">
        <v>2623</v>
      </c>
      <c r="F1394" s="184" t="s">
        <v>2624</v>
      </c>
      <c r="G1394" s="185" t="s">
        <v>352</v>
      </c>
      <c r="H1394" s="186">
        <v>1</v>
      </c>
      <c r="I1394" s="187"/>
      <c r="J1394" s="188">
        <f t="shared" si="80"/>
        <v>0</v>
      </c>
      <c r="K1394" s="184" t="s">
        <v>164</v>
      </c>
      <c r="L1394" s="39"/>
      <c r="M1394" s="189" t="s">
        <v>1</v>
      </c>
      <c r="N1394" s="190" t="s">
        <v>43</v>
      </c>
      <c r="O1394" s="71"/>
      <c r="P1394" s="191">
        <f t="shared" si="81"/>
        <v>0</v>
      </c>
      <c r="Q1394" s="191">
        <v>0</v>
      </c>
      <c r="R1394" s="191">
        <f t="shared" si="82"/>
        <v>0</v>
      </c>
      <c r="S1394" s="191">
        <v>0</v>
      </c>
      <c r="T1394" s="192">
        <f t="shared" si="83"/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193" t="s">
        <v>254</v>
      </c>
      <c r="AT1394" s="193" t="s">
        <v>160</v>
      </c>
      <c r="AU1394" s="193" t="s">
        <v>87</v>
      </c>
      <c r="AY1394" s="17" t="s">
        <v>157</v>
      </c>
      <c r="BE1394" s="194">
        <f t="shared" si="84"/>
        <v>0</v>
      </c>
      <c r="BF1394" s="194">
        <f t="shared" si="85"/>
        <v>0</v>
      </c>
      <c r="BG1394" s="194">
        <f t="shared" si="86"/>
        <v>0</v>
      </c>
      <c r="BH1394" s="194">
        <f t="shared" si="87"/>
        <v>0</v>
      </c>
      <c r="BI1394" s="194">
        <f t="shared" si="88"/>
        <v>0</v>
      </c>
      <c r="BJ1394" s="17" t="s">
        <v>85</v>
      </c>
      <c r="BK1394" s="194">
        <f t="shared" si="89"/>
        <v>0</v>
      </c>
      <c r="BL1394" s="17" t="s">
        <v>254</v>
      </c>
      <c r="BM1394" s="193" t="s">
        <v>2625</v>
      </c>
    </row>
    <row r="1395" spans="1:65" s="2" customFormat="1" ht="16.5" customHeight="1">
      <c r="A1395" s="34"/>
      <c r="B1395" s="35"/>
      <c r="C1395" s="182" t="s">
        <v>2626</v>
      </c>
      <c r="D1395" s="182" t="s">
        <v>160</v>
      </c>
      <c r="E1395" s="183" t="s">
        <v>2627</v>
      </c>
      <c r="F1395" s="184" t="s">
        <v>2628</v>
      </c>
      <c r="G1395" s="185" t="s">
        <v>352</v>
      </c>
      <c r="H1395" s="186">
        <v>4</v>
      </c>
      <c r="I1395" s="187"/>
      <c r="J1395" s="188">
        <f t="shared" si="80"/>
        <v>0</v>
      </c>
      <c r="K1395" s="184" t="s">
        <v>164</v>
      </c>
      <c r="L1395" s="39"/>
      <c r="M1395" s="189" t="s">
        <v>1</v>
      </c>
      <c r="N1395" s="190" t="s">
        <v>43</v>
      </c>
      <c r="O1395" s="71"/>
      <c r="P1395" s="191">
        <f t="shared" si="81"/>
        <v>0</v>
      </c>
      <c r="Q1395" s="191">
        <v>0</v>
      </c>
      <c r="R1395" s="191">
        <f t="shared" si="82"/>
        <v>0</v>
      </c>
      <c r="S1395" s="191">
        <v>0</v>
      </c>
      <c r="T1395" s="192">
        <f t="shared" si="83"/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93" t="s">
        <v>254</v>
      </c>
      <c r="AT1395" s="193" t="s">
        <v>160</v>
      </c>
      <c r="AU1395" s="193" t="s">
        <v>87</v>
      </c>
      <c r="AY1395" s="17" t="s">
        <v>157</v>
      </c>
      <c r="BE1395" s="194">
        <f t="shared" si="84"/>
        <v>0</v>
      </c>
      <c r="BF1395" s="194">
        <f t="shared" si="85"/>
        <v>0</v>
      </c>
      <c r="BG1395" s="194">
        <f t="shared" si="86"/>
        <v>0</v>
      </c>
      <c r="BH1395" s="194">
        <f t="shared" si="87"/>
        <v>0</v>
      </c>
      <c r="BI1395" s="194">
        <f t="shared" si="88"/>
        <v>0</v>
      </c>
      <c r="BJ1395" s="17" t="s">
        <v>85</v>
      </c>
      <c r="BK1395" s="194">
        <f t="shared" si="89"/>
        <v>0</v>
      </c>
      <c r="BL1395" s="17" t="s">
        <v>254</v>
      </c>
      <c r="BM1395" s="193" t="s">
        <v>2629</v>
      </c>
    </row>
    <row r="1396" spans="1:65" s="2" customFormat="1" ht="16.5" customHeight="1">
      <c r="A1396" s="34"/>
      <c r="B1396" s="35"/>
      <c r="C1396" s="182" t="s">
        <v>2630</v>
      </c>
      <c r="D1396" s="182" t="s">
        <v>160</v>
      </c>
      <c r="E1396" s="183" t="s">
        <v>2631</v>
      </c>
      <c r="F1396" s="184" t="s">
        <v>2632</v>
      </c>
      <c r="G1396" s="185" t="s">
        <v>1124</v>
      </c>
      <c r="H1396" s="186">
        <v>1</v>
      </c>
      <c r="I1396" s="187"/>
      <c r="J1396" s="188">
        <f t="shared" si="80"/>
        <v>0</v>
      </c>
      <c r="K1396" s="184" t="s">
        <v>164</v>
      </c>
      <c r="L1396" s="39"/>
      <c r="M1396" s="189" t="s">
        <v>1</v>
      </c>
      <c r="N1396" s="190" t="s">
        <v>43</v>
      </c>
      <c r="O1396" s="71"/>
      <c r="P1396" s="191">
        <f t="shared" si="81"/>
        <v>0</v>
      </c>
      <c r="Q1396" s="191">
        <v>0</v>
      </c>
      <c r="R1396" s="191">
        <f t="shared" si="82"/>
        <v>0</v>
      </c>
      <c r="S1396" s="191">
        <v>0</v>
      </c>
      <c r="T1396" s="192">
        <f t="shared" si="83"/>
        <v>0</v>
      </c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R1396" s="193" t="s">
        <v>254</v>
      </c>
      <c r="AT1396" s="193" t="s">
        <v>160</v>
      </c>
      <c r="AU1396" s="193" t="s">
        <v>87</v>
      </c>
      <c r="AY1396" s="17" t="s">
        <v>157</v>
      </c>
      <c r="BE1396" s="194">
        <f t="shared" si="84"/>
        <v>0</v>
      </c>
      <c r="BF1396" s="194">
        <f t="shared" si="85"/>
        <v>0</v>
      </c>
      <c r="BG1396" s="194">
        <f t="shared" si="86"/>
        <v>0</v>
      </c>
      <c r="BH1396" s="194">
        <f t="shared" si="87"/>
        <v>0</v>
      </c>
      <c r="BI1396" s="194">
        <f t="shared" si="88"/>
        <v>0</v>
      </c>
      <c r="BJ1396" s="17" t="s">
        <v>85</v>
      </c>
      <c r="BK1396" s="194">
        <f t="shared" si="89"/>
        <v>0</v>
      </c>
      <c r="BL1396" s="17" t="s">
        <v>254</v>
      </c>
      <c r="BM1396" s="193" t="s">
        <v>2633</v>
      </c>
    </row>
    <row r="1397" spans="1:65" s="2" customFormat="1" ht="16.5" customHeight="1">
      <c r="A1397" s="34"/>
      <c r="B1397" s="35"/>
      <c r="C1397" s="182" t="s">
        <v>2634</v>
      </c>
      <c r="D1397" s="182" t="s">
        <v>160</v>
      </c>
      <c r="E1397" s="183" t="s">
        <v>2635</v>
      </c>
      <c r="F1397" s="184" t="s">
        <v>2636</v>
      </c>
      <c r="G1397" s="185" t="s">
        <v>1124</v>
      </c>
      <c r="H1397" s="186">
        <v>1</v>
      </c>
      <c r="I1397" s="187"/>
      <c r="J1397" s="188">
        <f t="shared" si="80"/>
        <v>0</v>
      </c>
      <c r="K1397" s="184" t="s">
        <v>164</v>
      </c>
      <c r="L1397" s="39"/>
      <c r="M1397" s="189" t="s">
        <v>1</v>
      </c>
      <c r="N1397" s="190" t="s">
        <v>43</v>
      </c>
      <c r="O1397" s="71"/>
      <c r="P1397" s="191">
        <f t="shared" si="81"/>
        <v>0</v>
      </c>
      <c r="Q1397" s="191">
        <v>0</v>
      </c>
      <c r="R1397" s="191">
        <f t="shared" si="82"/>
        <v>0</v>
      </c>
      <c r="S1397" s="191">
        <v>0</v>
      </c>
      <c r="T1397" s="192">
        <f t="shared" si="83"/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193" t="s">
        <v>254</v>
      </c>
      <c r="AT1397" s="193" t="s">
        <v>160</v>
      </c>
      <c r="AU1397" s="193" t="s">
        <v>87</v>
      </c>
      <c r="AY1397" s="17" t="s">
        <v>157</v>
      </c>
      <c r="BE1397" s="194">
        <f t="shared" si="84"/>
        <v>0</v>
      </c>
      <c r="BF1397" s="194">
        <f t="shared" si="85"/>
        <v>0</v>
      </c>
      <c r="BG1397" s="194">
        <f t="shared" si="86"/>
        <v>0</v>
      </c>
      <c r="BH1397" s="194">
        <f t="shared" si="87"/>
        <v>0</v>
      </c>
      <c r="BI1397" s="194">
        <f t="shared" si="88"/>
        <v>0</v>
      </c>
      <c r="BJ1397" s="17" t="s">
        <v>85</v>
      </c>
      <c r="BK1397" s="194">
        <f t="shared" si="89"/>
        <v>0</v>
      </c>
      <c r="BL1397" s="17" t="s">
        <v>254</v>
      </c>
      <c r="BM1397" s="193" t="s">
        <v>2637</v>
      </c>
    </row>
    <row r="1398" spans="1:65" s="2" customFormat="1" ht="33" customHeight="1">
      <c r="A1398" s="34"/>
      <c r="B1398" s="35"/>
      <c r="C1398" s="182" t="s">
        <v>2638</v>
      </c>
      <c r="D1398" s="182" t="s">
        <v>160</v>
      </c>
      <c r="E1398" s="183" t="s">
        <v>2639</v>
      </c>
      <c r="F1398" s="184" t="s">
        <v>2640</v>
      </c>
      <c r="G1398" s="185" t="s">
        <v>806</v>
      </c>
      <c r="H1398" s="238"/>
      <c r="I1398" s="187"/>
      <c r="J1398" s="188">
        <f t="shared" si="80"/>
        <v>0</v>
      </c>
      <c r="K1398" s="184" t="s">
        <v>164</v>
      </c>
      <c r="L1398" s="39"/>
      <c r="M1398" s="189" t="s">
        <v>1</v>
      </c>
      <c r="N1398" s="190" t="s">
        <v>43</v>
      </c>
      <c r="O1398" s="71"/>
      <c r="P1398" s="191">
        <f t="shared" si="81"/>
        <v>0</v>
      </c>
      <c r="Q1398" s="191">
        <v>0</v>
      </c>
      <c r="R1398" s="191">
        <f t="shared" si="82"/>
        <v>0</v>
      </c>
      <c r="S1398" s="191">
        <v>0</v>
      </c>
      <c r="T1398" s="192">
        <f t="shared" si="83"/>
        <v>0</v>
      </c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R1398" s="193" t="s">
        <v>254</v>
      </c>
      <c r="AT1398" s="193" t="s">
        <v>160</v>
      </c>
      <c r="AU1398" s="193" t="s">
        <v>87</v>
      </c>
      <c r="AY1398" s="17" t="s">
        <v>157</v>
      </c>
      <c r="BE1398" s="194">
        <f t="shared" si="84"/>
        <v>0</v>
      </c>
      <c r="BF1398" s="194">
        <f t="shared" si="85"/>
        <v>0</v>
      </c>
      <c r="BG1398" s="194">
        <f t="shared" si="86"/>
        <v>0</v>
      </c>
      <c r="BH1398" s="194">
        <f t="shared" si="87"/>
        <v>0</v>
      </c>
      <c r="BI1398" s="194">
        <f t="shared" si="88"/>
        <v>0</v>
      </c>
      <c r="BJ1398" s="17" t="s">
        <v>85</v>
      </c>
      <c r="BK1398" s="194">
        <f t="shared" si="89"/>
        <v>0</v>
      </c>
      <c r="BL1398" s="17" t="s">
        <v>254</v>
      </c>
      <c r="BM1398" s="193" t="s">
        <v>2641</v>
      </c>
    </row>
    <row r="1399" spans="1:65" s="2" customFormat="1" ht="24.15" customHeight="1">
      <c r="A1399" s="34"/>
      <c r="B1399" s="35"/>
      <c r="C1399" s="182" t="s">
        <v>2642</v>
      </c>
      <c r="D1399" s="182" t="s">
        <v>160</v>
      </c>
      <c r="E1399" s="183" t="s">
        <v>2643</v>
      </c>
      <c r="F1399" s="184" t="s">
        <v>2644</v>
      </c>
      <c r="G1399" s="185" t="s">
        <v>806</v>
      </c>
      <c r="H1399" s="238"/>
      <c r="I1399" s="187"/>
      <c r="J1399" s="188">
        <f t="shared" si="80"/>
        <v>0</v>
      </c>
      <c r="K1399" s="184" t="s">
        <v>164</v>
      </c>
      <c r="L1399" s="39"/>
      <c r="M1399" s="189" t="s">
        <v>1</v>
      </c>
      <c r="N1399" s="190" t="s">
        <v>43</v>
      </c>
      <c r="O1399" s="71"/>
      <c r="P1399" s="191">
        <f t="shared" si="81"/>
        <v>0</v>
      </c>
      <c r="Q1399" s="191">
        <v>0</v>
      </c>
      <c r="R1399" s="191">
        <f t="shared" si="82"/>
        <v>0</v>
      </c>
      <c r="S1399" s="191">
        <v>0</v>
      </c>
      <c r="T1399" s="192">
        <f t="shared" si="83"/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93" t="s">
        <v>254</v>
      </c>
      <c r="AT1399" s="193" t="s">
        <v>160</v>
      </c>
      <c r="AU1399" s="193" t="s">
        <v>87</v>
      </c>
      <c r="AY1399" s="17" t="s">
        <v>157</v>
      </c>
      <c r="BE1399" s="194">
        <f t="shared" si="84"/>
        <v>0</v>
      </c>
      <c r="BF1399" s="194">
        <f t="shared" si="85"/>
        <v>0</v>
      </c>
      <c r="BG1399" s="194">
        <f t="shared" si="86"/>
        <v>0</v>
      </c>
      <c r="BH1399" s="194">
        <f t="shared" si="87"/>
        <v>0</v>
      </c>
      <c r="BI1399" s="194">
        <f t="shared" si="88"/>
        <v>0</v>
      </c>
      <c r="BJ1399" s="17" t="s">
        <v>85</v>
      </c>
      <c r="BK1399" s="194">
        <f t="shared" si="89"/>
        <v>0</v>
      </c>
      <c r="BL1399" s="17" t="s">
        <v>254</v>
      </c>
      <c r="BM1399" s="193" t="s">
        <v>2645</v>
      </c>
    </row>
    <row r="1400" spans="1:65" s="12" customFormat="1" ht="22.8" customHeight="1">
      <c r="B1400" s="166"/>
      <c r="C1400" s="167"/>
      <c r="D1400" s="168" t="s">
        <v>77</v>
      </c>
      <c r="E1400" s="180" t="s">
        <v>2646</v>
      </c>
      <c r="F1400" s="180" t="s">
        <v>2647</v>
      </c>
      <c r="G1400" s="167"/>
      <c r="H1400" s="167"/>
      <c r="I1400" s="170"/>
      <c r="J1400" s="181">
        <f>BK1400</f>
        <v>0</v>
      </c>
      <c r="K1400" s="167"/>
      <c r="L1400" s="172"/>
      <c r="M1400" s="173"/>
      <c r="N1400" s="174"/>
      <c r="O1400" s="174"/>
      <c r="P1400" s="175">
        <f>SUM(P1401:P1641)</f>
        <v>0</v>
      </c>
      <c r="Q1400" s="174"/>
      <c r="R1400" s="175">
        <f>SUM(R1401:R1641)</f>
        <v>5.1694386800000016</v>
      </c>
      <c r="S1400" s="174"/>
      <c r="T1400" s="176">
        <f>SUM(T1401:T1641)</f>
        <v>3.6186790000000006</v>
      </c>
      <c r="AR1400" s="177" t="s">
        <v>87</v>
      </c>
      <c r="AT1400" s="178" t="s">
        <v>77</v>
      </c>
      <c r="AU1400" s="178" t="s">
        <v>85</v>
      </c>
      <c r="AY1400" s="177" t="s">
        <v>157</v>
      </c>
      <c r="BK1400" s="179">
        <f>SUM(BK1401:BK1641)</f>
        <v>0</v>
      </c>
    </row>
    <row r="1401" spans="1:65" s="2" customFormat="1" ht="24.15" customHeight="1">
      <c r="A1401" s="34"/>
      <c r="B1401" s="35"/>
      <c r="C1401" s="182" t="s">
        <v>2648</v>
      </c>
      <c r="D1401" s="182" t="s">
        <v>160</v>
      </c>
      <c r="E1401" s="183" t="s">
        <v>2649</v>
      </c>
      <c r="F1401" s="184" t="s">
        <v>2650</v>
      </c>
      <c r="G1401" s="185" t="s">
        <v>352</v>
      </c>
      <c r="H1401" s="186">
        <v>1</v>
      </c>
      <c r="I1401" s="187"/>
      <c r="J1401" s="188">
        <f>ROUND(I1401*H1401,2)</f>
        <v>0</v>
      </c>
      <c r="K1401" s="184" t="s">
        <v>164</v>
      </c>
      <c r="L1401" s="39"/>
      <c r="M1401" s="189" t="s">
        <v>1</v>
      </c>
      <c r="N1401" s="190" t="s">
        <v>43</v>
      </c>
      <c r="O1401" s="71"/>
      <c r="P1401" s="191">
        <f>O1401*H1401</f>
        <v>0</v>
      </c>
      <c r="Q1401" s="191">
        <v>0</v>
      </c>
      <c r="R1401" s="191">
        <f>Q1401*H1401</f>
        <v>0</v>
      </c>
      <c r="S1401" s="191">
        <v>0</v>
      </c>
      <c r="T1401" s="19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193" t="s">
        <v>254</v>
      </c>
      <c r="AT1401" s="193" t="s">
        <v>160</v>
      </c>
      <c r="AU1401" s="193" t="s">
        <v>87</v>
      </c>
      <c r="AY1401" s="17" t="s">
        <v>157</v>
      </c>
      <c r="BE1401" s="194">
        <f>IF(N1401="základní",J1401,0)</f>
        <v>0</v>
      </c>
      <c r="BF1401" s="194">
        <f>IF(N1401="snížená",J1401,0)</f>
        <v>0</v>
      </c>
      <c r="BG1401" s="194">
        <f>IF(N1401="zákl. přenesená",J1401,0)</f>
        <v>0</v>
      </c>
      <c r="BH1401" s="194">
        <f>IF(N1401="sníž. přenesená",J1401,0)</f>
        <v>0</v>
      </c>
      <c r="BI1401" s="194">
        <f>IF(N1401="nulová",J1401,0)</f>
        <v>0</v>
      </c>
      <c r="BJ1401" s="17" t="s">
        <v>85</v>
      </c>
      <c r="BK1401" s="194">
        <f>ROUND(I1401*H1401,2)</f>
        <v>0</v>
      </c>
      <c r="BL1401" s="17" t="s">
        <v>254</v>
      </c>
      <c r="BM1401" s="193" t="s">
        <v>2651</v>
      </c>
    </row>
    <row r="1402" spans="1:65" s="2" customFormat="1" ht="24.15" customHeight="1">
      <c r="A1402" s="34"/>
      <c r="B1402" s="35"/>
      <c r="C1402" s="228" t="s">
        <v>2652</v>
      </c>
      <c r="D1402" s="228" t="s">
        <v>240</v>
      </c>
      <c r="E1402" s="229" t="s">
        <v>2653</v>
      </c>
      <c r="F1402" s="230" t="s">
        <v>2654</v>
      </c>
      <c r="G1402" s="231" t="s">
        <v>352</v>
      </c>
      <c r="H1402" s="232">
        <v>1</v>
      </c>
      <c r="I1402" s="233"/>
      <c r="J1402" s="234">
        <f>ROUND(I1402*H1402,2)</f>
        <v>0</v>
      </c>
      <c r="K1402" s="230" t="s">
        <v>164</v>
      </c>
      <c r="L1402" s="235"/>
      <c r="M1402" s="236" t="s">
        <v>1</v>
      </c>
      <c r="N1402" s="237" t="s">
        <v>43</v>
      </c>
      <c r="O1402" s="71"/>
      <c r="P1402" s="191">
        <f>O1402*H1402</f>
        <v>0</v>
      </c>
      <c r="Q1402" s="191">
        <v>4.0000000000000002E-4</v>
      </c>
      <c r="R1402" s="191">
        <f>Q1402*H1402</f>
        <v>4.0000000000000002E-4</v>
      </c>
      <c r="S1402" s="191">
        <v>0</v>
      </c>
      <c r="T1402" s="19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193" t="s">
        <v>367</v>
      </c>
      <c r="AT1402" s="193" t="s">
        <v>240</v>
      </c>
      <c r="AU1402" s="193" t="s">
        <v>87</v>
      </c>
      <c r="AY1402" s="17" t="s">
        <v>157</v>
      </c>
      <c r="BE1402" s="194">
        <f>IF(N1402="základní",J1402,0)</f>
        <v>0</v>
      </c>
      <c r="BF1402" s="194">
        <f>IF(N1402="snížená",J1402,0)</f>
        <v>0</v>
      </c>
      <c r="BG1402" s="194">
        <f>IF(N1402="zákl. přenesená",J1402,0)</f>
        <v>0</v>
      </c>
      <c r="BH1402" s="194">
        <f>IF(N1402="sníž. přenesená",J1402,0)</f>
        <v>0</v>
      </c>
      <c r="BI1402" s="194">
        <f>IF(N1402="nulová",J1402,0)</f>
        <v>0</v>
      </c>
      <c r="BJ1402" s="17" t="s">
        <v>85</v>
      </c>
      <c r="BK1402" s="194">
        <f>ROUND(I1402*H1402,2)</f>
        <v>0</v>
      </c>
      <c r="BL1402" s="17" t="s">
        <v>254</v>
      </c>
      <c r="BM1402" s="193" t="s">
        <v>2655</v>
      </c>
    </row>
    <row r="1403" spans="1:65" s="2" customFormat="1" ht="24.15" customHeight="1">
      <c r="A1403" s="34"/>
      <c r="B1403" s="35"/>
      <c r="C1403" s="182" t="s">
        <v>2656</v>
      </c>
      <c r="D1403" s="182" t="s">
        <v>160</v>
      </c>
      <c r="E1403" s="183" t="s">
        <v>2657</v>
      </c>
      <c r="F1403" s="184" t="s">
        <v>2658</v>
      </c>
      <c r="G1403" s="185" t="s">
        <v>352</v>
      </c>
      <c r="H1403" s="186">
        <v>6</v>
      </c>
      <c r="I1403" s="187"/>
      <c r="J1403" s="188">
        <f>ROUND(I1403*H1403,2)</f>
        <v>0</v>
      </c>
      <c r="K1403" s="184" t="s">
        <v>164</v>
      </c>
      <c r="L1403" s="39"/>
      <c r="M1403" s="189" t="s">
        <v>1</v>
      </c>
      <c r="N1403" s="190" t="s">
        <v>43</v>
      </c>
      <c r="O1403" s="71"/>
      <c r="P1403" s="191">
        <f>O1403*H1403</f>
        <v>0</v>
      </c>
      <c r="Q1403" s="191">
        <v>0</v>
      </c>
      <c r="R1403" s="191">
        <f>Q1403*H1403</f>
        <v>0</v>
      </c>
      <c r="S1403" s="191">
        <v>1.12E-2</v>
      </c>
      <c r="T1403" s="192">
        <f>S1403*H1403</f>
        <v>6.7199999999999996E-2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93" t="s">
        <v>254</v>
      </c>
      <c r="AT1403" s="193" t="s">
        <v>160</v>
      </c>
      <c r="AU1403" s="193" t="s">
        <v>87</v>
      </c>
      <c r="AY1403" s="17" t="s">
        <v>157</v>
      </c>
      <c r="BE1403" s="194">
        <f>IF(N1403="základní",J1403,0)</f>
        <v>0</v>
      </c>
      <c r="BF1403" s="194">
        <f>IF(N1403="snížená",J1403,0)</f>
        <v>0</v>
      </c>
      <c r="BG1403" s="194">
        <f>IF(N1403="zákl. přenesená",J1403,0)</f>
        <v>0</v>
      </c>
      <c r="BH1403" s="194">
        <f>IF(N1403="sníž. přenesená",J1403,0)</f>
        <v>0</v>
      </c>
      <c r="BI1403" s="194">
        <f>IF(N1403="nulová",J1403,0)</f>
        <v>0</v>
      </c>
      <c r="BJ1403" s="17" t="s">
        <v>85</v>
      </c>
      <c r="BK1403" s="194">
        <f>ROUND(I1403*H1403,2)</f>
        <v>0</v>
      </c>
      <c r="BL1403" s="17" t="s">
        <v>254</v>
      </c>
      <c r="BM1403" s="193" t="s">
        <v>2659</v>
      </c>
    </row>
    <row r="1404" spans="1:65" s="2" customFormat="1" ht="24.15" customHeight="1">
      <c r="A1404" s="34"/>
      <c r="B1404" s="35"/>
      <c r="C1404" s="182" t="s">
        <v>2660</v>
      </c>
      <c r="D1404" s="182" t="s">
        <v>160</v>
      </c>
      <c r="E1404" s="183" t="s">
        <v>2661</v>
      </c>
      <c r="F1404" s="184" t="s">
        <v>2662</v>
      </c>
      <c r="G1404" s="185" t="s">
        <v>352</v>
      </c>
      <c r="H1404" s="186">
        <v>1</v>
      </c>
      <c r="I1404" s="187"/>
      <c r="J1404" s="188">
        <f>ROUND(I1404*H1404,2)</f>
        <v>0</v>
      </c>
      <c r="K1404" s="184" t="s">
        <v>164</v>
      </c>
      <c r="L1404" s="39"/>
      <c r="M1404" s="189" t="s">
        <v>1</v>
      </c>
      <c r="N1404" s="190" t="s">
        <v>43</v>
      </c>
      <c r="O1404" s="71"/>
      <c r="P1404" s="191">
        <f>O1404*H1404</f>
        <v>0</v>
      </c>
      <c r="Q1404" s="191">
        <v>0</v>
      </c>
      <c r="R1404" s="191">
        <f>Q1404*H1404</f>
        <v>0</v>
      </c>
      <c r="S1404" s="191">
        <v>3.1E-2</v>
      </c>
      <c r="T1404" s="192">
        <f>S1404*H1404</f>
        <v>3.1E-2</v>
      </c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R1404" s="193" t="s">
        <v>254</v>
      </c>
      <c r="AT1404" s="193" t="s">
        <v>160</v>
      </c>
      <c r="AU1404" s="193" t="s">
        <v>87</v>
      </c>
      <c r="AY1404" s="17" t="s">
        <v>157</v>
      </c>
      <c r="BE1404" s="194">
        <f>IF(N1404="základní",J1404,0)</f>
        <v>0</v>
      </c>
      <c r="BF1404" s="194">
        <f>IF(N1404="snížená",J1404,0)</f>
        <v>0</v>
      </c>
      <c r="BG1404" s="194">
        <f>IF(N1404="zákl. přenesená",J1404,0)</f>
        <v>0</v>
      </c>
      <c r="BH1404" s="194">
        <f>IF(N1404="sníž. přenesená",J1404,0)</f>
        <v>0</v>
      </c>
      <c r="BI1404" s="194">
        <f>IF(N1404="nulová",J1404,0)</f>
        <v>0</v>
      </c>
      <c r="BJ1404" s="17" t="s">
        <v>85</v>
      </c>
      <c r="BK1404" s="194">
        <f>ROUND(I1404*H1404,2)</f>
        <v>0</v>
      </c>
      <c r="BL1404" s="17" t="s">
        <v>254</v>
      </c>
      <c r="BM1404" s="193" t="s">
        <v>2663</v>
      </c>
    </row>
    <row r="1405" spans="1:65" s="14" customFormat="1" ht="10.199999999999999">
      <c r="B1405" s="206"/>
      <c r="C1405" s="207"/>
      <c r="D1405" s="197" t="s">
        <v>167</v>
      </c>
      <c r="E1405" s="208" t="s">
        <v>1</v>
      </c>
      <c r="F1405" s="209" t="s">
        <v>85</v>
      </c>
      <c r="G1405" s="207"/>
      <c r="H1405" s="210">
        <v>1</v>
      </c>
      <c r="I1405" s="211"/>
      <c r="J1405" s="207"/>
      <c r="K1405" s="207"/>
      <c r="L1405" s="212"/>
      <c r="M1405" s="213"/>
      <c r="N1405" s="214"/>
      <c r="O1405" s="214"/>
      <c r="P1405" s="214"/>
      <c r="Q1405" s="214"/>
      <c r="R1405" s="214"/>
      <c r="S1405" s="214"/>
      <c r="T1405" s="215"/>
      <c r="AT1405" s="216" t="s">
        <v>167</v>
      </c>
      <c r="AU1405" s="216" t="s">
        <v>87</v>
      </c>
      <c r="AV1405" s="14" t="s">
        <v>87</v>
      </c>
      <c r="AW1405" s="14" t="s">
        <v>33</v>
      </c>
      <c r="AX1405" s="14" t="s">
        <v>85</v>
      </c>
      <c r="AY1405" s="216" t="s">
        <v>157</v>
      </c>
    </row>
    <row r="1406" spans="1:65" s="2" customFormat="1" ht="33" customHeight="1">
      <c r="A1406" s="34"/>
      <c r="B1406" s="35"/>
      <c r="C1406" s="182" t="s">
        <v>2664</v>
      </c>
      <c r="D1406" s="182" t="s">
        <v>160</v>
      </c>
      <c r="E1406" s="183" t="s">
        <v>2665</v>
      </c>
      <c r="F1406" s="184" t="s">
        <v>2666</v>
      </c>
      <c r="G1406" s="185" t="s">
        <v>352</v>
      </c>
      <c r="H1406" s="186">
        <v>7</v>
      </c>
      <c r="I1406" s="187"/>
      <c r="J1406" s="188">
        <f t="shared" ref="J1406:J1416" si="90">ROUND(I1406*H1406,2)</f>
        <v>0</v>
      </c>
      <c r="K1406" s="184" t="s">
        <v>164</v>
      </c>
      <c r="L1406" s="39"/>
      <c r="M1406" s="189" t="s">
        <v>1</v>
      </c>
      <c r="N1406" s="190" t="s">
        <v>43</v>
      </c>
      <c r="O1406" s="71"/>
      <c r="P1406" s="191">
        <f t="shared" ref="P1406:P1416" si="91">O1406*H1406</f>
        <v>0</v>
      </c>
      <c r="Q1406" s="191">
        <v>0</v>
      </c>
      <c r="R1406" s="191">
        <f t="shared" ref="R1406:R1416" si="92">Q1406*H1406</f>
        <v>0</v>
      </c>
      <c r="S1406" s="191">
        <v>0</v>
      </c>
      <c r="T1406" s="192">
        <f t="shared" ref="T1406:T1416" si="93"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193" t="s">
        <v>254</v>
      </c>
      <c r="AT1406" s="193" t="s">
        <v>160</v>
      </c>
      <c r="AU1406" s="193" t="s">
        <v>87</v>
      </c>
      <c r="AY1406" s="17" t="s">
        <v>157</v>
      </c>
      <c r="BE1406" s="194">
        <f t="shared" ref="BE1406:BE1416" si="94">IF(N1406="základní",J1406,0)</f>
        <v>0</v>
      </c>
      <c r="BF1406" s="194">
        <f t="shared" ref="BF1406:BF1416" si="95">IF(N1406="snížená",J1406,0)</f>
        <v>0</v>
      </c>
      <c r="BG1406" s="194">
        <f t="shared" ref="BG1406:BG1416" si="96">IF(N1406="zákl. přenesená",J1406,0)</f>
        <v>0</v>
      </c>
      <c r="BH1406" s="194">
        <f t="shared" ref="BH1406:BH1416" si="97">IF(N1406="sníž. přenesená",J1406,0)</f>
        <v>0</v>
      </c>
      <c r="BI1406" s="194">
        <f t="shared" ref="BI1406:BI1416" si="98">IF(N1406="nulová",J1406,0)</f>
        <v>0</v>
      </c>
      <c r="BJ1406" s="17" t="s">
        <v>85</v>
      </c>
      <c r="BK1406" s="194">
        <f t="shared" ref="BK1406:BK1416" si="99">ROUND(I1406*H1406,2)</f>
        <v>0</v>
      </c>
      <c r="BL1406" s="17" t="s">
        <v>254</v>
      </c>
      <c r="BM1406" s="193" t="s">
        <v>2667</v>
      </c>
    </row>
    <row r="1407" spans="1:65" s="2" customFormat="1" ht="24.15" customHeight="1">
      <c r="A1407" s="34"/>
      <c r="B1407" s="35"/>
      <c r="C1407" s="228" t="s">
        <v>2668</v>
      </c>
      <c r="D1407" s="228" t="s">
        <v>240</v>
      </c>
      <c r="E1407" s="229" t="s">
        <v>2669</v>
      </c>
      <c r="F1407" s="230" t="s">
        <v>2670</v>
      </c>
      <c r="G1407" s="231" t="s">
        <v>352</v>
      </c>
      <c r="H1407" s="232">
        <v>7</v>
      </c>
      <c r="I1407" s="233"/>
      <c r="J1407" s="234">
        <f t="shared" si="90"/>
        <v>0</v>
      </c>
      <c r="K1407" s="230" t="s">
        <v>164</v>
      </c>
      <c r="L1407" s="235"/>
      <c r="M1407" s="236" t="s">
        <v>1</v>
      </c>
      <c r="N1407" s="237" t="s">
        <v>43</v>
      </c>
      <c r="O1407" s="71"/>
      <c r="P1407" s="191">
        <f t="shared" si="91"/>
        <v>0</v>
      </c>
      <c r="Q1407" s="191">
        <v>5.0000000000000001E-3</v>
      </c>
      <c r="R1407" s="191">
        <f t="shared" si="92"/>
        <v>3.5000000000000003E-2</v>
      </c>
      <c r="S1407" s="191">
        <v>0</v>
      </c>
      <c r="T1407" s="192">
        <f t="shared" si="93"/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193" t="s">
        <v>367</v>
      </c>
      <c r="AT1407" s="193" t="s">
        <v>240</v>
      </c>
      <c r="AU1407" s="193" t="s">
        <v>87</v>
      </c>
      <c r="AY1407" s="17" t="s">
        <v>157</v>
      </c>
      <c r="BE1407" s="194">
        <f t="shared" si="94"/>
        <v>0</v>
      </c>
      <c r="BF1407" s="194">
        <f t="shared" si="95"/>
        <v>0</v>
      </c>
      <c r="BG1407" s="194">
        <f t="shared" si="96"/>
        <v>0</v>
      </c>
      <c r="BH1407" s="194">
        <f t="shared" si="97"/>
        <v>0</v>
      </c>
      <c r="BI1407" s="194">
        <f t="shared" si="98"/>
        <v>0</v>
      </c>
      <c r="BJ1407" s="17" t="s">
        <v>85</v>
      </c>
      <c r="BK1407" s="194">
        <f t="shared" si="99"/>
        <v>0</v>
      </c>
      <c r="BL1407" s="17" t="s">
        <v>254</v>
      </c>
      <c r="BM1407" s="193" t="s">
        <v>2671</v>
      </c>
    </row>
    <row r="1408" spans="1:65" s="2" customFormat="1" ht="24.15" customHeight="1">
      <c r="A1408" s="34"/>
      <c r="B1408" s="35"/>
      <c r="C1408" s="182" t="s">
        <v>2672</v>
      </c>
      <c r="D1408" s="182" t="s">
        <v>160</v>
      </c>
      <c r="E1408" s="183" t="s">
        <v>2673</v>
      </c>
      <c r="F1408" s="184" t="s">
        <v>2674</v>
      </c>
      <c r="G1408" s="185" t="s">
        <v>352</v>
      </c>
      <c r="H1408" s="186">
        <v>12</v>
      </c>
      <c r="I1408" s="187"/>
      <c r="J1408" s="188">
        <f t="shared" si="90"/>
        <v>0</v>
      </c>
      <c r="K1408" s="184" t="s">
        <v>164</v>
      </c>
      <c r="L1408" s="39"/>
      <c r="M1408" s="189" t="s">
        <v>1</v>
      </c>
      <c r="N1408" s="190" t="s">
        <v>43</v>
      </c>
      <c r="O1408" s="71"/>
      <c r="P1408" s="191">
        <f t="shared" si="91"/>
        <v>0</v>
      </c>
      <c r="Q1408" s="191">
        <v>0</v>
      </c>
      <c r="R1408" s="191">
        <f t="shared" si="92"/>
        <v>0</v>
      </c>
      <c r="S1408" s="191">
        <v>0</v>
      </c>
      <c r="T1408" s="192">
        <f t="shared" si="93"/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193" t="s">
        <v>254</v>
      </c>
      <c r="AT1408" s="193" t="s">
        <v>160</v>
      </c>
      <c r="AU1408" s="193" t="s">
        <v>87</v>
      </c>
      <c r="AY1408" s="17" t="s">
        <v>157</v>
      </c>
      <c r="BE1408" s="194">
        <f t="shared" si="94"/>
        <v>0</v>
      </c>
      <c r="BF1408" s="194">
        <f t="shared" si="95"/>
        <v>0</v>
      </c>
      <c r="BG1408" s="194">
        <f t="shared" si="96"/>
        <v>0</v>
      </c>
      <c r="BH1408" s="194">
        <f t="shared" si="97"/>
        <v>0</v>
      </c>
      <c r="BI1408" s="194">
        <f t="shared" si="98"/>
        <v>0</v>
      </c>
      <c r="BJ1408" s="17" t="s">
        <v>85</v>
      </c>
      <c r="BK1408" s="194">
        <f t="shared" si="99"/>
        <v>0</v>
      </c>
      <c r="BL1408" s="17" t="s">
        <v>254</v>
      </c>
      <c r="BM1408" s="193" t="s">
        <v>2675</v>
      </c>
    </row>
    <row r="1409" spans="1:65" s="2" customFormat="1" ht="16.5" customHeight="1">
      <c r="A1409" s="34"/>
      <c r="B1409" s="35"/>
      <c r="C1409" s="228" t="s">
        <v>2676</v>
      </c>
      <c r="D1409" s="228" t="s">
        <v>240</v>
      </c>
      <c r="E1409" s="229" t="s">
        <v>2677</v>
      </c>
      <c r="F1409" s="230" t="s">
        <v>2678</v>
      </c>
      <c r="G1409" s="231" t="s">
        <v>352</v>
      </c>
      <c r="H1409" s="232">
        <v>12</v>
      </c>
      <c r="I1409" s="233"/>
      <c r="J1409" s="234">
        <f t="shared" si="90"/>
        <v>0</v>
      </c>
      <c r="K1409" s="230" t="s">
        <v>164</v>
      </c>
      <c r="L1409" s="235"/>
      <c r="M1409" s="236" t="s">
        <v>1</v>
      </c>
      <c r="N1409" s="237" t="s">
        <v>43</v>
      </c>
      <c r="O1409" s="71"/>
      <c r="P1409" s="191">
        <f t="shared" si="91"/>
        <v>0</v>
      </c>
      <c r="Q1409" s="191">
        <v>8.0000000000000004E-4</v>
      </c>
      <c r="R1409" s="191">
        <f t="shared" si="92"/>
        <v>9.6000000000000009E-3</v>
      </c>
      <c r="S1409" s="191">
        <v>0</v>
      </c>
      <c r="T1409" s="192">
        <f t="shared" si="93"/>
        <v>0</v>
      </c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R1409" s="193" t="s">
        <v>367</v>
      </c>
      <c r="AT1409" s="193" t="s">
        <v>240</v>
      </c>
      <c r="AU1409" s="193" t="s">
        <v>87</v>
      </c>
      <c r="AY1409" s="17" t="s">
        <v>157</v>
      </c>
      <c r="BE1409" s="194">
        <f t="shared" si="94"/>
        <v>0</v>
      </c>
      <c r="BF1409" s="194">
        <f t="shared" si="95"/>
        <v>0</v>
      </c>
      <c r="BG1409" s="194">
        <f t="shared" si="96"/>
        <v>0</v>
      </c>
      <c r="BH1409" s="194">
        <f t="shared" si="97"/>
        <v>0</v>
      </c>
      <c r="BI1409" s="194">
        <f t="shared" si="98"/>
        <v>0</v>
      </c>
      <c r="BJ1409" s="17" t="s">
        <v>85</v>
      </c>
      <c r="BK1409" s="194">
        <f t="shared" si="99"/>
        <v>0</v>
      </c>
      <c r="BL1409" s="17" t="s">
        <v>254</v>
      </c>
      <c r="BM1409" s="193" t="s">
        <v>2679</v>
      </c>
    </row>
    <row r="1410" spans="1:65" s="2" customFormat="1" ht="24.15" customHeight="1">
      <c r="A1410" s="34"/>
      <c r="B1410" s="35"/>
      <c r="C1410" s="182" t="s">
        <v>2680</v>
      </c>
      <c r="D1410" s="182" t="s">
        <v>160</v>
      </c>
      <c r="E1410" s="183" t="s">
        <v>2681</v>
      </c>
      <c r="F1410" s="184" t="s">
        <v>2682</v>
      </c>
      <c r="G1410" s="185" t="s">
        <v>352</v>
      </c>
      <c r="H1410" s="186">
        <v>9</v>
      </c>
      <c r="I1410" s="187"/>
      <c r="J1410" s="188">
        <f t="shared" si="90"/>
        <v>0</v>
      </c>
      <c r="K1410" s="184" t="s">
        <v>164</v>
      </c>
      <c r="L1410" s="39"/>
      <c r="M1410" s="189" t="s">
        <v>1</v>
      </c>
      <c r="N1410" s="190" t="s">
        <v>43</v>
      </c>
      <c r="O1410" s="71"/>
      <c r="P1410" s="191">
        <f t="shared" si="91"/>
        <v>0</v>
      </c>
      <c r="Q1410" s="191">
        <v>0</v>
      </c>
      <c r="R1410" s="191">
        <f t="shared" si="92"/>
        <v>0</v>
      </c>
      <c r="S1410" s="191">
        <v>0</v>
      </c>
      <c r="T1410" s="192">
        <f t="shared" si="93"/>
        <v>0</v>
      </c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R1410" s="193" t="s">
        <v>254</v>
      </c>
      <c r="AT1410" s="193" t="s">
        <v>160</v>
      </c>
      <c r="AU1410" s="193" t="s">
        <v>87</v>
      </c>
      <c r="AY1410" s="17" t="s">
        <v>157</v>
      </c>
      <c r="BE1410" s="194">
        <f t="shared" si="94"/>
        <v>0</v>
      </c>
      <c r="BF1410" s="194">
        <f t="shared" si="95"/>
        <v>0</v>
      </c>
      <c r="BG1410" s="194">
        <f t="shared" si="96"/>
        <v>0</v>
      </c>
      <c r="BH1410" s="194">
        <f t="shared" si="97"/>
        <v>0</v>
      </c>
      <c r="BI1410" s="194">
        <f t="shared" si="98"/>
        <v>0</v>
      </c>
      <c r="BJ1410" s="17" t="s">
        <v>85</v>
      </c>
      <c r="BK1410" s="194">
        <f t="shared" si="99"/>
        <v>0</v>
      </c>
      <c r="BL1410" s="17" t="s">
        <v>254</v>
      </c>
      <c r="BM1410" s="193" t="s">
        <v>2683</v>
      </c>
    </row>
    <row r="1411" spans="1:65" s="2" customFormat="1" ht="24.15" customHeight="1">
      <c r="A1411" s="34"/>
      <c r="B1411" s="35"/>
      <c r="C1411" s="228" t="s">
        <v>2684</v>
      </c>
      <c r="D1411" s="228" t="s">
        <v>240</v>
      </c>
      <c r="E1411" s="229" t="s">
        <v>2685</v>
      </c>
      <c r="F1411" s="230" t="s">
        <v>2686</v>
      </c>
      <c r="G1411" s="231" t="s">
        <v>352</v>
      </c>
      <c r="H1411" s="232">
        <v>6</v>
      </c>
      <c r="I1411" s="233"/>
      <c r="J1411" s="234">
        <f t="shared" si="90"/>
        <v>0</v>
      </c>
      <c r="K1411" s="230" t="s">
        <v>164</v>
      </c>
      <c r="L1411" s="235"/>
      <c r="M1411" s="236" t="s">
        <v>1</v>
      </c>
      <c r="N1411" s="237" t="s">
        <v>43</v>
      </c>
      <c r="O1411" s="71"/>
      <c r="P1411" s="191">
        <f t="shared" si="91"/>
        <v>0</v>
      </c>
      <c r="Q1411" s="191">
        <v>2.0000000000000001E-4</v>
      </c>
      <c r="R1411" s="191">
        <f t="shared" si="92"/>
        <v>1.2000000000000001E-3</v>
      </c>
      <c r="S1411" s="191">
        <v>0</v>
      </c>
      <c r="T1411" s="192">
        <f t="shared" si="93"/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193" t="s">
        <v>367</v>
      </c>
      <c r="AT1411" s="193" t="s">
        <v>240</v>
      </c>
      <c r="AU1411" s="193" t="s">
        <v>87</v>
      </c>
      <c r="AY1411" s="17" t="s">
        <v>157</v>
      </c>
      <c r="BE1411" s="194">
        <f t="shared" si="94"/>
        <v>0</v>
      </c>
      <c r="BF1411" s="194">
        <f t="shared" si="95"/>
        <v>0</v>
      </c>
      <c r="BG1411" s="194">
        <f t="shared" si="96"/>
        <v>0</v>
      </c>
      <c r="BH1411" s="194">
        <f t="shared" si="97"/>
        <v>0</v>
      </c>
      <c r="BI1411" s="194">
        <f t="shared" si="98"/>
        <v>0</v>
      </c>
      <c r="BJ1411" s="17" t="s">
        <v>85</v>
      </c>
      <c r="BK1411" s="194">
        <f t="shared" si="99"/>
        <v>0</v>
      </c>
      <c r="BL1411" s="17" t="s">
        <v>254</v>
      </c>
      <c r="BM1411" s="193" t="s">
        <v>2687</v>
      </c>
    </row>
    <row r="1412" spans="1:65" s="2" customFormat="1" ht="24.15" customHeight="1">
      <c r="A1412" s="34"/>
      <c r="B1412" s="35"/>
      <c r="C1412" s="228" t="s">
        <v>2688</v>
      </c>
      <c r="D1412" s="228" t="s">
        <v>240</v>
      </c>
      <c r="E1412" s="229" t="s">
        <v>2689</v>
      </c>
      <c r="F1412" s="230" t="s">
        <v>2690</v>
      </c>
      <c r="G1412" s="231" t="s">
        <v>352</v>
      </c>
      <c r="H1412" s="232">
        <v>3</v>
      </c>
      <c r="I1412" s="233"/>
      <c r="J1412" s="234">
        <f t="shared" si="90"/>
        <v>0</v>
      </c>
      <c r="K1412" s="230" t="s">
        <v>164</v>
      </c>
      <c r="L1412" s="235"/>
      <c r="M1412" s="236" t="s">
        <v>1</v>
      </c>
      <c r="N1412" s="237" t="s">
        <v>43</v>
      </c>
      <c r="O1412" s="71"/>
      <c r="P1412" s="191">
        <f t="shared" si="91"/>
        <v>0</v>
      </c>
      <c r="Q1412" s="191">
        <v>1.4999999999999999E-4</v>
      </c>
      <c r="R1412" s="191">
        <f t="shared" si="92"/>
        <v>4.4999999999999999E-4</v>
      </c>
      <c r="S1412" s="191">
        <v>0</v>
      </c>
      <c r="T1412" s="192">
        <f t="shared" si="93"/>
        <v>0</v>
      </c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R1412" s="193" t="s">
        <v>367</v>
      </c>
      <c r="AT1412" s="193" t="s">
        <v>240</v>
      </c>
      <c r="AU1412" s="193" t="s">
        <v>87</v>
      </c>
      <c r="AY1412" s="17" t="s">
        <v>157</v>
      </c>
      <c r="BE1412" s="194">
        <f t="shared" si="94"/>
        <v>0</v>
      </c>
      <c r="BF1412" s="194">
        <f t="shared" si="95"/>
        <v>0</v>
      </c>
      <c r="BG1412" s="194">
        <f t="shared" si="96"/>
        <v>0</v>
      </c>
      <c r="BH1412" s="194">
        <f t="shared" si="97"/>
        <v>0</v>
      </c>
      <c r="BI1412" s="194">
        <f t="shared" si="98"/>
        <v>0</v>
      </c>
      <c r="BJ1412" s="17" t="s">
        <v>85</v>
      </c>
      <c r="BK1412" s="194">
        <f t="shared" si="99"/>
        <v>0</v>
      </c>
      <c r="BL1412" s="17" t="s">
        <v>254</v>
      </c>
      <c r="BM1412" s="193" t="s">
        <v>2691</v>
      </c>
    </row>
    <row r="1413" spans="1:65" s="2" customFormat="1" ht="24.15" customHeight="1">
      <c r="A1413" s="34"/>
      <c r="B1413" s="35"/>
      <c r="C1413" s="182" t="s">
        <v>2692</v>
      </c>
      <c r="D1413" s="182" t="s">
        <v>160</v>
      </c>
      <c r="E1413" s="183" t="s">
        <v>2693</v>
      </c>
      <c r="F1413" s="184" t="s">
        <v>2694</v>
      </c>
      <c r="G1413" s="185" t="s">
        <v>352</v>
      </c>
      <c r="H1413" s="186">
        <v>3</v>
      </c>
      <c r="I1413" s="187"/>
      <c r="J1413" s="188">
        <f t="shared" si="90"/>
        <v>0</v>
      </c>
      <c r="K1413" s="184" t="s">
        <v>164</v>
      </c>
      <c r="L1413" s="39"/>
      <c r="M1413" s="189" t="s">
        <v>1</v>
      </c>
      <c r="N1413" s="190" t="s">
        <v>43</v>
      </c>
      <c r="O1413" s="71"/>
      <c r="P1413" s="191">
        <f t="shared" si="91"/>
        <v>0</v>
      </c>
      <c r="Q1413" s="191">
        <v>0</v>
      </c>
      <c r="R1413" s="191">
        <f t="shared" si="92"/>
        <v>0</v>
      </c>
      <c r="S1413" s="191">
        <v>0</v>
      </c>
      <c r="T1413" s="192">
        <f t="shared" si="93"/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193" t="s">
        <v>254</v>
      </c>
      <c r="AT1413" s="193" t="s">
        <v>160</v>
      </c>
      <c r="AU1413" s="193" t="s">
        <v>87</v>
      </c>
      <c r="AY1413" s="17" t="s">
        <v>157</v>
      </c>
      <c r="BE1413" s="194">
        <f t="shared" si="94"/>
        <v>0</v>
      </c>
      <c r="BF1413" s="194">
        <f t="shared" si="95"/>
        <v>0</v>
      </c>
      <c r="BG1413" s="194">
        <f t="shared" si="96"/>
        <v>0</v>
      </c>
      <c r="BH1413" s="194">
        <f t="shared" si="97"/>
        <v>0</v>
      </c>
      <c r="BI1413" s="194">
        <f t="shared" si="98"/>
        <v>0</v>
      </c>
      <c r="BJ1413" s="17" t="s">
        <v>85</v>
      </c>
      <c r="BK1413" s="194">
        <f t="shared" si="99"/>
        <v>0</v>
      </c>
      <c r="BL1413" s="17" t="s">
        <v>254</v>
      </c>
      <c r="BM1413" s="193" t="s">
        <v>2695</v>
      </c>
    </row>
    <row r="1414" spans="1:65" s="2" customFormat="1" ht="21.75" customHeight="1">
      <c r="A1414" s="34"/>
      <c r="B1414" s="35"/>
      <c r="C1414" s="228" t="s">
        <v>2696</v>
      </c>
      <c r="D1414" s="228" t="s">
        <v>240</v>
      </c>
      <c r="E1414" s="229" t="s">
        <v>2697</v>
      </c>
      <c r="F1414" s="230" t="s">
        <v>2698</v>
      </c>
      <c r="G1414" s="231" t="s">
        <v>352</v>
      </c>
      <c r="H1414" s="232">
        <v>1</v>
      </c>
      <c r="I1414" s="233"/>
      <c r="J1414" s="234">
        <f t="shared" si="90"/>
        <v>0</v>
      </c>
      <c r="K1414" s="230" t="s">
        <v>164</v>
      </c>
      <c r="L1414" s="235"/>
      <c r="M1414" s="236" t="s">
        <v>1</v>
      </c>
      <c r="N1414" s="237" t="s">
        <v>43</v>
      </c>
      <c r="O1414" s="71"/>
      <c r="P1414" s="191">
        <f t="shared" si="91"/>
        <v>0</v>
      </c>
      <c r="Q1414" s="191">
        <v>1.4999999999999999E-4</v>
      </c>
      <c r="R1414" s="191">
        <f t="shared" si="92"/>
        <v>1.4999999999999999E-4</v>
      </c>
      <c r="S1414" s="191">
        <v>0</v>
      </c>
      <c r="T1414" s="192">
        <f t="shared" si="93"/>
        <v>0</v>
      </c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R1414" s="193" t="s">
        <v>367</v>
      </c>
      <c r="AT1414" s="193" t="s">
        <v>240</v>
      </c>
      <c r="AU1414" s="193" t="s">
        <v>87</v>
      </c>
      <c r="AY1414" s="17" t="s">
        <v>157</v>
      </c>
      <c r="BE1414" s="194">
        <f t="shared" si="94"/>
        <v>0</v>
      </c>
      <c r="BF1414" s="194">
        <f t="shared" si="95"/>
        <v>0</v>
      </c>
      <c r="BG1414" s="194">
        <f t="shared" si="96"/>
        <v>0</v>
      </c>
      <c r="BH1414" s="194">
        <f t="shared" si="97"/>
        <v>0</v>
      </c>
      <c r="BI1414" s="194">
        <f t="shared" si="98"/>
        <v>0</v>
      </c>
      <c r="BJ1414" s="17" t="s">
        <v>85</v>
      </c>
      <c r="BK1414" s="194">
        <f t="shared" si="99"/>
        <v>0</v>
      </c>
      <c r="BL1414" s="17" t="s">
        <v>254</v>
      </c>
      <c r="BM1414" s="193" t="s">
        <v>2699</v>
      </c>
    </row>
    <row r="1415" spans="1:65" s="2" customFormat="1" ht="21.75" customHeight="1">
      <c r="A1415" s="34"/>
      <c r="B1415" s="35"/>
      <c r="C1415" s="228" t="s">
        <v>2700</v>
      </c>
      <c r="D1415" s="228" t="s">
        <v>240</v>
      </c>
      <c r="E1415" s="229" t="s">
        <v>2701</v>
      </c>
      <c r="F1415" s="230" t="s">
        <v>2702</v>
      </c>
      <c r="G1415" s="231" t="s">
        <v>352</v>
      </c>
      <c r="H1415" s="232">
        <v>2</v>
      </c>
      <c r="I1415" s="233"/>
      <c r="J1415" s="234">
        <f t="shared" si="90"/>
        <v>0</v>
      </c>
      <c r="K1415" s="230" t="s">
        <v>164</v>
      </c>
      <c r="L1415" s="235"/>
      <c r="M1415" s="236" t="s">
        <v>1</v>
      </c>
      <c r="N1415" s="237" t="s">
        <v>43</v>
      </c>
      <c r="O1415" s="71"/>
      <c r="P1415" s="191">
        <f t="shared" si="91"/>
        <v>0</v>
      </c>
      <c r="Q1415" s="191">
        <v>2.5000000000000001E-4</v>
      </c>
      <c r="R1415" s="191">
        <f t="shared" si="92"/>
        <v>5.0000000000000001E-4</v>
      </c>
      <c r="S1415" s="191">
        <v>0</v>
      </c>
      <c r="T1415" s="192">
        <f t="shared" si="93"/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193" t="s">
        <v>367</v>
      </c>
      <c r="AT1415" s="193" t="s">
        <v>240</v>
      </c>
      <c r="AU1415" s="193" t="s">
        <v>87</v>
      </c>
      <c r="AY1415" s="17" t="s">
        <v>157</v>
      </c>
      <c r="BE1415" s="194">
        <f t="shared" si="94"/>
        <v>0</v>
      </c>
      <c r="BF1415" s="194">
        <f t="shared" si="95"/>
        <v>0</v>
      </c>
      <c r="BG1415" s="194">
        <f t="shared" si="96"/>
        <v>0</v>
      </c>
      <c r="BH1415" s="194">
        <f t="shared" si="97"/>
        <v>0</v>
      </c>
      <c r="BI1415" s="194">
        <f t="shared" si="98"/>
        <v>0</v>
      </c>
      <c r="BJ1415" s="17" t="s">
        <v>85</v>
      </c>
      <c r="BK1415" s="194">
        <f t="shared" si="99"/>
        <v>0</v>
      </c>
      <c r="BL1415" s="17" t="s">
        <v>254</v>
      </c>
      <c r="BM1415" s="193" t="s">
        <v>2703</v>
      </c>
    </row>
    <row r="1416" spans="1:65" s="2" customFormat="1" ht="16.5" customHeight="1">
      <c r="A1416" s="34"/>
      <c r="B1416" s="35"/>
      <c r="C1416" s="182" t="s">
        <v>2704</v>
      </c>
      <c r="D1416" s="182" t="s">
        <v>160</v>
      </c>
      <c r="E1416" s="183" t="s">
        <v>2705</v>
      </c>
      <c r="F1416" s="184" t="s">
        <v>2706</v>
      </c>
      <c r="G1416" s="185" t="s">
        <v>352</v>
      </c>
      <c r="H1416" s="186">
        <v>20</v>
      </c>
      <c r="I1416" s="187"/>
      <c r="J1416" s="188">
        <f t="shared" si="90"/>
        <v>0</v>
      </c>
      <c r="K1416" s="184" t="s">
        <v>164</v>
      </c>
      <c r="L1416" s="39"/>
      <c r="M1416" s="189" t="s">
        <v>1</v>
      </c>
      <c r="N1416" s="190" t="s">
        <v>43</v>
      </c>
      <c r="O1416" s="71"/>
      <c r="P1416" s="191">
        <f t="shared" si="91"/>
        <v>0</v>
      </c>
      <c r="Q1416" s="191">
        <v>0</v>
      </c>
      <c r="R1416" s="191">
        <f t="shared" si="92"/>
        <v>0</v>
      </c>
      <c r="S1416" s="191">
        <v>0</v>
      </c>
      <c r="T1416" s="192">
        <f t="shared" si="93"/>
        <v>0</v>
      </c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R1416" s="193" t="s">
        <v>254</v>
      </c>
      <c r="AT1416" s="193" t="s">
        <v>160</v>
      </c>
      <c r="AU1416" s="193" t="s">
        <v>87</v>
      </c>
      <c r="AY1416" s="17" t="s">
        <v>157</v>
      </c>
      <c r="BE1416" s="194">
        <f t="shared" si="94"/>
        <v>0</v>
      </c>
      <c r="BF1416" s="194">
        <f t="shared" si="95"/>
        <v>0</v>
      </c>
      <c r="BG1416" s="194">
        <f t="shared" si="96"/>
        <v>0</v>
      </c>
      <c r="BH1416" s="194">
        <f t="shared" si="97"/>
        <v>0</v>
      </c>
      <c r="BI1416" s="194">
        <f t="shared" si="98"/>
        <v>0</v>
      </c>
      <c r="BJ1416" s="17" t="s">
        <v>85</v>
      </c>
      <c r="BK1416" s="194">
        <f t="shared" si="99"/>
        <v>0</v>
      </c>
      <c r="BL1416" s="17" t="s">
        <v>254</v>
      </c>
      <c r="BM1416" s="193" t="s">
        <v>2707</v>
      </c>
    </row>
    <row r="1417" spans="1:65" s="14" customFormat="1" ht="10.199999999999999">
      <c r="B1417" s="206"/>
      <c r="C1417" s="207"/>
      <c r="D1417" s="197" t="s">
        <v>167</v>
      </c>
      <c r="E1417" s="208" t="s">
        <v>1</v>
      </c>
      <c r="F1417" s="209" t="s">
        <v>2708</v>
      </c>
      <c r="G1417" s="207"/>
      <c r="H1417" s="210">
        <v>20</v>
      </c>
      <c r="I1417" s="211"/>
      <c r="J1417" s="207"/>
      <c r="K1417" s="207"/>
      <c r="L1417" s="212"/>
      <c r="M1417" s="213"/>
      <c r="N1417" s="214"/>
      <c r="O1417" s="214"/>
      <c r="P1417" s="214"/>
      <c r="Q1417" s="214"/>
      <c r="R1417" s="214"/>
      <c r="S1417" s="214"/>
      <c r="T1417" s="215"/>
      <c r="AT1417" s="216" t="s">
        <v>167</v>
      </c>
      <c r="AU1417" s="216" t="s">
        <v>87</v>
      </c>
      <c r="AV1417" s="14" t="s">
        <v>87</v>
      </c>
      <c r="AW1417" s="14" t="s">
        <v>33</v>
      </c>
      <c r="AX1417" s="14" t="s">
        <v>85</v>
      </c>
      <c r="AY1417" s="216" t="s">
        <v>157</v>
      </c>
    </row>
    <row r="1418" spans="1:65" s="2" customFormat="1" ht="21.75" customHeight="1">
      <c r="A1418" s="34"/>
      <c r="B1418" s="35"/>
      <c r="C1418" s="228" t="s">
        <v>2709</v>
      </c>
      <c r="D1418" s="228" t="s">
        <v>240</v>
      </c>
      <c r="E1418" s="229" t="s">
        <v>2710</v>
      </c>
      <c r="F1418" s="230" t="s">
        <v>2711</v>
      </c>
      <c r="G1418" s="231" t="s">
        <v>352</v>
      </c>
      <c r="H1418" s="232">
        <v>10</v>
      </c>
      <c r="I1418" s="233"/>
      <c r="J1418" s="234">
        <f>ROUND(I1418*H1418,2)</f>
        <v>0</v>
      </c>
      <c r="K1418" s="230" t="s">
        <v>164</v>
      </c>
      <c r="L1418" s="235"/>
      <c r="M1418" s="236" t="s">
        <v>1</v>
      </c>
      <c r="N1418" s="237" t="s">
        <v>43</v>
      </c>
      <c r="O1418" s="71"/>
      <c r="P1418" s="191">
        <f>O1418*H1418</f>
        <v>0</v>
      </c>
      <c r="Q1418" s="191">
        <v>4.0000000000000002E-4</v>
      </c>
      <c r="R1418" s="191">
        <f>Q1418*H1418</f>
        <v>4.0000000000000001E-3</v>
      </c>
      <c r="S1418" s="191">
        <v>0</v>
      </c>
      <c r="T1418" s="192">
        <f>S1418*H1418</f>
        <v>0</v>
      </c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R1418" s="193" t="s">
        <v>367</v>
      </c>
      <c r="AT1418" s="193" t="s">
        <v>240</v>
      </c>
      <c r="AU1418" s="193" t="s">
        <v>87</v>
      </c>
      <c r="AY1418" s="17" t="s">
        <v>157</v>
      </c>
      <c r="BE1418" s="194">
        <f>IF(N1418="základní",J1418,0)</f>
        <v>0</v>
      </c>
      <c r="BF1418" s="194">
        <f>IF(N1418="snížená",J1418,0)</f>
        <v>0</v>
      </c>
      <c r="BG1418" s="194">
        <f>IF(N1418="zákl. přenesená",J1418,0)</f>
        <v>0</v>
      </c>
      <c r="BH1418" s="194">
        <f>IF(N1418="sníž. přenesená",J1418,0)</f>
        <v>0</v>
      </c>
      <c r="BI1418" s="194">
        <f>IF(N1418="nulová",J1418,0)</f>
        <v>0</v>
      </c>
      <c r="BJ1418" s="17" t="s">
        <v>85</v>
      </c>
      <c r="BK1418" s="194">
        <f>ROUND(I1418*H1418,2)</f>
        <v>0</v>
      </c>
      <c r="BL1418" s="17" t="s">
        <v>254</v>
      </c>
      <c r="BM1418" s="193" t="s">
        <v>2712</v>
      </c>
    </row>
    <row r="1419" spans="1:65" s="14" customFormat="1" ht="10.199999999999999">
      <c r="B1419" s="206"/>
      <c r="C1419" s="207"/>
      <c r="D1419" s="197" t="s">
        <v>167</v>
      </c>
      <c r="E1419" s="208" t="s">
        <v>1</v>
      </c>
      <c r="F1419" s="209" t="s">
        <v>226</v>
      </c>
      <c r="G1419" s="207"/>
      <c r="H1419" s="210">
        <v>10</v>
      </c>
      <c r="I1419" s="211"/>
      <c r="J1419" s="207"/>
      <c r="K1419" s="207"/>
      <c r="L1419" s="212"/>
      <c r="M1419" s="213"/>
      <c r="N1419" s="214"/>
      <c r="O1419" s="214"/>
      <c r="P1419" s="214"/>
      <c r="Q1419" s="214"/>
      <c r="R1419" s="214"/>
      <c r="S1419" s="214"/>
      <c r="T1419" s="215"/>
      <c r="AT1419" s="216" t="s">
        <v>167</v>
      </c>
      <c r="AU1419" s="216" t="s">
        <v>87</v>
      </c>
      <c r="AV1419" s="14" t="s">
        <v>87</v>
      </c>
      <c r="AW1419" s="14" t="s">
        <v>33</v>
      </c>
      <c r="AX1419" s="14" t="s">
        <v>85</v>
      </c>
      <c r="AY1419" s="216" t="s">
        <v>157</v>
      </c>
    </row>
    <row r="1420" spans="1:65" s="2" customFormat="1" ht="21.75" customHeight="1">
      <c r="A1420" s="34"/>
      <c r="B1420" s="35"/>
      <c r="C1420" s="228" t="s">
        <v>2713</v>
      </c>
      <c r="D1420" s="228" t="s">
        <v>240</v>
      </c>
      <c r="E1420" s="229" t="s">
        <v>2714</v>
      </c>
      <c r="F1420" s="230" t="s">
        <v>2715</v>
      </c>
      <c r="G1420" s="231" t="s">
        <v>352</v>
      </c>
      <c r="H1420" s="232">
        <v>10</v>
      </c>
      <c r="I1420" s="233"/>
      <c r="J1420" s="234">
        <f>ROUND(I1420*H1420,2)</f>
        <v>0</v>
      </c>
      <c r="K1420" s="230" t="s">
        <v>164</v>
      </c>
      <c r="L1420" s="235"/>
      <c r="M1420" s="236" t="s">
        <v>1</v>
      </c>
      <c r="N1420" s="237" t="s">
        <v>43</v>
      </c>
      <c r="O1420" s="71"/>
      <c r="P1420" s="191">
        <f>O1420*H1420</f>
        <v>0</v>
      </c>
      <c r="Q1420" s="191">
        <v>4.0000000000000002E-4</v>
      </c>
      <c r="R1420" s="191">
        <f>Q1420*H1420</f>
        <v>4.0000000000000001E-3</v>
      </c>
      <c r="S1420" s="191">
        <v>0</v>
      </c>
      <c r="T1420" s="19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193" t="s">
        <v>367</v>
      </c>
      <c r="AT1420" s="193" t="s">
        <v>240</v>
      </c>
      <c r="AU1420" s="193" t="s">
        <v>87</v>
      </c>
      <c r="AY1420" s="17" t="s">
        <v>157</v>
      </c>
      <c r="BE1420" s="194">
        <f>IF(N1420="základní",J1420,0)</f>
        <v>0</v>
      </c>
      <c r="BF1420" s="194">
        <f>IF(N1420="snížená",J1420,0)</f>
        <v>0</v>
      </c>
      <c r="BG1420" s="194">
        <f>IF(N1420="zákl. přenesená",J1420,0)</f>
        <v>0</v>
      </c>
      <c r="BH1420" s="194">
        <f>IF(N1420="sníž. přenesená",J1420,0)</f>
        <v>0</v>
      </c>
      <c r="BI1420" s="194">
        <f>IF(N1420="nulová",J1420,0)</f>
        <v>0</v>
      </c>
      <c r="BJ1420" s="17" t="s">
        <v>85</v>
      </c>
      <c r="BK1420" s="194">
        <f>ROUND(I1420*H1420,2)</f>
        <v>0</v>
      </c>
      <c r="BL1420" s="17" t="s">
        <v>254</v>
      </c>
      <c r="BM1420" s="193" t="s">
        <v>2716</v>
      </c>
    </row>
    <row r="1421" spans="1:65" s="14" customFormat="1" ht="10.199999999999999">
      <c r="B1421" s="206"/>
      <c r="C1421" s="207"/>
      <c r="D1421" s="197" t="s">
        <v>167</v>
      </c>
      <c r="E1421" s="208" t="s">
        <v>1</v>
      </c>
      <c r="F1421" s="209" t="s">
        <v>226</v>
      </c>
      <c r="G1421" s="207"/>
      <c r="H1421" s="210">
        <v>10</v>
      </c>
      <c r="I1421" s="211"/>
      <c r="J1421" s="207"/>
      <c r="K1421" s="207"/>
      <c r="L1421" s="212"/>
      <c r="M1421" s="213"/>
      <c r="N1421" s="214"/>
      <c r="O1421" s="214"/>
      <c r="P1421" s="214"/>
      <c r="Q1421" s="214"/>
      <c r="R1421" s="214"/>
      <c r="S1421" s="214"/>
      <c r="T1421" s="215"/>
      <c r="AT1421" s="216" t="s">
        <v>167</v>
      </c>
      <c r="AU1421" s="216" t="s">
        <v>87</v>
      </c>
      <c r="AV1421" s="14" t="s">
        <v>87</v>
      </c>
      <c r="AW1421" s="14" t="s">
        <v>33</v>
      </c>
      <c r="AX1421" s="14" t="s">
        <v>85</v>
      </c>
      <c r="AY1421" s="216" t="s">
        <v>157</v>
      </c>
    </row>
    <row r="1422" spans="1:65" s="2" customFormat="1" ht="21.75" customHeight="1">
      <c r="A1422" s="34"/>
      <c r="B1422" s="35"/>
      <c r="C1422" s="182" t="s">
        <v>2717</v>
      </c>
      <c r="D1422" s="182" t="s">
        <v>160</v>
      </c>
      <c r="E1422" s="183" t="s">
        <v>2718</v>
      </c>
      <c r="F1422" s="184" t="s">
        <v>2719</v>
      </c>
      <c r="G1422" s="185" t="s">
        <v>352</v>
      </c>
      <c r="H1422" s="186">
        <v>11</v>
      </c>
      <c r="I1422" s="187"/>
      <c r="J1422" s="188">
        <f>ROUND(I1422*H1422,2)</f>
        <v>0</v>
      </c>
      <c r="K1422" s="184" t="s">
        <v>164</v>
      </c>
      <c r="L1422" s="39"/>
      <c r="M1422" s="189" t="s">
        <v>1</v>
      </c>
      <c r="N1422" s="190" t="s">
        <v>43</v>
      </c>
      <c r="O1422" s="71"/>
      <c r="P1422" s="191">
        <f>O1422*H1422</f>
        <v>0</v>
      </c>
      <c r="Q1422" s="191">
        <v>0</v>
      </c>
      <c r="R1422" s="191">
        <f>Q1422*H1422</f>
        <v>0</v>
      </c>
      <c r="S1422" s="191">
        <v>0</v>
      </c>
      <c r="T1422" s="19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193" t="s">
        <v>254</v>
      </c>
      <c r="AT1422" s="193" t="s">
        <v>160</v>
      </c>
      <c r="AU1422" s="193" t="s">
        <v>87</v>
      </c>
      <c r="AY1422" s="17" t="s">
        <v>157</v>
      </c>
      <c r="BE1422" s="194">
        <f>IF(N1422="základní",J1422,0)</f>
        <v>0</v>
      </c>
      <c r="BF1422" s="194">
        <f>IF(N1422="snížená",J1422,0)</f>
        <v>0</v>
      </c>
      <c r="BG1422" s="194">
        <f>IF(N1422="zákl. přenesená",J1422,0)</f>
        <v>0</v>
      </c>
      <c r="BH1422" s="194">
        <f>IF(N1422="sníž. přenesená",J1422,0)</f>
        <v>0</v>
      </c>
      <c r="BI1422" s="194">
        <f>IF(N1422="nulová",J1422,0)</f>
        <v>0</v>
      </c>
      <c r="BJ1422" s="17" t="s">
        <v>85</v>
      </c>
      <c r="BK1422" s="194">
        <f>ROUND(I1422*H1422,2)</f>
        <v>0</v>
      </c>
      <c r="BL1422" s="17" t="s">
        <v>254</v>
      </c>
      <c r="BM1422" s="193" t="s">
        <v>2720</v>
      </c>
    </row>
    <row r="1423" spans="1:65" s="14" customFormat="1" ht="10.199999999999999">
      <c r="B1423" s="206"/>
      <c r="C1423" s="207"/>
      <c r="D1423" s="197" t="s">
        <v>167</v>
      </c>
      <c r="E1423" s="208" t="s">
        <v>1</v>
      </c>
      <c r="F1423" s="209" t="s">
        <v>2721</v>
      </c>
      <c r="G1423" s="207"/>
      <c r="H1423" s="210">
        <v>11</v>
      </c>
      <c r="I1423" s="211"/>
      <c r="J1423" s="207"/>
      <c r="K1423" s="207"/>
      <c r="L1423" s="212"/>
      <c r="M1423" s="213"/>
      <c r="N1423" s="214"/>
      <c r="O1423" s="214"/>
      <c r="P1423" s="214"/>
      <c r="Q1423" s="214"/>
      <c r="R1423" s="214"/>
      <c r="S1423" s="214"/>
      <c r="T1423" s="215"/>
      <c r="AT1423" s="216" t="s">
        <v>167</v>
      </c>
      <c r="AU1423" s="216" t="s">
        <v>87</v>
      </c>
      <c r="AV1423" s="14" t="s">
        <v>87</v>
      </c>
      <c r="AW1423" s="14" t="s">
        <v>33</v>
      </c>
      <c r="AX1423" s="14" t="s">
        <v>85</v>
      </c>
      <c r="AY1423" s="216" t="s">
        <v>157</v>
      </c>
    </row>
    <row r="1424" spans="1:65" s="2" customFormat="1" ht="21.75" customHeight="1">
      <c r="A1424" s="34"/>
      <c r="B1424" s="35"/>
      <c r="C1424" s="228" t="s">
        <v>2722</v>
      </c>
      <c r="D1424" s="228" t="s">
        <v>240</v>
      </c>
      <c r="E1424" s="229" t="s">
        <v>2723</v>
      </c>
      <c r="F1424" s="230" t="s">
        <v>2724</v>
      </c>
      <c r="G1424" s="231" t="s">
        <v>352</v>
      </c>
      <c r="H1424" s="232">
        <v>7</v>
      </c>
      <c r="I1424" s="233"/>
      <c r="J1424" s="234">
        <f>ROUND(I1424*H1424,2)</f>
        <v>0</v>
      </c>
      <c r="K1424" s="230" t="s">
        <v>164</v>
      </c>
      <c r="L1424" s="235"/>
      <c r="M1424" s="236" t="s">
        <v>1</v>
      </c>
      <c r="N1424" s="237" t="s">
        <v>43</v>
      </c>
      <c r="O1424" s="71"/>
      <c r="P1424" s="191">
        <f>O1424*H1424</f>
        <v>0</v>
      </c>
      <c r="Q1424" s="191">
        <v>5.9999999999999995E-4</v>
      </c>
      <c r="R1424" s="191">
        <f>Q1424*H1424</f>
        <v>4.1999999999999997E-3</v>
      </c>
      <c r="S1424" s="191">
        <v>0</v>
      </c>
      <c r="T1424" s="192">
        <f>S1424*H1424</f>
        <v>0</v>
      </c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R1424" s="193" t="s">
        <v>367</v>
      </c>
      <c r="AT1424" s="193" t="s">
        <v>240</v>
      </c>
      <c r="AU1424" s="193" t="s">
        <v>87</v>
      </c>
      <c r="AY1424" s="17" t="s">
        <v>157</v>
      </c>
      <c r="BE1424" s="194">
        <f>IF(N1424="základní",J1424,0)</f>
        <v>0</v>
      </c>
      <c r="BF1424" s="194">
        <f>IF(N1424="snížená",J1424,0)</f>
        <v>0</v>
      </c>
      <c r="BG1424" s="194">
        <f>IF(N1424="zákl. přenesená",J1424,0)</f>
        <v>0</v>
      </c>
      <c r="BH1424" s="194">
        <f>IF(N1424="sníž. přenesená",J1424,0)</f>
        <v>0</v>
      </c>
      <c r="BI1424" s="194">
        <f>IF(N1424="nulová",J1424,0)</f>
        <v>0</v>
      </c>
      <c r="BJ1424" s="17" t="s">
        <v>85</v>
      </c>
      <c r="BK1424" s="194">
        <f>ROUND(I1424*H1424,2)</f>
        <v>0</v>
      </c>
      <c r="BL1424" s="17" t="s">
        <v>254</v>
      </c>
      <c r="BM1424" s="193" t="s">
        <v>2725</v>
      </c>
    </row>
    <row r="1425" spans="1:65" s="14" customFormat="1" ht="10.199999999999999">
      <c r="B1425" s="206"/>
      <c r="C1425" s="207"/>
      <c r="D1425" s="197" t="s">
        <v>167</v>
      </c>
      <c r="E1425" s="208" t="s">
        <v>1</v>
      </c>
      <c r="F1425" s="209" t="s">
        <v>213</v>
      </c>
      <c r="G1425" s="207"/>
      <c r="H1425" s="210">
        <v>7</v>
      </c>
      <c r="I1425" s="211"/>
      <c r="J1425" s="207"/>
      <c r="K1425" s="207"/>
      <c r="L1425" s="212"/>
      <c r="M1425" s="213"/>
      <c r="N1425" s="214"/>
      <c r="O1425" s="214"/>
      <c r="P1425" s="214"/>
      <c r="Q1425" s="214"/>
      <c r="R1425" s="214"/>
      <c r="S1425" s="214"/>
      <c r="T1425" s="215"/>
      <c r="AT1425" s="216" t="s">
        <v>167</v>
      </c>
      <c r="AU1425" s="216" t="s">
        <v>87</v>
      </c>
      <c r="AV1425" s="14" t="s">
        <v>87</v>
      </c>
      <c r="AW1425" s="14" t="s">
        <v>33</v>
      </c>
      <c r="AX1425" s="14" t="s">
        <v>85</v>
      </c>
      <c r="AY1425" s="216" t="s">
        <v>157</v>
      </c>
    </row>
    <row r="1426" spans="1:65" s="2" customFormat="1" ht="21.75" customHeight="1">
      <c r="A1426" s="34"/>
      <c r="B1426" s="35"/>
      <c r="C1426" s="228" t="s">
        <v>2726</v>
      </c>
      <c r="D1426" s="228" t="s">
        <v>240</v>
      </c>
      <c r="E1426" s="229" t="s">
        <v>2727</v>
      </c>
      <c r="F1426" s="230" t="s">
        <v>2728</v>
      </c>
      <c r="G1426" s="231" t="s">
        <v>352</v>
      </c>
      <c r="H1426" s="232">
        <v>4</v>
      </c>
      <c r="I1426" s="233"/>
      <c r="J1426" s="234">
        <f>ROUND(I1426*H1426,2)</f>
        <v>0</v>
      </c>
      <c r="K1426" s="230" t="s">
        <v>164</v>
      </c>
      <c r="L1426" s="235"/>
      <c r="M1426" s="236" t="s">
        <v>1</v>
      </c>
      <c r="N1426" s="237" t="s">
        <v>43</v>
      </c>
      <c r="O1426" s="71"/>
      <c r="P1426" s="191">
        <f>O1426*H1426</f>
        <v>0</v>
      </c>
      <c r="Q1426" s="191">
        <v>5.0000000000000001E-4</v>
      </c>
      <c r="R1426" s="191">
        <f>Q1426*H1426</f>
        <v>2E-3</v>
      </c>
      <c r="S1426" s="191">
        <v>0</v>
      </c>
      <c r="T1426" s="192">
        <f>S1426*H1426</f>
        <v>0</v>
      </c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R1426" s="193" t="s">
        <v>367</v>
      </c>
      <c r="AT1426" s="193" t="s">
        <v>240</v>
      </c>
      <c r="AU1426" s="193" t="s">
        <v>87</v>
      </c>
      <c r="AY1426" s="17" t="s">
        <v>157</v>
      </c>
      <c r="BE1426" s="194">
        <f>IF(N1426="základní",J1426,0)</f>
        <v>0</v>
      </c>
      <c r="BF1426" s="194">
        <f>IF(N1426="snížená",J1426,0)</f>
        <v>0</v>
      </c>
      <c r="BG1426" s="194">
        <f>IF(N1426="zákl. přenesená",J1426,0)</f>
        <v>0</v>
      </c>
      <c r="BH1426" s="194">
        <f>IF(N1426="sníž. přenesená",J1426,0)</f>
        <v>0</v>
      </c>
      <c r="BI1426" s="194">
        <f>IF(N1426="nulová",J1426,0)</f>
        <v>0</v>
      </c>
      <c r="BJ1426" s="17" t="s">
        <v>85</v>
      </c>
      <c r="BK1426" s="194">
        <f>ROUND(I1426*H1426,2)</f>
        <v>0</v>
      </c>
      <c r="BL1426" s="17" t="s">
        <v>254</v>
      </c>
      <c r="BM1426" s="193" t="s">
        <v>2729</v>
      </c>
    </row>
    <row r="1427" spans="1:65" s="14" customFormat="1" ht="10.199999999999999">
      <c r="B1427" s="206"/>
      <c r="C1427" s="207"/>
      <c r="D1427" s="197" t="s">
        <v>167</v>
      </c>
      <c r="E1427" s="208" t="s">
        <v>1</v>
      </c>
      <c r="F1427" s="209" t="s">
        <v>165</v>
      </c>
      <c r="G1427" s="207"/>
      <c r="H1427" s="210">
        <v>4</v>
      </c>
      <c r="I1427" s="211"/>
      <c r="J1427" s="207"/>
      <c r="K1427" s="207"/>
      <c r="L1427" s="212"/>
      <c r="M1427" s="213"/>
      <c r="N1427" s="214"/>
      <c r="O1427" s="214"/>
      <c r="P1427" s="214"/>
      <c r="Q1427" s="214"/>
      <c r="R1427" s="214"/>
      <c r="S1427" s="214"/>
      <c r="T1427" s="215"/>
      <c r="AT1427" s="216" t="s">
        <v>167</v>
      </c>
      <c r="AU1427" s="216" t="s">
        <v>87</v>
      </c>
      <c r="AV1427" s="14" t="s">
        <v>87</v>
      </c>
      <c r="AW1427" s="14" t="s">
        <v>33</v>
      </c>
      <c r="AX1427" s="14" t="s">
        <v>85</v>
      </c>
      <c r="AY1427" s="216" t="s">
        <v>157</v>
      </c>
    </row>
    <row r="1428" spans="1:65" s="2" customFormat="1" ht="24.15" customHeight="1">
      <c r="A1428" s="34"/>
      <c r="B1428" s="35"/>
      <c r="C1428" s="182" t="s">
        <v>2730</v>
      </c>
      <c r="D1428" s="182" t="s">
        <v>160</v>
      </c>
      <c r="E1428" s="183" t="s">
        <v>2731</v>
      </c>
      <c r="F1428" s="184" t="s">
        <v>2732</v>
      </c>
      <c r="G1428" s="185" t="s">
        <v>352</v>
      </c>
      <c r="H1428" s="186">
        <v>7</v>
      </c>
      <c r="I1428" s="187"/>
      <c r="J1428" s="188">
        <f>ROUND(I1428*H1428,2)</f>
        <v>0</v>
      </c>
      <c r="K1428" s="184" t="s">
        <v>164</v>
      </c>
      <c r="L1428" s="39"/>
      <c r="M1428" s="189" t="s">
        <v>1</v>
      </c>
      <c r="N1428" s="190" t="s">
        <v>43</v>
      </c>
      <c r="O1428" s="71"/>
      <c r="P1428" s="191">
        <f>O1428*H1428</f>
        <v>0</v>
      </c>
      <c r="Q1428" s="191">
        <v>0</v>
      </c>
      <c r="R1428" s="191">
        <f>Q1428*H1428</f>
        <v>0</v>
      </c>
      <c r="S1428" s="191">
        <v>0</v>
      </c>
      <c r="T1428" s="192">
        <f>S1428*H1428</f>
        <v>0</v>
      </c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R1428" s="193" t="s">
        <v>254</v>
      </c>
      <c r="AT1428" s="193" t="s">
        <v>160</v>
      </c>
      <c r="AU1428" s="193" t="s">
        <v>87</v>
      </c>
      <c r="AY1428" s="17" t="s">
        <v>157</v>
      </c>
      <c r="BE1428" s="194">
        <f>IF(N1428="základní",J1428,0)</f>
        <v>0</v>
      </c>
      <c r="BF1428" s="194">
        <f>IF(N1428="snížená",J1428,0)</f>
        <v>0</v>
      </c>
      <c r="BG1428" s="194">
        <f>IF(N1428="zákl. přenesená",J1428,0)</f>
        <v>0</v>
      </c>
      <c r="BH1428" s="194">
        <f>IF(N1428="sníž. přenesená",J1428,0)</f>
        <v>0</v>
      </c>
      <c r="BI1428" s="194">
        <f>IF(N1428="nulová",J1428,0)</f>
        <v>0</v>
      </c>
      <c r="BJ1428" s="17" t="s">
        <v>85</v>
      </c>
      <c r="BK1428" s="194">
        <f>ROUND(I1428*H1428,2)</f>
        <v>0</v>
      </c>
      <c r="BL1428" s="17" t="s">
        <v>254</v>
      </c>
      <c r="BM1428" s="193" t="s">
        <v>2733</v>
      </c>
    </row>
    <row r="1429" spans="1:65" s="2" customFormat="1" ht="16.5" customHeight="1">
      <c r="A1429" s="34"/>
      <c r="B1429" s="35"/>
      <c r="C1429" s="228" t="s">
        <v>2734</v>
      </c>
      <c r="D1429" s="228" t="s">
        <v>240</v>
      </c>
      <c r="E1429" s="229" t="s">
        <v>2735</v>
      </c>
      <c r="F1429" s="230" t="s">
        <v>2736</v>
      </c>
      <c r="G1429" s="231" t="s">
        <v>352</v>
      </c>
      <c r="H1429" s="232">
        <v>1</v>
      </c>
      <c r="I1429" s="233"/>
      <c r="J1429" s="234">
        <f>ROUND(I1429*H1429,2)</f>
        <v>0</v>
      </c>
      <c r="K1429" s="230" t="s">
        <v>164</v>
      </c>
      <c r="L1429" s="235"/>
      <c r="M1429" s="236" t="s">
        <v>1</v>
      </c>
      <c r="N1429" s="237" t="s">
        <v>43</v>
      </c>
      <c r="O1429" s="71"/>
      <c r="P1429" s="191">
        <f>O1429*H1429</f>
        <v>0</v>
      </c>
      <c r="Q1429" s="191">
        <v>3.3999999999999998E-3</v>
      </c>
      <c r="R1429" s="191">
        <f>Q1429*H1429</f>
        <v>3.3999999999999998E-3</v>
      </c>
      <c r="S1429" s="191">
        <v>0</v>
      </c>
      <c r="T1429" s="19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193" t="s">
        <v>367</v>
      </c>
      <c r="AT1429" s="193" t="s">
        <v>240</v>
      </c>
      <c r="AU1429" s="193" t="s">
        <v>87</v>
      </c>
      <c r="AY1429" s="17" t="s">
        <v>157</v>
      </c>
      <c r="BE1429" s="194">
        <f>IF(N1429="základní",J1429,0)</f>
        <v>0</v>
      </c>
      <c r="BF1429" s="194">
        <f>IF(N1429="snížená",J1429,0)</f>
        <v>0</v>
      </c>
      <c r="BG1429" s="194">
        <f>IF(N1429="zákl. přenesená",J1429,0)</f>
        <v>0</v>
      </c>
      <c r="BH1429" s="194">
        <f>IF(N1429="sníž. přenesená",J1429,0)</f>
        <v>0</v>
      </c>
      <c r="BI1429" s="194">
        <f>IF(N1429="nulová",J1429,0)</f>
        <v>0</v>
      </c>
      <c r="BJ1429" s="17" t="s">
        <v>85</v>
      </c>
      <c r="BK1429" s="194">
        <f>ROUND(I1429*H1429,2)</f>
        <v>0</v>
      </c>
      <c r="BL1429" s="17" t="s">
        <v>254</v>
      </c>
      <c r="BM1429" s="193" t="s">
        <v>2737</v>
      </c>
    </row>
    <row r="1430" spans="1:65" s="14" customFormat="1" ht="10.199999999999999">
      <c r="B1430" s="206"/>
      <c r="C1430" s="207"/>
      <c r="D1430" s="197" t="s">
        <v>167</v>
      </c>
      <c r="E1430" s="208" t="s">
        <v>1</v>
      </c>
      <c r="F1430" s="209" t="s">
        <v>85</v>
      </c>
      <c r="G1430" s="207"/>
      <c r="H1430" s="210">
        <v>1</v>
      </c>
      <c r="I1430" s="211"/>
      <c r="J1430" s="207"/>
      <c r="K1430" s="207"/>
      <c r="L1430" s="212"/>
      <c r="M1430" s="213"/>
      <c r="N1430" s="214"/>
      <c r="O1430" s="214"/>
      <c r="P1430" s="214"/>
      <c r="Q1430" s="214"/>
      <c r="R1430" s="214"/>
      <c r="S1430" s="214"/>
      <c r="T1430" s="215"/>
      <c r="AT1430" s="216" t="s">
        <v>167</v>
      </c>
      <c r="AU1430" s="216" t="s">
        <v>87</v>
      </c>
      <c r="AV1430" s="14" t="s">
        <v>87</v>
      </c>
      <c r="AW1430" s="14" t="s">
        <v>33</v>
      </c>
      <c r="AX1430" s="14" t="s">
        <v>78</v>
      </c>
      <c r="AY1430" s="216" t="s">
        <v>157</v>
      </c>
    </row>
    <row r="1431" spans="1:65" s="15" customFormat="1" ht="10.199999999999999">
      <c r="B1431" s="217"/>
      <c r="C1431" s="218"/>
      <c r="D1431" s="197" t="s">
        <v>167</v>
      </c>
      <c r="E1431" s="219" t="s">
        <v>1</v>
      </c>
      <c r="F1431" s="220" t="s">
        <v>171</v>
      </c>
      <c r="G1431" s="218"/>
      <c r="H1431" s="221">
        <v>1</v>
      </c>
      <c r="I1431" s="222"/>
      <c r="J1431" s="218"/>
      <c r="K1431" s="218"/>
      <c r="L1431" s="223"/>
      <c r="M1431" s="224"/>
      <c r="N1431" s="225"/>
      <c r="O1431" s="225"/>
      <c r="P1431" s="225"/>
      <c r="Q1431" s="225"/>
      <c r="R1431" s="225"/>
      <c r="S1431" s="225"/>
      <c r="T1431" s="226"/>
      <c r="AT1431" s="227" t="s">
        <v>167</v>
      </c>
      <c r="AU1431" s="227" t="s">
        <v>87</v>
      </c>
      <c r="AV1431" s="15" t="s">
        <v>165</v>
      </c>
      <c r="AW1431" s="15" t="s">
        <v>33</v>
      </c>
      <c r="AX1431" s="15" t="s">
        <v>85</v>
      </c>
      <c r="AY1431" s="227" t="s">
        <v>157</v>
      </c>
    </row>
    <row r="1432" spans="1:65" s="2" customFormat="1" ht="16.5" customHeight="1">
      <c r="A1432" s="34"/>
      <c r="B1432" s="35"/>
      <c r="C1432" s="228" t="s">
        <v>2738</v>
      </c>
      <c r="D1432" s="228" t="s">
        <v>240</v>
      </c>
      <c r="E1432" s="229" t="s">
        <v>2739</v>
      </c>
      <c r="F1432" s="230" t="s">
        <v>2740</v>
      </c>
      <c r="G1432" s="231" t="s">
        <v>352</v>
      </c>
      <c r="H1432" s="232">
        <v>1</v>
      </c>
      <c r="I1432" s="233"/>
      <c r="J1432" s="234">
        <f>ROUND(I1432*H1432,2)</f>
        <v>0</v>
      </c>
      <c r="K1432" s="230" t="s">
        <v>1</v>
      </c>
      <c r="L1432" s="235"/>
      <c r="M1432" s="236" t="s">
        <v>1</v>
      </c>
      <c r="N1432" s="237" t="s">
        <v>43</v>
      </c>
      <c r="O1432" s="71"/>
      <c r="P1432" s="191">
        <f>O1432*H1432</f>
        <v>0</v>
      </c>
      <c r="Q1432" s="191">
        <v>2.5000000000000001E-3</v>
      </c>
      <c r="R1432" s="191">
        <f>Q1432*H1432</f>
        <v>2.5000000000000001E-3</v>
      </c>
      <c r="S1432" s="191">
        <v>0</v>
      </c>
      <c r="T1432" s="192">
        <f>S1432*H1432</f>
        <v>0</v>
      </c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R1432" s="193" t="s">
        <v>367</v>
      </c>
      <c r="AT1432" s="193" t="s">
        <v>240</v>
      </c>
      <c r="AU1432" s="193" t="s">
        <v>87</v>
      </c>
      <c r="AY1432" s="17" t="s">
        <v>157</v>
      </c>
      <c r="BE1432" s="194">
        <f>IF(N1432="základní",J1432,0)</f>
        <v>0</v>
      </c>
      <c r="BF1432" s="194">
        <f>IF(N1432="snížená",J1432,0)</f>
        <v>0</v>
      </c>
      <c r="BG1432" s="194">
        <f>IF(N1432="zákl. přenesená",J1432,0)</f>
        <v>0</v>
      </c>
      <c r="BH1432" s="194">
        <f>IF(N1432="sníž. přenesená",J1432,0)</f>
        <v>0</v>
      </c>
      <c r="BI1432" s="194">
        <f>IF(N1432="nulová",J1432,0)</f>
        <v>0</v>
      </c>
      <c r="BJ1432" s="17" t="s">
        <v>85</v>
      </c>
      <c r="BK1432" s="194">
        <f>ROUND(I1432*H1432,2)</f>
        <v>0</v>
      </c>
      <c r="BL1432" s="17" t="s">
        <v>254</v>
      </c>
      <c r="BM1432" s="193" t="s">
        <v>2741</v>
      </c>
    </row>
    <row r="1433" spans="1:65" s="14" customFormat="1" ht="10.199999999999999">
      <c r="B1433" s="206"/>
      <c r="C1433" s="207"/>
      <c r="D1433" s="197" t="s">
        <v>167</v>
      </c>
      <c r="E1433" s="208" t="s">
        <v>1</v>
      </c>
      <c r="F1433" s="209" t="s">
        <v>85</v>
      </c>
      <c r="G1433" s="207"/>
      <c r="H1433" s="210">
        <v>1</v>
      </c>
      <c r="I1433" s="211"/>
      <c r="J1433" s="207"/>
      <c r="K1433" s="207"/>
      <c r="L1433" s="212"/>
      <c r="M1433" s="213"/>
      <c r="N1433" s="214"/>
      <c r="O1433" s="214"/>
      <c r="P1433" s="214"/>
      <c r="Q1433" s="214"/>
      <c r="R1433" s="214"/>
      <c r="S1433" s="214"/>
      <c r="T1433" s="215"/>
      <c r="AT1433" s="216" t="s">
        <v>167</v>
      </c>
      <c r="AU1433" s="216" t="s">
        <v>87</v>
      </c>
      <c r="AV1433" s="14" t="s">
        <v>87</v>
      </c>
      <c r="AW1433" s="14" t="s">
        <v>33</v>
      </c>
      <c r="AX1433" s="14" t="s">
        <v>85</v>
      </c>
      <c r="AY1433" s="216" t="s">
        <v>157</v>
      </c>
    </row>
    <row r="1434" spans="1:65" s="2" customFormat="1" ht="16.5" customHeight="1">
      <c r="A1434" s="34"/>
      <c r="B1434" s="35"/>
      <c r="C1434" s="228" t="s">
        <v>2742</v>
      </c>
      <c r="D1434" s="228" t="s">
        <v>240</v>
      </c>
      <c r="E1434" s="229" t="s">
        <v>2743</v>
      </c>
      <c r="F1434" s="230" t="s">
        <v>2744</v>
      </c>
      <c r="G1434" s="231" t="s">
        <v>352</v>
      </c>
      <c r="H1434" s="232">
        <v>1</v>
      </c>
      <c r="I1434" s="233"/>
      <c r="J1434" s="234">
        <f>ROUND(I1434*H1434,2)</f>
        <v>0</v>
      </c>
      <c r="K1434" s="230" t="s">
        <v>164</v>
      </c>
      <c r="L1434" s="235"/>
      <c r="M1434" s="236" t="s">
        <v>1</v>
      </c>
      <c r="N1434" s="237" t="s">
        <v>43</v>
      </c>
      <c r="O1434" s="71"/>
      <c r="P1434" s="191">
        <f>O1434*H1434</f>
        <v>0</v>
      </c>
      <c r="Q1434" s="191">
        <v>2.8E-3</v>
      </c>
      <c r="R1434" s="191">
        <f>Q1434*H1434</f>
        <v>2.8E-3</v>
      </c>
      <c r="S1434" s="191">
        <v>0</v>
      </c>
      <c r="T1434" s="192">
        <f>S1434*H1434</f>
        <v>0</v>
      </c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R1434" s="193" t="s">
        <v>367</v>
      </c>
      <c r="AT1434" s="193" t="s">
        <v>240</v>
      </c>
      <c r="AU1434" s="193" t="s">
        <v>87</v>
      </c>
      <c r="AY1434" s="17" t="s">
        <v>157</v>
      </c>
      <c r="BE1434" s="194">
        <f>IF(N1434="základní",J1434,0)</f>
        <v>0</v>
      </c>
      <c r="BF1434" s="194">
        <f>IF(N1434="snížená",J1434,0)</f>
        <v>0</v>
      </c>
      <c r="BG1434" s="194">
        <f>IF(N1434="zákl. přenesená",J1434,0)</f>
        <v>0</v>
      </c>
      <c r="BH1434" s="194">
        <f>IF(N1434="sníž. přenesená",J1434,0)</f>
        <v>0</v>
      </c>
      <c r="BI1434" s="194">
        <f>IF(N1434="nulová",J1434,0)</f>
        <v>0</v>
      </c>
      <c r="BJ1434" s="17" t="s">
        <v>85</v>
      </c>
      <c r="BK1434" s="194">
        <f>ROUND(I1434*H1434,2)</f>
        <v>0</v>
      </c>
      <c r="BL1434" s="17" t="s">
        <v>254</v>
      </c>
      <c r="BM1434" s="193" t="s">
        <v>2745</v>
      </c>
    </row>
    <row r="1435" spans="1:65" s="2" customFormat="1" ht="16.5" customHeight="1">
      <c r="A1435" s="34"/>
      <c r="B1435" s="35"/>
      <c r="C1435" s="228" t="s">
        <v>2746</v>
      </c>
      <c r="D1435" s="228" t="s">
        <v>240</v>
      </c>
      <c r="E1435" s="229" t="s">
        <v>2747</v>
      </c>
      <c r="F1435" s="230" t="s">
        <v>2748</v>
      </c>
      <c r="G1435" s="231" t="s">
        <v>352</v>
      </c>
      <c r="H1435" s="232">
        <v>1</v>
      </c>
      <c r="I1435" s="233"/>
      <c r="J1435" s="234">
        <f>ROUND(I1435*H1435,2)</f>
        <v>0</v>
      </c>
      <c r="K1435" s="230" t="s">
        <v>164</v>
      </c>
      <c r="L1435" s="235"/>
      <c r="M1435" s="236" t="s">
        <v>1</v>
      </c>
      <c r="N1435" s="237" t="s">
        <v>43</v>
      </c>
      <c r="O1435" s="71"/>
      <c r="P1435" s="191">
        <f>O1435*H1435</f>
        <v>0</v>
      </c>
      <c r="Q1435" s="191">
        <v>3.0999999999999999E-3</v>
      </c>
      <c r="R1435" s="191">
        <f>Q1435*H1435</f>
        <v>3.0999999999999999E-3</v>
      </c>
      <c r="S1435" s="191">
        <v>0</v>
      </c>
      <c r="T1435" s="19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93" t="s">
        <v>367</v>
      </c>
      <c r="AT1435" s="193" t="s">
        <v>240</v>
      </c>
      <c r="AU1435" s="193" t="s">
        <v>87</v>
      </c>
      <c r="AY1435" s="17" t="s">
        <v>157</v>
      </c>
      <c r="BE1435" s="194">
        <f>IF(N1435="základní",J1435,0)</f>
        <v>0</v>
      </c>
      <c r="BF1435" s="194">
        <f>IF(N1435="snížená",J1435,0)</f>
        <v>0</v>
      </c>
      <c r="BG1435" s="194">
        <f>IF(N1435="zákl. přenesená",J1435,0)</f>
        <v>0</v>
      </c>
      <c r="BH1435" s="194">
        <f>IF(N1435="sníž. přenesená",J1435,0)</f>
        <v>0</v>
      </c>
      <c r="BI1435" s="194">
        <f>IF(N1435="nulová",J1435,0)</f>
        <v>0</v>
      </c>
      <c r="BJ1435" s="17" t="s">
        <v>85</v>
      </c>
      <c r="BK1435" s="194">
        <f>ROUND(I1435*H1435,2)</f>
        <v>0</v>
      </c>
      <c r="BL1435" s="17" t="s">
        <v>254</v>
      </c>
      <c r="BM1435" s="193" t="s">
        <v>2749</v>
      </c>
    </row>
    <row r="1436" spans="1:65" s="14" customFormat="1" ht="10.199999999999999">
      <c r="B1436" s="206"/>
      <c r="C1436" s="207"/>
      <c r="D1436" s="197" t="s">
        <v>167</v>
      </c>
      <c r="E1436" s="208" t="s">
        <v>1</v>
      </c>
      <c r="F1436" s="209" t="s">
        <v>85</v>
      </c>
      <c r="G1436" s="207"/>
      <c r="H1436" s="210">
        <v>1</v>
      </c>
      <c r="I1436" s="211"/>
      <c r="J1436" s="207"/>
      <c r="K1436" s="207"/>
      <c r="L1436" s="212"/>
      <c r="M1436" s="213"/>
      <c r="N1436" s="214"/>
      <c r="O1436" s="214"/>
      <c r="P1436" s="214"/>
      <c r="Q1436" s="214"/>
      <c r="R1436" s="214"/>
      <c r="S1436" s="214"/>
      <c r="T1436" s="215"/>
      <c r="AT1436" s="216" t="s">
        <v>167</v>
      </c>
      <c r="AU1436" s="216" t="s">
        <v>87</v>
      </c>
      <c r="AV1436" s="14" t="s">
        <v>87</v>
      </c>
      <c r="AW1436" s="14" t="s">
        <v>33</v>
      </c>
      <c r="AX1436" s="14" t="s">
        <v>78</v>
      </c>
      <c r="AY1436" s="216" t="s">
        <v>157</v>
      </c>
    </row>
    <row r="1437" spans="1:65" s="15" customFormat="1" ht="10.199999999999999">
      <c r="B1437" s="217"/>
      <c r="C1437" s="218"/>
      <c r="D1437" s="197" t="s">
        <v>167</v>
      </c>
      <c r="E1437" s="219" t="s">
        <v>1</v>
      </c>
      <c r="F1437" s="220" t="s">
        <v>171</v>
      </c>
      <c r="G1437" s="218"/>
      <c r="H1437" s="221">
        <v>1</v>
      </c>
      <c r="I1437" s="222"/>
      <c r="J1437" s="218"/>
      <c r="K1437" s="218"/>
      <c r="L1437" s="223"/>
      <c r="M1437" s="224"/>
      <c r="N1437" s="225"/>
      <c r="O1437" s="225"/>
      <c r="P1437" s="225"/>
      <c r="Q1437" s="225"/>
      <c r="R1437" s="225"/>
      <c r="S1437" s="225"/>
      <c r="T1437" s="226"/>
      <c r="AT1437" s="227" t="s">
        <v>167</v>
      </c>
      <c r="AU1437" s="227" t="s">
        <v>87</v>
      </c>
      <c r="AV1437" s="15" t="s">
        <v>165</v>
      </c>
      <c r="AW1437" s="15" t="s">
        <v>33</v>
      </c>
      <c r="AX1437" s="15" t="s">
        <v>85</v>
      </c>
      <c r="AY1437" s="227" t="s">
        <v>157</v>
      </c>
    </row>
    <row r="1438" spans="1:65" s="2" customFormat="1" ht="16.5" customHeight="1">
      <c r="A1438" s="34"/>
      <c r="B1438" s="35"/>
      <c r="C1438" s="228" t="s">
        <v>2750</v>
      </c>
      <c r="D1438" s="228" t="s">
        <v>240</v>
      </c>
      <c r="E1438" s="229" t="s">
        <v>2751</v>
      </c>
      <c r="F1438" s="230" t="s">
        <v>2752</v>
      </c>
      <c r="G1438" s="231" t="s">
        <v>352</v>
      </c>
      <c r="H1438" s="232">
        <v>2</v>
      </c>
      <c r="I1438" s="233"/>
      <c r="J1438" s="234">
        <f>ROUND(I1438*H1438,2)</f>
        <v>0</v>
      </c>
      <c r="K1438" s="230" t="s">
        <v>164</v>
      </c>
      <c r="L1438" s="235"/>
      <c r="M1438" s="236" t="s">
        <v>1</v>
      </c>
      <c r="N1438" s="237" t="s">
        <v>43</v>
      </c>
      <c r="O1438" s="71"/>
      <c r="P1438" s="191">
        <f>O1438*H1438</f>
        <v>0</v>
      </c>
      <c r="Q1438" s="191">
        <v>3.8999999999999998E-3</v>
      </c>
      <c r="R1438" s="191">
        <f>Q1438*H1438</f>
        <v>7.7999999999999996E-3</v>
      </c>
      <c r="S1438" s="191">
        <v>0</v>
      </c>
      <c r="T1438" s="19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193" t="s">
        <v>367</v>
      </c>
      <c r="AT1438" s="193" t="s">
        <v>240</v>
      </c>
      <c r="AU1438" s="193" t="s">
        <v>87</v>
      </c>
      <c r="AY1438" s="17" t="s">
        <v>157</v>
      </c>
      <c r="BE1438" s="194">
        <f>IF(N1438="základní",J1438,0)</f>
        <v>0</v>
      </c>
      <c r="BF1438" s="194">
        <f>IF(N1438="snížená",J1438,0)</f>
        <v>0</v>
      </c>
      <c r="BG1438" s="194">
        <f>IF(N1438="zákl. přenesená",J1438,0)</f>
        <v>0</v>
      </c>
      <c r="BH1438" s="194">
        <f>IF(N1438="sníž. přenesená",J1438,0)</f>
        <v>0</v>
      </c>
      <c r="BI1438" s="194">
        <f>IF(N1438="nulová",J1438,0)</f>
        <v>0</v>
      </c>
      <c r="BJ1438" s="17" t="s">
        <v>85</v>
      </c>
      <c r="BK1438" s="194">
        <f>ROUND(I1438*H1438,2)</f>
        <v>0</v>
      </c>
      <c r="BL1438" s="17" t="s">
        <v>254</v>
      </c>
      <c r="BM1438" s="193" t="s">
        <v>2753</v>
      </c>
    </row>
    <row r="1439" spans="1:65" s="14" customFormat="1" ht="10.199999999999999">
      <c r="B1439" s="206"/>
      <c r="C1439" s="207"/>
      <c r="D1439" s="197" t="s">
        <v>167</v>
      </c>
      <c r="E1439" s="208" t="s">
        <v>1</v>
      </c>
      <c r="F1439" s="209" t="s">
        <v>1324</v>
      </c>
      <c r="G1439" s="207"/>
      <c r="H1439" s="210">
        <v>2</v>
      </c>
      <c r="I1439" s="211"/>
      <c r="J1439" s="207"/>
      <c r="K1439" s="207"/>
      <c r="L1439" s="212"/>
      <c r="M1439" s="213"/>
      <c r="N1439" s="214"/>
      <c r="O1439" s="214"/>
      <c r="P1439" s="214"/>
      <c r="Q1439" s="214"/>
      <c r="R1439" s="214"/>
      <c r="S1439" s="214"/>
      <c r="T1439" s="215"/>
      <c r="AT1439" s="216" t="s">
        <v>167</v>
      </c>
      <c r="AU1439" s="216" t="s">
        <v>87</v>
      </c>
      <c r="AV1439" s="14" t="s">
        <v>87</v>
      </c>
      <c r="AW1439" s="14" t="s">
        <v>33</v>
      </c>
      <c r="AX1439" s="14" t="s">
        <v>78</v>
      </c>
      <c r="AY1439" s="216" t="s">
        <v>157</v>
      </c>
    </row>
    <row r="1440" spans="1:65" s="15" customFormat="1" ht="10.199999999999999">
      <c r="B1440" s="217"/>
      <c r="C1440" s="218"/>
      <c r="D1440" s="197" t="s">
        <v>167</v>
      </c>
      <c r="E1440" s="219" t="s">
        <v>1</v>
      </c>
      <c r="F1440" s="220" t="s">
        <v>171</v>
      </c>
      <c r="G1440" s="218"/>
      <c r="H1440" s="221">
        <v>2</v>
      </c>
      <c r="I1440" s="222"/>
      <c r="J1440" s="218"/>
      <c r="K1440" s="218"/>
      <c r="L1440" s="223"/>
      <c r="M1440" s="224"/>
      <c r="N1440" s="225"/>
      <c r="O1440" s="225"/>
      <c r="P1440" s="225"/>
      <c r="Q1440" s="225"/>
      <c r="R1440" s="225"/>
      <c r="S1440" s="225"/>
      <c r="T1440" s="226"/>
      <c r="AT1440" s="227" t="s">
        <v>167</v>
      </c>
      <c r="AU1440" s="227" t="s">
        <v>87</v>
      </c>
      <c r="AV1440" s="15" t="s">
        <v>165</v>
      </c>
      <c r="AW1440" s="15" t="s">
        <v>33</v>
      </c>
      <c r="AX1440" s="15" t="s">
        <v>85</v>
      </c>
      <c r="AY1440" s="227" t="s">
        <v>157</v>
      </c>
    </row>
    <row r="1441" spans="1:65" s="2" customFormat="1" ht="16.5" customHeight="1">
      <c r="A1441" s="34"/>
      <c r="B1441" s="35"/>
      <c r="C1441" s="228" t="s">
        <v>2754</v>
      </c>
      <c r="D1441" s="228" t="s">
        <v>240</v>
      </c>
      <c r="E1441" s="229" t="s">
        <v>2755</v>
      </c>
      <c r="F1441" s="230" t="s">
        <v>2756</v>
      </c>
      <c r="G1441" s="231" t="s">
        <v>352</v>
      </c>
      <c r="H1441" s="232">
        <v>1</v>
      </c>
      <c r="I1441" s="233"/>
      <c r="J1441" s="234">
        <f>ROUND(I1441*H1441,2)</f>
        <v>0</v>
      </c>
      <c r="K1441" s="230" t="s">
        <v>1</v>
      </c>
      <c r="L1441" s="235"/>
      <c r="M1441" s="236" t="s">
        <v>1</v>
      </c>
      <c r="N1441" s="237" t="s">
        <v>43</v>
      </c>
      <c r="O1441" s="71"/>
      <c r="P1441" s="191">
        <f>O1441*H1441</f>
        <v>0</v>
      </c>
      <c r="Q1441" s="191">
        <v>2.5000000000000001E-3</v>
      </c>
      <c r="R1441" s="191">
        <f>Q1441*H1441</f>
        <v>2.5000000000000001E-3</v>
      </c>
      <c r="S1441" s="191">
        <v>0</v>
      </c>
      <c r="T1441" s="19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193" t="s">
        <v>367</v>
      </c>
      <c r="AT1441" s="193" t="s">
        <v>240</v>
      </c>
      <c r="AU1441" s="193" t="s">
        <v>87</v>
      </c>
      <c r="AY1441" s="17" t="s">
        <v>157</v>
      </c>
      <c r="BE1441" s="194">
        <f>IF(N1441="základní",J1441,0)</f>
        <v>0</v>
      </c>
      <c r="BF1441" s="194">
        <f>IF(N1441="snížená",J1441,0)</f>
        <v>0</v>
      </c>
      <c r="BG1441" s="194">
        <f>IF(N1441="zákl. přenesená",J1441,0)</f>
        <v>0</v>
      </c>
      <c r="BH1441" s="194">
        <f>IF(N1441="sníž. přenesená",J1441,0)</f>
        <v>0</v>
      </c>
      <c r="BI1441" s="194">
        <f>IF(N1441="nulová",J1441,0)</f>
        <v>0</v>
      </c>
      <c r="BJ1441" s="17" t="s">
        <v>85</v>
      </c>
      <c r="BK1441" s="194">
        <f>ROUND(I1441*H1441,2)</f>
        <v>0</v>
      </c>
      <c r="BL1441" s="17" t="s">
        <v>254</v>
      </c>
      <c r="BM1441" s="193" t="s">
        <v>2757</v>
      </c>
    </row>
    <row r="1442" spans="1:65" s="2" customFormat="1" ht="24.15" customHeight="1">
      <c r="A1442" s="34"/>
      <c r="B1442" s="35"/>
      <c r="C1442" s="182" t="s">
        <v>2758</v>
      </c>
      <c r="D1442" s="182" t="s">
        <v>160</v>
      </c>
      <c r="E1442" s="183" t="s">
        <v>2759</v>
      </c>
      <c r="F1442" s="184" t="s">
        <v>2760</v>
      </c>
      <c r="G1442" s="185" t="s">
        <v>352</v>
      </c>
      <c r="H1442" s="186">
        <v>4</v>
      </c>
      <c r="I1442" s="187"/>
      <c r="J1442" s="188">
        <f>ROUND(I1442*H1442,2)</f>
        <v>0</v>
      </c>
      <c r="K1442" s="184" t="s">
        <v>164</v>
      </c>
      <c r="L1442" s="39"/>
      <c r="M1442" s="189" t="s">
        <v>1</v>
      </c>
      <c r="N1442" s="190" t="s">
        <v>43</v>
      </c>
      <c r="O1442" s="71"/>
      <c r="P1442" s="191">
        <f>O1442*H1442</f>
        <v>0</v>
      </c>
      <c r="Q1442" s="191">
        <v>0</v>
      </c>
      <c r="R1442" s="191">
        <f>Q1442*H1442</f>
        <v>0</v>
      </c>
      <c r="S1442" s="191">
        <v>0</v>
      </c>
      <c r="T1442" s="192">
        <f>S1442*H1442</f>
        <v>0</v>
      </c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R1442" s="193" t="s">
        <v>254</v>
      </c>
      <c r="AT1442" s="193" t="s">
        <v>160</v>
      </c>
      <c r="AU1442" s="193" t="s">
        <v>87</v>
      </c>
      <c r="AY1442" s="17" t="s">
        <v>157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17" t="s">
        <v>85</v>
      </c>
      <c r="BK1442" s="194">
        <f>ROUND(I1442*H1442,2)</f>
        <v>0</v>
      </c>
      <c r="BL1442" s="17" t="s">
        <v>254</v>
      </c>
      <c r="BM1442" s="193" t="s">
        <v>2761</v>
      </c>
    </row>
    <row r="1443" spans="1:65" s="2" customFormat="1" ht="16.5" customHeight="1">
      <c r="A1443" s="34"/>
      <c r="B1443" s="35"/>
      <c r="C1443" s="228" t="s">
        <v>2762</v>
      </c>
      <c r="D1443" s="228" t="s">
        <v>240</v>
      </c>
      <c r="E1443" s="229" t="s">
        <v>2763</v>
      </c>
      <c r="F1443" s="230" t="s">
        <v>2764</v>
      </c>
      <c r="G1443" s="231" t="s">
        <v>352</v>
      </c>
      <c r="H1443" s="232">
        <v>4</v>
      </c>
      <c r="I1443" s="233"/>
      <c r="J1443" s="234">
        <f>ROUND(I1443*H1443,2)</f>
        <v>0</v>
      </c>
      <c r="K1443" s="230" t="s">
        <v>164</v>
      </c>
      <c r="L1443" s="235"/>
      <c r="M1443" s="236" t="s">
        <v>1</v>
      </c>
      <c r="N1443" s="237" t="s">
        <v>43</v>
      </c>
      <c r="O1443" s="71"/>
      <c r="P1443" s="191">
        <f>O1443*H1443</f>
        <v>0</v>
      </c>
      <c r="Q1443" s="191">
        <v>2.3E-2</v>
      </c>
      <c r="R1443" s="191">
        <f>Q1443*H1443</f>
        <v>9.1999999999999998E-2</v>
      </c>
      <c r="S1443" s="191">
        <v>0</v>
      </c>
      <c r="T1443" s="19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193" t="s">
        <v>367</v>
      </c>
      <c r="AT1443" s="193" t="s">
        <v>240</v>
      </c>
      <c r="AU1443" s="193" t="s">
        <v>87</v>
      </c>
      <c r="AY1443" s="17" t="s">
        <v>157</v>
      </c>
      <c r="BE1443" s="194">
        <f>IF(N1443="základní",J1443,0)</f>
        <v>0</v>
      </c>
      <c r="BF1443" s="194">
        <f>IF(N1443="snížená",J1443,0)</f>
        <v>0</v>
      </c>
      <c r="BG1443" s="194">
        <f>IF(N1443="zákl. přenesená",J1443,0)</f>
        <v>0</v>
      </c>
      <c r="BH1443" s="194">
        <f>IF(N1443="sníž. přenesená",J1443,0)</f>
        <v>0</v>
      </c>
      <c r="BI1443" s="194">
        <f>IF(N1443="nulová",J1443,0)</f>
        <v>0</v>
      </c>
      <c r="BJ1443" s="17" t="s">
        <v>85</v>
      </c>
      <c r="BK1443" s="194">
        <f>ROUND(I1443*H1443,2)</f>
        <v>0</v>
      </c>
      <c r="BL1443" s="17" t="s">
        <v>254</v>
      </c>
      <c r="BM1443" s="193" t="s">
        <v>2765</v>
      </c>
    </row>
    <row r="1444" spans="1:65" s="2" customFormat="1" ht="16.5" customHeight="1">
      <c r="A1444" s="34"/>
      <c r="B1444" s="35"/>
      <c r="C1444" s="182" t="s">
        <v>2766</v>
      </c>
      <c r="D1444" s="182" t="s">
        <v>160</v>
      </c>
      <c r="E1444" s="183" t="s">
        <v>2767</v>
      </c>
      <c r="F1444" s="184" t="s">
        <v>2768</v>
      </c>
      <c r="G1444" s="185" t="s">
        <v>174</v>
      </c>
      <c r="H1444" s="186">
        <v>113.77</v>
      </c>
      <c r="I1444" s="187"/>
      <c r="J1444" s="188">
        <f>ROUND(I1444*H1444,2)</f>
        <v>0</v>
      </c>
      <c r="K1444" s="184" t="s">
        <v>164</v>
      </c>
      <c r="L1444" s="39"/>
      <c r="M1444" s="189" t="s">
        <v>1</v>
      </c>
      <c r="N1444" s="190" t="s">
        <v>43</v>
      </c>
      <c r="O1444" s="71"/>
      <c r="P1444" s="191">
        <f>O1444*H1444</f>
        <v>0</v>
      </c>
      <c r="Q1444" s="191">
        <v>0</v>
      </c>
      <c r="R1444" s="191">
        <f>Q1444*H1444</f>
        <v>0</v>
      </c>
      <c r="S1444" s="191">
        <v>0</v>
      </c>
      <c r="T1444" s="192">
        <f>S1444*H1444</f>
        <v>0</v>
      </c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R1444" s="193" t="s">
        <v>254</v>
      </c>
      <c r="AT1444" s="193" t="s">
        <v>160</v>
      </c>
      <c r="AU1444" s="193" t="s">
        <v>87</v>
      </c>
      <c r="AY1444" s="17" t="s">
        <v>157</v>
      </c>
      <c r="BE1444" s="194">
        <f>IF(N1444="základní",J1444,0)</f>
        <v>0</v>
      </c>
      <c r="BF1444" s="194">
        <f>IF(N1444="snížená",J1444,0)</f>
        <v>0</v>
      </c>
      <c r="BG1444" s="194">
        <f>IF(N1444="zákl. přenesená",J1444,0)</f>
        <v>0</v>
      </c>
      <c r="BH1444" s="194">
        <f>IF(N1444="sníž. přenesená",J1444,0)</f>
        <v>0</v>
      </c>
      <c r="BI1444" s="194">
        <f>IF(N1444="nulová",J1444,0)</f>
        <v>0</v>
      </c>
      <c r="BJ1444" s="17" t="s">
        <v>85</v>
      </c>
      <c r="BK1444" s="194">
        <f>ROUND(I1444*H1444,2)</f>
        <v>0</v>
      </c>
      <c r="BL1444" s="17" t="s">
        <v>254</v>
      </c>
      <c r="BM1444" s="193" t="s">
        <v>2769</v>
      </c>
    </row>
    <row r="1445" spans="1:65" s="14" customFormat="1" ht="10.199999999999999">
      <c r="B1445" s="206"/>
      <c r="C1445" s="207"/>
      <c r="D1445" s="197" t="s">
        <v>167</v>
      </c>
      <c r="E1445" s="208" t="s">
        <v>1</v>
      </c>
      <c r="F1445" s="209" t="s">
        <v>2770</v>
      </c>
      <c r="G1445" s="207"/>
      <c r="H1445" s="210">
        <v>113.77</v>
      </c>
      <c r="I1445" s="211"/>
      <c r="J1445" s="207"/>
      <c r="K1445" s="207"/>
      <c r="L1445" s="212"/>
      <c r="M1445" s="213"/>
      <c r="N1445" s="214"/>
      <c r="O1445" s="214"/>
      <c r="P1445" s="214"/>
      <c r="Q1445" s="214"/>
      <c r="R1445" s="214"/>
      <c r="S1445" s="214"/>
      <c r="T1445" s="215"/>
      <c r="AT1445" s="216" t="s">
        <v>167</v>
      </c>
      <c r="AU1445" s="216" t="s">
        <v>87</v>
      </c>
      <c r="AV1445" s="14" t="s">
        <v>87</v>
      </c>
      <c r="AW1445" s="14" t="s">
        <v>33</v>
      </c>
      <c r="AX1445" s="14" t="s">
        <v>85</v>
      </c>
      <c r="AY1445" s="216" t="s">
        <v>157</v>
      </c>
    </row>
    <row r="1446" spans="1:65" s="2" customFormat="1" ht="49.05" customHeight="1">
      <c r="A1446" s="34"/>
      <c r="B1446" s="35"/>
      <c r="C1446" s="228" t="s">
        <v>2771</v>
      </c>
      <c r="D1446" s="228" t="s">
        <v>240</v>
      </c>
      <c r="E1446" s="229" t="s">
        <v>2772</v>
      </c>
      <c r="F1446" s="230" t="s">
        <v>2773</v>
      </c>
      <c r="G1446" s="231" t="s">
        <v>174</v>
      </c>
      <c r="H1446" s="232">
        <v>113.77</v>
      </c>
      <c r="I1446" s="233"/>
      <c r="J1446" s="234">
        <f t="shared" ref="J1446:J1456" si="100">ROUND(I1446*H1446,2)</f>
        <v>0</v>
      </c>
      <c r="K1446" s="230" t="s">
        <v>1</v>
      </c>
      <c r="L1446" s="235"/>
      <c r="M1446" s="236" t="s">
        <v>1</v>
      </c>
      <c r="N1446" s="237" t="s">
        <v>43</v>
      </c>
      <c r="O1446" s="71"/>
      <c r="P1446" s="191">
        <f t="shared" ref="P1446:P1456" si="101">O1446*H1446</f>
        <v>0</v>
      </c>
      <c r="Q1446" s="191">
        <v>2.4599999999999999E-3</v>
      </c>
      <c r="R1446" s="191">
        <f t="shared" ref="R1446:R1456" si="102">Q1446*H1446</f>
        <v>0.27987419999999996</v>
      </c>
      <c r="S1446" s="191">
        <v>0</v>
      </c>
      <c r="T1446" s="192">
        <f t="shared" ref="T1446:T1456" si="103"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193" t="s">
        <v>367</v>
      </c>
      <c r="AT1446" s="193" t="s">
        <v>240</v>
      </c>
      <c r="AU1446" s="193" t="s">
        <v>87</v>
      </c>
      <c r="AY1446" s="17" t="s">
        <v>157</v>
      </c>
      <c r="BE1446" s="194">
        <f t="shared" ref="BE1446:BE1456" si="104">IF(N1446="základní",J1446,0)</f>
        <v>0</v>
      </c>
      <c r="BF1446" s="194">
        <f t="shared" ref="BF1446:BF1456" si="105">IF(N1446="snížená",J1446,0)</f>
        <v>0</v>
      </c>
      <c r="BG1446" s="194">
        <f t="shared" ref="BG1446:BG1456" si="106">IF(N1446="zákl. přenesená",J1446,0)</f>
        <v>0</v>
      </c>
      <c r="BH1446" s="194">
        <f t="shared" ref="BH1446:BH1456" si="107">IF(N1446="sníž. přenesená",J1446,0)</f>
        <v>0</v>
      </c>
      <c r="BI1446" s="194">
        <f t="shared" ref="BI1446:BI1456" si="108">IF(N1446="nulová",J1446,0)</f>
        <v>0</v>
      </c>
      <c r="BJ1446" s="17" t="s">
        <v>85</v>
      </c>
      <c r="BK1446" s="194">
        <f t="shared" ref="BK1446:BK1456" si="109">ROUND(I1446*H1446,2)</f>
        <v>0</v>
      </c>
      <c r="BL1446" s="17" t="s">
        <v>254</v>
      </c>
      <c r="BM1446" s="193" t="s">
        <v>2774</v>
      </c>
    </row>
    <row r="1447" spans="1:65" s="2" customFormat="1" ht="16.5" customHeight="1">
      <c r="A1447" s="34"/>
      <c r="B1447" s="35"/>
      <c r="C1447" s="182" t="s">
        <v>2775</v>
      </c>
      <c r="D1447" s="182" t="s">
        <v>160</v>
      </c>
      <c r="E1447" s="183" t="s">
        <v>2776</v>
      </c>
      <c r="F1447" s="184" t="s">
        <v>2777</v>
      </c>
      <c r="G1447" s="185" t="s">
        <v>352</v>
      </c>
      <c r="H1447" s="186">
        <v>2</v>
      </c>
      <c r="I1447" s="187"/>
      <c r="J1447" s="188">
        <f t="shared" si="100"/>
        <v>0</v>
      </c>
      <c r="K1447" s="184" t="s">
        <v>164</v>
      </c>
      <c r="L1447" s="39"/>
      <c r="M1447" s="189" t="s">
        <v>1</v>
      </c>
      <c r="N1447" s="190" t="s">
        <v>43</v>
      </c>
      <c r="O1447" s="71"/>
      <c r="P1447" s="191">
        <f t="shared" si="101"/>
        <v>0</v>
      </c>
      <c r="Q1447" s="191">
        <v>0</v>
      </c>
      <c r="R1447" s="191">
        <f t="shared" si="102"/>
        <v>0</v>
      </c>
      <c r="S1447" s="191">
        <v>0</v>
      </c>
      <c r="T1447" s="192">
        <f t="shared" si="103"/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193" t="s">
        <v>254</v>
      </c>
      <c r="AT1447" s="193" t="s">
        <v>160</v>
      </c>
      <c r="AU1447" s="193" t="s">
        <v>87</v>
      </c>
      <c r="AY1447" s="17" t="s">
        <v>157</v>
      </c>
      <c r="BE1447" s="194">
        <f t="shared" si="104"/>
        <v>0</v>
      </c>
      <c r="BF1447" s="194">
        <f t="shared" si="105"/>
        <v>0</v>
      </c>
      <c r="BG1447" s="194">
        <f t="shared" si="106"/>
        <v>0</v>
      </c>
      <c r="BH1447" s="194">
        <f t="shared" si="107"/>
        <v>0</v>
      </c>
      <c r="BI1447" s="194">
        <f t="shared" si="108"/>
        <v>0</v>
      </c>
      <c r="BJ1447" s="17" t="s">
        <v>85</v>
      </c>
      <c r="BK1447" s="194">
        <f t="shared" si="109"/>
        <v>0</v>
      </c>
      <c r="BL1447" s="17" t="s">
        <v>254</v>
      </c>
      <c r="BM1447" s="193" t="s">
        <v>2778</v>
      </c>
    </row>
    <row r="1448" spans="1:65" s="2" customFormat="1" ht="24.15" customHeight="1">
      <c r="A1448" s="34"/>
      <c r="B1448" s="35"/>
      <c r="C1448" s="228" t="s">
        <v>2779</v>
      </c>
      <c r="D1448" s="228" t="s">
        <v>240</v>
      </c>
      <c r="E1448" s="229" t="s">
        <v>2780</v>
      </c>
      <c r="F1448" s="230" t="s">
        <v>2781</v>
      </c>
      <c r="G1448" s="231" t="s">
        <v>352</v>
      </c>
      <c r="H1448" s="232">
        <v>2</v>
      </c>
      <c r="I1448" s="233"/>
      <c r="J1448" s="234">
        <f t="shared" si="100"/>
        <v>0</v>
      </c>
      <c r="K1448" s="230" t="s">
        <v>164</v>
      </c>
      <c r="L1448" s="235"/>
      <c r="M1448" s="236" t="s">
        <v>1</v>
      </c>
      <c r="N1448" s="237" t="s">
        <v>43</v>
      </c>
      <c r="O1448" s="71"/>
      <c r="P1448" s="191">
        <f t="shared" si="101"/>
        <v>0</v>
      </c>
      <c r="Q1448" s="191">
        <v>8.0000000000000004E-4</v>
      </c>
      <c r="R1448" s="191">
        <f t="shared" si="102"/>
        <v>1.6000000000000001E-3</v>
      </c>
      <c r="S1448" s="191">
        <v>0</v>
      </c>
      <c r="T1448" s="192">
        <f t="shared" si="103"/>
        <v>0</v>
      </c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R1448" s="193" t="s">
        <v>367</v>
      </c>
      <c r="AT1448" s="193" t="s">
        <v>240</v>
      </c>
      <c r="AU1448" s="193" t="s">
        <v>87</v>
      </c>
      <c r="AY1448" s="17" t="s">
        <v>157</v>
      </c>
      <c r="BE1448" s="194">
        <f t="shared" si="104"/>
        <v>0</v>
      </c>
      <c r="BF1448" s="194">
        <f t="shared" si="105"/>
        <v>0</v>
      </c>
      <c r="BG1448" s="194">
        <f t="shared" si="106"/>
        <v>0</v>
      </c>
      <c r="BH1448" s="194">
        <f t="shared" si="107"/>
        <v>0</v>
      </c>
      <c r="BI1448" s="194">
        <f t="shared" si="108"/>
        <v>0</v>
      </c>
      <c r="BJ1448" s="17" t="s">
        <v>85</v>
      </c>
      <c r="BK1448" s="194">
        <f t="shared" si="109"/>
        <v>0</v>
      </c>
      <c r="BL1448" s="17" t="s">
        <v>254</v>
      </c>
      <c r="BM1448" s="193" t="s">
        <v>2782</v>
      </c>
    </row>
    <row r="1449" spans="1:65" s="2" customFormat="1" ht="24.15" customHeight="1">
      <c r="A1449" s="34"/>
      <c r="B1449" s="35"/>
      <c r="C1449" s="182" t="s">
        <v>2783</v>
      </c>
      <c r="D1449" s="182" t="s">
        <v>160</v>
      </c>
      <c r="E1449" s="183" t="s">
        <v>2784</v>
      </c>
      <c r="F1449" s="184" t="s">
        <v>2785</v>
      </c>
      <c r="G1449" s="185" t="s">
        <v>352</v>
      </c>
      <c r="H1449" s="186">
        <v>2</v>
      </c>
      <c r="I1449" s="187"/>
      <c r="J1449" s="188">
        <f t="shared" si="100"/>
        <v>0</v>
      </c>
      <c r="K1449" s="184" t="s">
        <v>164</v>
      </c>
      <c r="L1449" s="39"/>
      <c r="M1449" s="189" t="s">
        <v>1</v>
      </c>
      <c r="N1449" s="190" t="s">
        <v>43</v>
      </c>
      <c r="O1449" s="71"/>
      <c r="P1449" s="191">
        <f t="shared" si="101"/>
        <v>0</v>
      </c>
      <c r="Q1449" s="191">
        <v>0</v>
      </c>
      <c r="R1449" s="191">
        <f t="shared" si="102"/>
        <v>0</v>
      </c>
      <c r="S1449" s="191">
        <v>0</v>
      </c>
      <c r="T1449" s="192">
        <f t="shared" si="103"/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193" t="s">
        <v>254</v>
      </c>
      <c r="AT1449" s="193" t="s">
        <v>160</v>
      </c>
      <c r="AU1449" s="193" t="s">
        <v>87</v>
      </c>
      <c r="AY1449" s="17" t="s">
        <v>157</v>
      </c>
      <c r="BE1449" s="194">
        <f t="shared" si="104"/>
        <v>0</v>
      </c>
      <c r="BF1449" s="194">
        <f t="shared" si="105"/>
        <v>0</v>
      </c>
      <c r="BG1449" s="194">
        <f t="shared" si="106"/>
        <v>0</v>
      </c>
      <c r="BH1449" s="194">
        <f t="shared" si="107"/>
        <v>0</v>
      </c>
      <c r="BI1449" s="194">
        <f t="shared" si="108"/>
        <v>0</v>
      </c>
      <c r="BJ1449" s="17" t="s">
        <v>85</v>
      </c>
      <c r="BK1449" s="194">
        <f t="shared" si="109"/>
        <v>0</v>
      </c>
      <c r="BL1449" s="17" t="s">
        <v>254</v>
      </c>
      <c r="BM1449" s="193" t="s">
        <v>2786</v>
      </c>
    </row>
    <row r="1450" spans="1:65" s="2" customFormat="1" ht="16.5" customHeight="1">
      <c r="A1450" s="34"/>
      <c r="B1450" s="35"/>
      <c r="C1450" s="228" t="s">
        <v>2787</v>
      </c>
      <c r="D1450" s="228" t="s">
        <v>240</v>
      </c>
      <c r="E1450" s="229" t="s">
        <v>2788</v>
      </c>
      <c r="F1450" s="230" t="s">
        <v>2789</v>
      </c>
      <c r="G1450" s="231" t="s">
        <v>352</v>
      </c>
      <c r="H1450" s="232">
        <v>2</v>
      </c>
      <c r="I1450" s="233"/>
      <c r="J1450" s="234">
        <f t="shared" si="100"/>
        <v>0</v>
      </c>
      <c r="K1450" s="230" t="s">
        <v>164</v>
      </c>
      <c r="L1450" s="235"/>
      <c r="M1450" s="236" t="s">
        <v>1</v>
      </c>
      <c r="N1450" s="237" t="s">
        <v>43</v>
      </c>
      <c r="O1450" s="71"/>
      <c r="P1450" s="191">
        <f t="shared" si="101"/>
        <v>0</v>
      </c>
      <c r="Q1450" s="191">
        <v>5.9999999999999995E-4</v>
      </c>
      <c r="R1450" s="191">
        <f t="shared" si="102"/>
        <v>1.1999999999999999E-3</v>
      </c>
      <c r="S1450" s="191">
        <v>0</v>
      </c>
      <c r="T1450" s="192">
        <f t="shared" si="103"/>
        <v>0</v>
      </c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R1450" s="193" t="s">
        <v>367</v>
      </c>
      <c r="AT1450" s="193" t="s">
        <v>240</v>
      </c>
      <c r="AU1450" s="193" t="s">
        <v>87</v>
      </c>
      <c r="AY1450" s="17" t="s">
        <v>157</v>
      </c>
      <c r="BE1450" s="194">
        <f t="shared" si="104"/>
        <v>0</v>
      </c>
      <c r="BF1450" s="194">
        <f t="shared" si="105"/>
        <v>0</v>
      </c>
      <c r="BG1450" s="194">
        <f t="shared" si="106"/>
        <v>0</v>
      </c>
      <c r="BH1450" s="194">
        <f t="shared" si="107"/>
        <v>0</v>
      </c>
      <c r="BI1450" s="194">
        <f t="shared" si="108"/>
        <v>0</v>
      </c>
      <c r="BJ1450" s="17" t="s">
        <v>85</v>
      </c>
      <c r="BK1450" s="194">
        <f t="shared" si="109"/>
        <v>0</v>
      </c>
      <c r="BL1450" s="17" t="s">
        <v>254</v>
      </c>
      <c r="BM1450" s="193" t="s">
        <v>2790</v>
      </c>
    </row>
    <row r="1451" spans="1:65" s="2" customFormat="1" ht="24.15" customHeight="1">
      <c r="A1451" s="34"/>
      <c r="B1451" s="35"/>
      <c r="C1451" s="182" t="s">
        <v>2791</v>
      </c>
      <c r="D1451" s="182" t="s">
        <v>160</v>
      </c>
      <c r="E1451" s="183" t="s">
        <v>2792</v>
      </c>
      <c r="F1451" s="184" t="s">
        <v>2793</v>
      </c>
      <c r="G1451" s="185" t="s">
        <v>352</v>
      </c>
      <c r="H1451" s="186">
        <v>2</v>
      </c>
      <c r="I1451" s="187"/>
      <c r="J1451" s="188">
        <f t="shared" si="100"/>
        <v>0</v>
      </c>
      <c r="K1451" s="184" t="s">
        <v>164</v>
      </c>
      <c r="L1451" s="39"/>
      <c r="M1451" s="189" t="s">
        <v>1</v>
      </c>
      <c r="N1451" s="190" t="s">
        <v>43</v>
      </c>
      <c r="O1451" s="71"/>
      <c r="P1451" s="191">
        <f t="shared" si="101"/>
        <v>0</v>
      </c>
      <c r="Q1451" s="191">
        <v>0</v>
      </c>
      <c r="R1451" s="191">
        <f t="shared" si="102"/>
        <v>0</v>
      </c>
      <c r="S1451" s="191">
        <v>0</v>
      </c>
      <c r="T1451" s="192">
        <f t="shared" si="103"/>
        <v>0</v>
      </c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R1451" s="193" t="s">
        <v>254</v>
      </c>
      <c r="AT1451" s="193" t="s">
        <v>160</v>
      </c>
      <c r="AU1451" s="193" t="s">
        <v>87</v>
      </c>
      <c r="AY1451" s="17" t="s">
        <v>157</v>
      </c>
      <c r="BE1451" s="194">
        <f t="shared" si="104"/>
        <v>0</v>
      </c>
      <c r="BF1451" s="194">
        <f t="shared" si="105"/>
        <v>0</v>
      </c>
      <c r="BG1451" s="194">
        <f t="shared" si="106"/>
        <v>0</v>
      </c>
      <c r="BH1451" s="194">
        <f t="shared" si="107"/>
        <v>0</v>
      </c>
      <c r="BI1451" s="194">
        <f t="shared" si="108"/>
        <v>0</v>
      </c>
      <c r="BJ1451" s="17" t="s">
        <v>85</v>
      </c>
      <c r="BK1451" s="194">
        <f t="shared" si="109"/>
        <v>0</v>
      </c>
      <c r="BL1451" s="17" t="s">
        <v>254</v>
      </c>
      <c r="BM1451" s="193" t="s">
        <v>2794</v>
      </c>
    </row>
    <row r="1452" spans="1:65" s="2" customFormat="1" ht="24.15" customHeight="1">
      <c r="A1452" s="34"/>
      <c r="B1452" s="35"/>
      <c r="C1452" s="228" t="s">
        <v>2795</v>
      </c>
      <c r="D1452" s="228" t="s">
        <v>240</v>
      </c>
      <c r="E1452" s="229" t="s">
        <v>2796</v>
      </c>
      <c r="F1452" s="230" t="s">
        <v>2797</v>
      </c>
      <c r="G1452" s="231" t="s">
        <v>352</v>
      </c>
      <c r="H1452" s="232">
        <v>2</v>
      </c>
      <c r="I1452" s="233"/>
      <c r="J1452" s="234">
        <f t="shared" si="100"/>
        <v>0</v>
      </c>
      <c r="K1452" s="230" t="s">
        <v>164</v>
      </c>
      <c r="L1452" s="235"/>
      <c r="M1452" s="236" t="s">
        <v>1</v>
      </c>
      <c r="N1452" s="237" t="s">
        <v>43</v>
      </c>
      <c r="O1452" s="71"/>
      <c r="P1452" s="191">
        <f t="shared" si="101"/>
        <v>0</v>
      </c>
      <c r="Q1452" s="191">
        <v>3.3E-3</v>
      </c>
      <c r="R1452" s="191">
        <f t="shared" si="102"/>
        <v>6.6E-3</v>
      </c>
      <c r="S1452" s="191">
        <v>0</v>
      </c>
      <c r="T1452" s="192">
        <f t="shared" si="103"/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193" t="s">
        <v>367</v>
      </c>
      <c r="AT1452" s="193" t="s">
        <v>240</v>
      </c>
      <c r="AU1452" s="193" t="s">
        <v>87</v>
      </c>
      <c r="AY1452" s="17" t="s">
        <v>157</v>
      </c>
      <c r="BE1452" s="194">
        <f t="shared" si="104"/>
        <v>0</v>
      </c>
      <c r="BF1452" s="194">
        <f t="shared" si="105"/>
        <v>0</v>
      </c>
      <c r="BG1452" s="194">
        <f t="shared" si="106"/>
        <v>0</v>
      </c>
      <c r="BH1452" s="194">
        <f t="shared" si="107"/>
        <v>0</v>
      </c>
      <c r="BI1452" s="194">
        <f t="shared" si="108"/>
        <v>0</v>
      </c>
      <c r="BJ1452" s="17" t="s">
        <v>85</v>
      </c>
      <c r="BK1452" s="194">
        <f t="shared" si="109"/>
        <v>0</v>
      </c>
      <c r="BL1452" s="17" t="s">
        <v>254</v>
      </c>
      <c r="BM1452" s="193" t="s">
        <v>2798</v>
      </c>
    </row>
    <row r="1453" spans="1:65" s="2" customFormat="1" ht="24.15" customHeight="1">
      <c r="A1453" s="34"/>
      <c r="B1453" s="35"/>
      <c r="C1453" s="182" t="s">
        <v>2799</v>
      </c>
      <c r="D1453" s="182" t="s">
        <v>160</v>
      </c>
      <c r="E1453" s="183" t="s">
        <v>2800</v>
      </c>
      <c r="F1453" s="184" t="s">
        <v>2801</v>
      </c>
      <c r="G1453" s="185" t="s">
        <v>352</v>
      </c>
      <c r="H1453" s="186">
        <v>1</v>
      </c>
      <c r="I1453" s="187"/>
      <c r="J1453" s="188">
        <f t="shared" si="100"/>
        <v>0</v>
      </c>
      <c r="K1453" s="184" t="s">
        <v>164</v>
      </c>
      <c r="L1453" s="39"/>
      <c r="M1453" s="189" t="s">
        <v>1</v>
      </c>
      <c r="N1453" s="190" t="s">
        <v>43</v>
      </c>
      <c r="O1453" s="71"/>
      <c r="P1453" s="191">
        <f t="shared" si="101"/>
        <v>0</v>
      </c>
      <c r="Q1453" s="191">
        <v>0</v>
      </c>
      <c r="R1453" s="191">
        <f t="shared" si="102"/>
        <v>0</v>
      </c>
      <c r="S1453" s="191">
        <v>0</v>
      </c>
      <c r="T1453" s="192">
        <f t="shared" si="103"/>
        <v>0</v>
      </c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R1453" s="193" t="s">
        <v>254</v>
      </c>
      <c r="AT1453" s="193" t="s">
        <v>160</v>
      </c>
      <c r="AU1453" s="193" t="s">
        <v>87</v>
      </c>
      <c r="AY1453" s="17" t="s">
        <v>157</v>
      </c>
      <c r="BE1453" s="194">
        <f t="shared" si="104"/>
        <v>0</v>
      </c>
      <c r="BF1453" s="194">
        <f t="shared" si="105"/>
        <v>0</v>
      </c>
      <c r="BG1453" s="194">
        <f t="shared" si="106"/>
        <v>0</v>
      </c>
      <c r="BH1453" s="194">
        <f t="shared" si="107"/>
        <v>0</v>
      </c>
      <c r="BI1453" s="194">
        <f t="shared" si="108"/>
        <v>0</v>
      </c>
      <c r="BJ1453" s="17" t="s">
        <v>85</v>
      </c>
      <c r="BK1453" s="194">
        <f t="shared" si="109"/>
        <v>0</v>
      </c>
      <c r="BL1453" s="17" t="s">
        <v>254</v>
      </c>
      <c r="BM1453" s="193" t="s">
        <v>2802</v>
      </c>
    </row>
    <row r="1454" spans="1:65" s="2" customFormat="1" ht="24.15" customHeight="1">
      <c r="A1454" s="34"/>
      <c r="B1454" s="35"/>
      <c r="C1454" s="228" t="s">
        <v>2803</v>
      </c>
      <c r="D1454" s="228" t="s">
        <v>240</v>
      </c>
      <c r="E1454" s="229" t="s">
        <v>2804</v>
      </c>
      <c r="F1454" s="230" t="s">
        <v>2805</v>
      </c>
      <c r="G1454" s="231" t="s">
        <v>352</v>
      </c>
      <c r="H1454" s="232">
        <v>1</v>
      </c>
      <c r="I1454" s="233"/>
      <c r="J1454" s="234">
        <f t="shared" si="100"/>
        <v>0</v>
      </c>
      <c r="K1454" s="230" t="s">
        <v>164</v>
      </c>
      <c r="L1454" s="235"/>
      <c r="M1454" s="236" t="s">
        <v>1</v>
      </c>
      <c r="N1454" s="237" t="s">
        <v>43</v>
      </c>
      <c r="O1454" s="71"/>
      <c r="P1454" s="191">
        <f t="shared" si="101"/>
        <v>0</v>
      </c>
      <c r="Q1454" s="191">
        <v>1.38E-2</v>
      </c>
      <c r="R1454" s="191">
        <f t="shared" si="102"/>
        <v>1.38E-2</v>
      </c>
      <c r="S1454" s="191">
        <v>0</v>
      </c>
      <c r="T1454" s="192">
        <f t="shared" si="103"/>
        <v>0</v>
      </c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R1454" s="193" t="s">
        <v>367</v>
      </c>
      <c r="AT1454" s="193" t="s">
        <v>240</v>
      </c>
      <c r="AU1454" s="193" t="s">
        <v>87</v>
      </c>
      <c r="AY1454" s="17" t="s">
        <v>157</v>
      </c>
      <c r="BE1454" s="194">
        <f t="shared" si="104"/>
        <v>0</v>
      </c>
      <c r="BF1454" s="194">
        <f t="shared" si="105"/>
        <v>0</v>
      </c>
      <c r="BG1454" s="194">
        <f t="shared" si="106"/>
        <v>0</v>
      </c>
      <c r="BH1454" s="194">
        <f t="shared" si="107"/>
        <v>0</v>
      </c>
      <c r="BI1454" s="194">
        <f t="shared" si="108"/>
        <v>0</v>
      </c>
      <c r="BJ1454" s="17" t="s">
        <v>85</v>
      </c>
      <c r="BK1454" s="194">
        <f t="shared" si="109"/>
        <v>0</v>
      </c>
      <c r="BL1454" s="17" t="s">
        <v>254</v>
      </c>
      <c r="BM1454" s="193" t="s">
        <v>2806</v>
      </c>
    </row>
    <row r="1455" spans="1:65" s="2" customFormat="1" ht="24.15" customHeight="1">
      <c r="A1455" s="34"/>
      <c r="B1455" s="35"/>
      <c r="C1455" s="182" t="s">
        <v>2807</v>
      </c>
      <c r="D1455" s="182" t="s">
        <v>160</v>
      </c>
      <c r="E1455" s="183" t="s">
        <v>2808</v>
      </c>
      <c r="F1455" s="184" t="s">
        <v>2809</v>
      </c>
      <c r="G1455" s="185" t="s">
        <v>352</v>
      </c>
      <c r="H1455" s="186">
        <v>10</v>
      </c>
      <c r="I1455" s="187"/>
      <c r="J1455" s="188">
        <f t="shared" si="100"/>
        <v>0</v>
      </c>
      <c r="K1455" s="184" t="s">
        <v>164</v>
      </c>
      <c r="L1455" s="39"/>
      <c r="M1455" s="189" t="s">
        <v>1</v>
      </c>
      <c r="N1455" s="190" t="s">
        <v>43</v>
      </c>
      <c r="O1455" s="71"/>
      <c r="P1455" s="191">
        <f t="shared" si="101"/>
        <v>0</v>
      </c>
      <c r="Q1455" s="191">
        <v>0</v>
      </c>
      <c r="R1455" s="191">
        <f t="shared" si="102"/>
        <v>0</v>
      </c>
      <c r="S1455" s="191">
        <v>0</v>
      </c>
      <c r="T1455" s="192">
        <f t="shared" si="103"/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193" t="s">
        <v>254</v>
      </c>
      <c r="AT1455" s="193" t="s">
        <v>160</v>
      </c>
      <c r="AU1455" s="193" t="s">
        <v>87</v>
      </c>
      <c r="AY1455" s="17" t="s">
        <v>157</v>
      </c>
      <c r="BE1455" s="194">
        <f t="shared" si="104"/>
        <v>0</v>
      </c>
      <c r="BF1455" s="194">
        <f t="shared" si="105"/>
        <v>0</v>
      </c>
      <c r="BG1455" s="194">
        <f t="shared" si="106"/>
        <v>0</v>
      </c>
      <c r="BH1455" s="194">
        <f t="shared" si="107"/>
        <v>0</v>
      </c>
      <c r="BI1455" s="194">
        <f t="shared" si="108"/>
        <v>0</v>
      </c>
      <c r="BJ1455" s="17" t="s">
        <v>85</v>
      </c>
      <c r="BK1455" s="194">
        <f t="shared" si="109"/>
        <v>0</v>
      </c>
      <c r="BL1455" s="17" t="s">
        <v>254</v>
      </c>
      <c r="BM1455" s="193" t="s">
        <v>2810</v>
      </c>
    </row>
    <row r="1456" spans="1:65" s="2" customFormat="1" ht="16.5" customHeight="1">
      <c r="A1456" s="34"/>
      <c r="B1456" s="35"/>
      <c r="C1456" s="228" t="s">
        <v>2811</v>
      </c>
      <c r="D1456" s="228" t="s">
        <v>240</v>
      </c>
      <c r="E1456" s="229" t="s">
        <v>2812</v>
      </c>
      <c r="F1456" s="230" t="s">
        <v>2813</v>
      </c>
      <c r="G1456" s="231" t="s">
        <v>352</v>
      </c>
      <c r="H1456" s="232">
        <v>3</v>
      </c>
      <c r="I1456" s="233"/>
      <c r="J1456" s="234">
        <f t="shared" si="100"/>
        <v>0</v>
      </c>
      <c r="K1456" s="230" t="s">
        <v>164</v>
      </c>
      <c r="L1456" s="235"/>
      <c r="M1456" s="236" t="s">
        <v>1</v>
      </c>
      <c r="N1456" s="237" t="s">
        <v>43</v>
      </c>
      <c r="O1456" s="71"/>
      <c r="P1456" s="191">
        <f t="shared" si="101"/>
        <v>0</v>
      </c>
      <c r="Q1456" s="191">
        <v>1.1000000000000001E-3</v>
      </c>
      <c r="R1456" s="191">
        <f t="shared" si="102"/>
        <v>3.3E-3</v>
      </c>
      <c r="S1456" s="191">
        <v>0</v>
      </c>
      <c r="T1456" s="192">
        <f t="shared" si="103"/>
        <v>0</v>
      </c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R1456" s="193" t="s">
        <v>367</v>
      </c>
      <c r="AT1456" s="193" t="s">
        <v>240</v>
      </c>
      <c r="AU1456" s="193" t="s">
        <v>87</v>
      </c>
      <c r="AY1456" s="17" t="s">
        <v>157</v>
      </c>
      <c r="BE1456" s="194">
        <f t="shared" si="104"/>
        <v>0</v>
      </c>
      <c r="BF1456" s="194">
        <f t="shared" si="105"/>
        <v>0</v>
      </c>
      <c r="BG1456" s="194">
        <f t="shared" si="106"/>
        <v>0</v>
      </c>
      <c r="BH1456" s="194">
        <f t="shared" si="107"/>
        <v>0</v>
      </c>
      <c r="BI1456" s="194">
        <f t="shared" si="108"/>
        <v>0</v>
      </c>
      <c r="BJ1456" s="17" t="s">
        <v>85</v>
      </c>
      <c r="BK1456" s="194">
        <f t="shared" si="109"/>
        <v>0</v>
      </c>
      <c r="BL1456" s="17" t="s">
        <v>254</v>
      </c>
      <c r="BM1456" s="193" t="s">
        <v>2814</v>
      </c>
    </row>
    <row r="1457" spans="1:65" s="14" customFormat="1" ht="10.199999999999999">
      <c r="B1457" s="206"/>
      <c r="C1457" s="207"/>
      <c r="D1457" s="197" t="s">
        <v>167</v>
      </c>
      <c r="E1457" s="208" t="s">
        <v>1</v>
      </c>
      <c r="F1457" s="209" t="s">
        <v>158</v>
      </c>
      <c r="G1457" s="207"/>
      <c r="H1457" s="210">
        <v>3</v>
      </c>
      <c r="I1457" s="211"/>
      <c r="J1457" s="207"/>
      <c r="K1457" s="207"/>
      <c r="L1457" s="212"/>
      <c r="M1457" s="213"/>
      <c r="N1457" s="214"/>
      <c r="O1457" s="214"/>
      <c r="P1457" s="214"/>
      <c r="Q1457" s="214"/>
      <c r="R1457" s="214"/>
      <c r="S1457" s="214"/>
      <c r="T1457" s="215"/>
      <c r="AT1457" s="216" t="s">
        <v>167</v>
      </c>
      <c r="AU1457" s="216" t="s">
        <v>87</v>
      </c>
      <c r="AV1457" s="14" t="s">
        <v>87</v>
      </c>
      <c r="AW1457" s="14" t="s">
        <v>33</v>
      </c>
      <c r="AX1457" s="14" t="s">
        <v>78</v>
      </c>
      <c r="AY1457" s="216" t="s">
        <v>157</v>
      </c>
    </row>
    <row r="1458" spans="1:65" s="15" customFormat="1" ht="10.199999999999999">
      <c r="B1458" s="217"/>
      <c r="C1458" s="218"/>
      <c r="D1458" s="197" t="s">
        <v>167</v>
      </c>
      <c r="E1458" s="219" t="s">
        <v>1</v>
      </c>
      <c r="F1458" s="220" t="s">
        <v>171</v>
      </c>
      <c r="G1458" s="218"/>
      <c r="H1458" s="221">
        <v>3</v>
      </c>
      <c r="I1458" s="222"/>
      <c r="J1458" s="218"/>
      <c r="K1458" s="218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167</v>
      </c>
      <c r="AU1458" s="227" t="s">
        <v>87</v>
      </c>
      <c r="AV1458" s="15" t="s">
        <v>165</v>
      </c>
      <c r="AW1458" s="15" t="s">
        <v>33</v>
      </c>
      <c r="AX1458" s="15" t="s">
        <v>85</v>
      </c>
      <c r="AY1458" s="227" t="s">
        <v>157</v>
      </c>
    </row>
    <row r="1459" spans="1:65" s="2" customFormat="1" ht="16.5" customHeight="1">
      <c r="A1459" s="34"/>
      <c r="B1459" s="35"/>
      <c r="C1459" s="228" t="s">
        <v>2815</v>
      </c>
      <c r="D1459" s="228" t="s">
        <v>240</v>
      </c>
      <c r="E1459" s="229" t="s">
        <v>2816</v>
      </c>
      <c r="F1459" s="230" t="s">
        <v>2817</v>
      </c>
      <c r="G1459" s="231" t="s">
        <v>352</v>
      </c>
      <c r="H1459" s="232">
        <v>7</v>
      </c>
      <c r="I1459" s="233"/>
      <c r="J1459" s="234">
        <f>ROUND(I1459*H1459,2)</f>
        <v>0</v>
      </c>
      <c r="K1459" s="230" t="s">
        <v>164</v>
      </c>
      <c r="L1459" s="235"/>
      <c r="M1459" s="236" t="s">
        <v>1</v>
      </c>
      <c r="N1459" s="237" t="s">
        <v>43</v>
      </c>
      <c r="O1459" s="71"/>
      <c r="P1459" s="191">
        <f>O1459*H1459</f>
        <v>0</v>
      </c>
      <c r="Q1459" s="191">
        <v>1.5E-3</v>
      </c>
      <c r="R1459" s="191">
        <f>Q1459*H1459</f>
        <v>1.0500000000000001E-2</v>
      </c>
      <c r="S1459" s="191">
        <v>0</v>
      </c>
      <c r="T1459" s="19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193" t="s">
        <v>367</v>
      </c>
      <c r="AT1459" s="193" t="s">
        <v>240</v>
      </c>
      <c r="AU1459" s="193" t="s">
        <v>87</v>
      </c>
      <c r="AY1459" s="17" t="s">
        <v>157</v>
      </c>
      <c r="BE1459" s="194">
        <f>IF(N1459="základní",J1459,0)</f>
        <v>0</v>
      </c>
      <c r="BF1459" s="194">
        <f>IF(N1459="snížená",J1459,0)</f>
        <v>0</v>
      </c>
      <c r="BG1459" s="194">
        <f>IF(N1459="zákl. přenesená",J1459,0)</f>
        <v>0</v>
      </c>
      <c r="BH1459" s="194">
        <f>IF(N1459="sníž. přenesená",J1459,0)</f>
        <v>0</v>
      </c>
      <c r="BI1459" s="194">
        <f>IF(N1459="nulová",J1459,0)</f>
        <v>0</v>
      </c>
      <c r="BJ1459" s="17" t="s">
        <v>85</v>
      </c>
      <c r="BK1459" s="194">
        <f>ROUND(I1459*H1459,2)</f>
        <v>0</v>
      </c>
      <c r="BL1459" s="17" t="s">
        <v>254</v>
      </c>
      <c r="BM1459" s="193" t="s">
        <v>2818</v>
      </c>
    </row>
    <row r="1460" spans="1:65" s="14" customFormat="1" ht="10.199999999999999">
      <c r="B1460" s="206"/>
      <c r="C1460" s="207"/>
      <c r="D1460" s="197" t="s">
        <v>167</v>
      </c>
      <c r="E1460" s="208" t="s">
        <v>1</v>
      </c>
      <c r="F1460" s="209" t="s">
        <v>2819</v>
      </c>
      <c r="G1460" s="207"/>
      <c r="H1460" s="210">
        <v>7</v>
      </c>
      <c r="I1460" s="211"/>
      <c r="J1460" s="207"/>
      <c r="K1460" s="207"/>
      <c r="L1460" s="212"/>
      <c r="M1460" s="213"/>
      <c r="N1460" s="214"/>
      <c r="O1460" s="214"/>
      <c r="P1460" s="214"/>
      <c r="Q1460" s="214"/>
      <c r="R1460" s="214"/>
      <c r="S1460" s="214"/>
      <c r="T1460" s="215"/>
      <c r="AT1460" s="216" t="s">
        <v>167</v>
      </c>
      <c r="AU1460" s="216" t="s">
        <v>87</v>
      </c>
      <c r="AV1460" s="14" t="s">
        <v>87</v>
      </c>
      <c r="AW1460" s="14" t="s">
        <v>33</v>
      </c>
      <c r="AX1460" s="14" t="s">
        <v>78</v>
      </c>
      <c r="AY1460" s="216" t="s">
        <v>157</v>
      </c>
    </row>
    <row r="1461" spans="1:65" s="15" customFormat="1" ht="10.199999999999999">
      <c r="B1461" s="217"/>
      <c r="C1461" s="218"/>
      <c r="D1461" s="197" t="s">
        <v>167</v>
      </c>
      <c r="E1461" s="219" t="s">
        <v>1</v>
      </c>
      <c r="F1461" s="220" t="s">
        <v>171</v>
      </c>
      <c r="G1461" s="218"/>
      <c r="H1461" s="221">
        <v>7</v>
      </c>
      <c r="I1461" s="222"/>
      <c r="J1461" s="218"/>
      <c r="K1461" s="218"/>
      <c r="L1461" s="223"/>
      <c r="M1461" s="224"/>
      <c r="N1461" s="225"/>
      <c r="O1461" s="225"/>
      <c r="P1461" s="225"/>
      <c r="Q1461" s="225"/>
      <c r="R1461" s="225"/>
      <c r="S1461" s="225"/>
      <c r="T1461" s="226"/>
      <c r="AT1461" s="227" t="s">
        <v>167</v>
      </c>
      <c r="AU1461" s="227" t="s">
        <v>87</v>
      </c>
      <c r="AV1461" s="15" t="s">
        <v>165</v>
      </c>
      <c r="AW1461" s="15" t="s">
        <v>33</v>
      </c>
      <c r="AX1461" s="15" t="s">
        <v>85</v>
      </c>
      <c r="AY1461" s="227" t="s">
        <v>157</v>
      </c>
    </row>
    <row r="1462" spans="1:65" s="2" customFormat="1" ht="24.15" customHeight="1">
      <c r="A1462" s="34"/>
      <c r="B1462" s="35"/>
      <c r="C1462" s="182" t="s">
        <v>2820</v>
      </c>
      <c r="D1462" s="182" t="s">
        <v>160</v>
      </c>
      <c r="E1462" s="183" t="s">
        <v>2821</v>
      </c>
      <c r="F1462" s="184" t="s">
        <v>2822</v>
      </c>
      <c r="G1462" s="185" t="s">
        <v>352</v>
      </c>
      <c r="H1462" s="186">
        <v>6</v>
      </c>
      <c r="I1462" s="187"/>
      <c r="J1462" s="188">
        <f>ROUND(I1462*H1462,2)</f>
        <v>0</v>
      </c>
      <c r="K1462" s="184" t="s">
        <v>164</v>
      </c>
      <c r="L1462" s="39"/>
      <c r="M1462" s="189" t="s">
        <v>1</v>
      </c>
      <c r="N1462" s="190" t="s">
        <v>43</v>
      </c>
      <c r="O1462" s="71"/>
      <c r="P1462" s="191">
        <f>O1462*H1462</f>
        <v>0</v>
      </c>
      <c r="Q1462" s="191">
        <v>0</v>
      </c>
      <c r="R1462" s="191">
        <f>Q1462*H1462</f>
        <v>0</v>
      </c>
      <c r="S1462" s="191">
        <v>0</v>
      </c>
      <c r="T1462" s="19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193" t="s">
        <v>254</v>
      </c>
      <c r="AT1462" s="193" t="s">
        <v>160</v>
      </c>
      <c r="AU1462" s="193" t="s">
        <v>87</v>
      </c>
      <c r="AY1462" s="17" t="s">
        <v>157</v>
      </c>
      <c r="BE1462" s="194">
        <f>IF(N1462="základní",J1462,0)</f>
        <v>0</v>
      </c>
      <c r="BF1462" s="194">
        <f>IF(N1462="snížená",J1462,0)</f>
        <v>0</v>
      </c>
      <c r="BG1462" s="194">
        <f>IF(N1462="zákl. přenesená",J1462,0)</f>
        <v>0</v>
      </c>
      <c r="BH1462" s="194">
        <f>IF(N1462="sníž. přenesená",J1462,0)</f>
        <v>0</v>
      </c>
      <c r="BI1462" s="194">
        <f>IF(N1462="nulová",J1462,0)</f>
        <v>0</v>
      </c>
      <c r="BJ1462" s="17" t="s">
        <v>85</v>
      </c>
      <c r="BK1462" s="194">
        <f>ROUND(I1462*H1462,2)</f>
        <v>0</v>
      </c>
      <c r="BL1462" s="17" t="s">
        <v>254</v>
      </c>
      <c r="BM1462" s="193" t="s">
        <v>2823</v>
      </c>
    </row>
    <row r="1463" spans="1:65" s="2" customFormat="1" ht="16.5" customHeight="1">
      <c r="A1463" s="34"/>
      <c r="B1463" s="35"/>
      <c r="C1463" s="228" t="s">
        <v>2824</v>
      </c>
      <c r="D1463" s="228" t="s">
        <v>240</v>
      </c>
      <c r="E1463" s="229" t="s">
        <v>2825</v>
      </c>
      <c r="F1463" s="230" t="s">
        <v>2826</v>
      </c>
      <c r="G1463" s="231" t="s">
        <v>352</v>
      </c>
      <c r="H1463" s="232">
        <v>4</v>
      </c>
      <c r="I1463" s="233"/>
      <c r="J1463" s="234">
        <f>ROUND(I1463*H1463,2)</f>
        <v>0</v>
      </c>
      <c r="K1463" s="230" t="s">
        <v>164</v>
      </c>
      <c r="L1463" s="235"/>
      <c r="M1463" s="236" t="s">
        <v>1</v>
      </c>
      <c r="N1463" s="237" t="s">
        <v>43</v>
      </c>
      <c r="O1463" s="71"/>
      <c r="P1463" s="191">
        <f>O1463*H1463</f>
        <v>0</v>
      </c>
      <c r="Q1463" s="191">
        <v>2.9999999999999997E-4</v>
      </c>
      <c r="R1463" s="191">
        <f>Q1463*H1463</f>
        <v>1.1999999999999999E-3</v>
      </c>
      <c r="S1463" s="191">
        <v>0</v>
      </c>
      <c r="T1463" s="19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193" t="s">
        <v>367</v>
      </c>
      <c r="AT1463" s="193" t="s">
        <v>240</v>
      </c>
      <c r="AU1463" s="193" t="s">
        <v>87</v>
      </c>
      <c r="AY1463" s="17" t="s">
        <v>157</v>
      </c>
      <c r="BE1463" s="194">
        <f>IF(N1463="základní",J1463,0)</f>
        <v>0</v>
      </c>
      <c r="BF1463" s="194">
        <f>IF(N1463="snížená",J1463,0)</f>
        <v>0</v>
      </c>
      <c r="BG1463" s="194">
        <f>IF(N1463="zákl. přenesená",J1463,0)</f>
        <v>0</v>
      </c>
      <c r="BH1463" s="194">
        <f>IF(N1463="sníž. přenesená",J1463,0)</f>
        <v>0</v>
      </c>
      <c r="BI1463" s="194">
        <f>IF(N1463="nulová",J1463,0)</f>
        <v>0</v>
      </c>
      <c r="BJ1463" s="17" t="s">
        <v>85</v>
      </c>
      <c r="BK1463" s="194">
        <f>ROUND(I1463*H1463,2)</f>
        <v>0</v>
      </c>
      <c r="BL1463" s="17" t="s">
        <v>254</v>
      </c>
      <c r="BM1463" s="193" t="s">
        <v>2827</v>
      </c>
    </row>
    <row r="1464" spans="1:65" s="2" customFormat="1" ht="16.5" customHeight="1">
      <c r="A1464" s="34"/>
      <c r="B1464" s="35"/>
      <c r="C1464" s="228" t="s">
        <v>2828</v>
      </c>
      <c r="D1464" s="228" t="s">
        <v>240</v>
      </c>
      <c r="E1464" s="229" t="s">
        <v>2829</v>
      </c>
      <c r="F1464" s="230" t="s">
        <v>2830</v>
      </c>
      <c r="G1464" s="231" t="s">
        <v>352</v>
      </c>
      <c r="H1464" s="232">
        <v>2</v>
      </c>
      <c r="I1464" s="233"/>
      <c r="J1464" s="234">
        <f>ROUND(I1464*H1464,2)</f>
        <v>0</v>
      </c>
      <c r="K1464" s="230" t="s">
        <v>164</v>
      </c>
      <c r="L1464" s="235"/>
      <c r="M1464" s="236" t="s">
        <v>1</v>
      </c>
      <c r="N1464" s="237" t="s">
        <v>43</v>
      </c>
      <c r="O1464" s="71"/>
      <c r="P1464" s="191">
        <f>O1464*H1464</f>
        <v>0</v>
      </c>
      <c r="Q1464" s="191">
        <v>4.0000000000000002E-4</v>
      </c>
      <c r="R1464" s="191">
        <f>Q1464*H1464</f>
        <v>8.0000000000000004E-4</v>
      </c>
      <c r="S1464" s="191">
        <v>0</v>
      </c>
      <c r="T1464" s="192">
        <f>S1464*H1464</f>
        <v>0</v>
      </c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R1464" s="193" t="s">
        <v>367</v>
      </c>
      <c r="AT1464" s="193" t="s">
        <v>240</v>
      </c>
      <c r="AU1464" s="193" t="s">
        <v>87</v>
      </c>
      <c r="AY1464" s="17" t="s">
        <v>157</v>
      </c>
      <c r="BE1464" s="194">
        <f>IF(N1464="základní",J1464,0)</f>
        <v>0</v>
      </c>
      <c r="BF1464" s="194">
        <f>IF(N1464="snížená",J1464,0)</f>
        <v>0</v>
      </c>
      <c r="BG1464" s="194">
        <f>IF(N1464="zákl. přenesená",J1464,0)</f>
        <v>0</v>
      </c>
      <c r="BH1464" s="194">
        <f>IF(N1464="sníž. přenesená",J1464,0)</f>
        <v>0</v>
      </c>
      <c r="BI1464" s="194">
        <f>IF(N1464="nulová",J1464,0)</f>
        <v>0</v>
      </c>
      <c r="BJ1464" s="17" t="s">
        <v>85</v>
      </c>
      <c r="BK1464" s="194">
        <f>ROUND(I1464*H1464,2)</f>
        <v>0</v>
      </c>
      <c r="BL1464" s="17" t="s">
        <v>254</v>
      </c>
      <c r="BM1464" s="193" t="s">
        <v>2831</v>
      </c>
    </row>
    <row r="1465" spans="1:65" s="2" customFormat="1" ht="33" customHeight="1">
      <c r="A1465" s="34"/>
      <c r="B1465" s="35"/>
      <c r="C1465" s="182" t="s">
        <v>2832</v>
      </c>
      <c r="D1465" s="182" t="s">
        <v>160</v>
      </c>
      <c r="E1465" s="183" t="s">
        <v>2833</v>
      </c>
      <c r="F1465" s="184" t="s">
        <v>2834</v>
      </c>
      <c r="G1465" s="185" t="s">
        <v>202</v>
      </c>
      <c r="H1465" s="186">
        <v>5.4</v>
      </c>
      <c r="I1465" s="187"/>
      <c r="J1465" s="188">
        <f>ROUND(I1465*H1465,2)</f>
        <v>0</v>
      </c>
      <c r="K1465" s="184" t="s">
        <v>164</v>
      </c>
      <c r="L1465" s="39"/>
      <c r="M1465" s="189" t="s">
        <v>1</v>
      </c>
      <c r="N1465" s="190" t="s">
        <v>43</v>
      </c>
      <c r="O1465" s="71"/>
      <c r="P1465" s="191">
        <f>O1465*H1465</f>
        <v>0</v>
      </c>
      <c r="Q1465" s="191">
        <v>8.3999999999999995E-3</v>
      </c>
      <c r="R1465" s="191">
        <f>Q1465*H1465</f>
        <v>4.5359999999999998E-2</v>
      </c>
      <c r="S1465" s="191">
        <v>0</v>
      </c>
      <c r="T1465" s="19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193" t="s">
        <v>254</v>
      </c>
      <c r="AT1465" s="193" t="s">
        <v>160</v>
      </c>
      <c r="AU1465" s="193" t="s">
        <v>87</v>
      </c>
      <c r="AY1465" s="17" t="s">
        <v>157</v>
      </c>
      <c r="BE1465" s="194">
        <f>IF(N1465="základní",J1465,0)</f>
        <v>0</v>
      </c>
      <c r="BF1465" s="194">
        <f>IF(N1465="snížená",J1465,0)</f>
        <v>0</v>
      </c>
      <c r="BG1465" s="194">
        <f>IF(N1465="zákl. přenesená",J1465,0)</f>
        <v>0</v>
      </c>
      <c r="BH1465" s="194">
        <f>IF(N1465="sníž. přenesená",J1465,0)</f>
        <v>0</v>
      </c>
      <c r="BI1465" s="194">
        <f>IF(N1465="nulová",J1465,0)</f>
        <v>0</v>
      </c>
      <c r="BJ1465" s="17" t="s">
        <v>85</v>
      </c>
      <c r="BK1465" s="194">
        <f>ROUND(I1465*H1465,2)</f>
        <v>0</v>
      </c>
      <c r="BL1465" s="17" t="s">
        <v>254</v>
      </c>
      <c r="BM1465" s="193" t="s">
        <v>2835</v>
      </c>
    </row>
    <row r="1466" spans="1:65" s="14" customFormat="1" ht="10.199999999999999">
      <c r="B1466" s="206"/>
      <c r="C1466" s="207"/>
      <c r="D1466" s="197" t="s">
        <v>167</v>
      </c>
      <c r="E1466" s="208" t="s">
        <v>1</v>
      </c>
      <c r="F1466" s="209" t="s">
        <v>2836</v>
      </c>
      <c r="G1466" s="207"/>
      <c r="H1466" s="210">
        <v>5.4</v>
      </c>
      <c r="I1466" s="211"/>
      <c r="J1466" s="207"/>
      <c r="K1466" s="207"/>
      <c r="L1466" s="212"/>
      <c r="M1466" s="213"/>
      <c r="N1466" s="214"/>
      <c r="O1466" s="214"/>
      <c r="P1466" s="214"/>
      <c r="Q1466" s="214"/>
      <c r="R1466" s="214"/>
      <c r="S1466" s="214"/>
      <c r="T1466" s="215"/>
      <c r="AT1466" s="216" t="s">
        <v>167</v>
      </c>
      <c r="AU1466" s="216" t="s">
        <v>87</v>
      </c>
      <c r="AV1466" s="14" t="s">
        <v>87</v>
      </c>
      <c r="AW1466" s="14" t="s">
        <v>33</v>
      </c>
      <c r="AX1466" s="14" t="s">
        <v>85</v>
      </c>
      <c r="AY1466" s="216" t="s">
        <v>157</v>
      </c>
    </row>
    <row r="1467" spans="1:65" s="2" customFormat="1" ht="33" customHeight="1">
      <c r="A1467" s="34"/>
      <c r="B1467" s="35"/>
      <c r="C1467" s="182" t="s">
        <v>2837</v>
      </c>
      <c r="D1467" s="182" t="s">
        <v>160</v>
      </c>
      <c r="E1467" s="183" t="s">
        <v>2838</v>
      </c>
      <c r="F1467" s="184" t="s">
        <v>2839</v>
      </c>
      <c r="G1467" s="185" t="s">
        <v>202</v>
      </c>
      <c r="H1467" s="186">
        <v>96.15</v>
      </c>
      <c r="I1467" s="187"/>
      <c r="J1467" s="188">
        <f>ROUND(I1467*H1467,2)</f>
        <v>0</v>
      </c>
      <c r="K1467" s="184" t="s">
        <v>164</v>
      </c>
      <c r="L1467" s="39"/>
      <c r="M1467" s="189" t="s">
        <v>1</v>
      </c>
      <c r="N1467" s="190" t="s">
        <v>43</v>
      </c>
      <c r="O1467" s="71"/>
      <c r="P1467" s="191">
        <f>O1467*H1467</f>
        <v>0</v>
      </c>
      <c r="Q1467" s="191">
        <v>1.336E-2</v>
      </c>
      <c r="R1467" s="191">
        <f>Q1467*H1467</f>
        <v>1.284564</v>
      </c>
      <c r="S1467" s="191">
        <v>0</v>
      </c>
      <c r="T1467" s="19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193" t="s">
        <v>254</v>
      </c>
      <c r="AT1467" s="193" t="s">
        <v>160</v>
      </c>
      <c r="AU1467" s="193" t="s">
        <v>87</v>
      </c>
      <c r="AY1467" s="17" t="s">
        <v>157</v>
      </c>
      <c r="BE1467" s="194">
        <f>IF(N1467="základní",J1467,0)</f>
        <v>0</v>
      </c>
      <c r="BF1467" s="194">
        <f>IF(N1467="snížená",J1467,0)</f>
        <v>0</v>
      </c>
      <c r="BG1467" s="194">
        <f>IF(N1467="zákl. přenesená",J1467,0)</f>
        <v>0</v>
      </c>
      <c r="BH1467" s="194">
        <f>IF(N1467="sníž. přenesená",J1467,0)</f>
        <v>0</v>
      </c>
      <c r="BI1467" s="194">
        <f>IF(N1467="nulová",J1467,0)</f>
        <v>0</v>
      </c>
      <c r="BJ1467" s="17" t="s">
        <v>85</v>
      </c>
      <c r="BK1467" s="194">
        <f>ROUND(I1467*H1467,2)</f>
        <v>0</v>
      </c>
      <c r="BL1467" s="17" t="s">
        <v>254</v>
      </c>
      <c r="BM1467" s="193" t="s">
        <v>2840</v>
      </c>
    </row>
    <row r="1468" spans="1:65" s="14" customFormat="1" ht="10.199999999999999">
      <c r="B1468" s="206"/>
      <c r="C1468" s="207"/>
      <c r="D1468" s="197" t="s">
        <v>167</v>
      </c>
      <c r="E1468" s="208" t="s">
        <v>1</v>
      </c>
      <c r="F1468" s="209" t="s">
        <v>2841</v>
      </c>
      <c r="G1468" s="207"/>
      <c r="H1468" s="210">
        <v>2.1</v>
      </c>
      <c r="I1468" s="211"/>
      <c r="J1468" s="207"/>
      <c r="K1468" s="207"/>
      <c r="L1468" s="212"/>
      <c r="M1468" s="213"/>
      <c r="N1468" s="214"/>
      <c r="O1468" s="214"/>
      <c r="P1468" s="214"/>
      <c r="Q1468" s="214"/>
      <c r="R1468" s="214"/>
      <c r="S1468" s="214"/>
      <c r="T1468" s="215"/>
      <c r="AT1468" s="216" t="s">
        <v>167</v>
      </c>
      <c r="AU1468" s="216" t="s">
        <v>87</v>
      </c>
      <c r="AV1468" s="14" t="s">
        <v>87</v>
      </c>
      <c r="AW1468" s="14" t="s">
        <v>33</v>
      </c>
      <c r="AX1468" s="14" t="s">
        <v>78</v>
      </c>
      <c r="AY1468" s="216" t="s">
        <v>157</v>
      </c>
    </row>
    <row r="1469" spans="1:65" s="14" customFormat="1" ht="10.199999999999999">
      <c r="B1469" s="206"/>
      <c r="C1469" s="207"/>
      <c r="D1469" s="197" t="s">
        <v>167</v>
      </c>
      <c r="E1469" s="208" t="s">
        <v>1</v>
      </c>
      <c r="F1469" s="209" t="s">
        <v>2842</v>
      </c>
      <c r="G1469" s="207"/>
      <c r="H1469" s="210">
        <v>34.700000000000003</v>
      </c>
      <c r="I1469" s="211"/>
      <c r="J1469" s="207"/>
      <c r="K1469" s="207"/>
      <c r="L1469" s="212"/>
      <c r="M1469" s="213"/>
      <c r="N1469" s="214"/>
      <c r="O1469" s="214"/>
      <c r="P1469" s="214"/>
      <c r="Q1469" s="214"/>
      <c r="R1469" s="214"/>
      <c r="S1469" s="214"/>
      <c r="T1469" s="215"/>
      <c r="AT1469" s="216" t="s">
        <v>167</v>
      </c>
      <c r="AU1469" s="216" t="s">
        <v>87</v>
      </c>
      <c r="AV1469" s="14" t="s">
        <v>87</v>
      </c>
      <c r="AW1469" s="14" t="s">
        <v>33</v>
      </c>
      <c r="AX1469" s="14" t="s">
        <v>78</v>
      </c>
      <c r="AY1469" s="216" t="s">
        <v>157</v>
      </c>
    </row>
    <row r="1470" spans="1:65" s="14" customFormat="1" ht="10.199999999999999">
      <c r="B1470" s="206"/>
      <c r="C1470" s="207"/>
      <c r="D1470" s="197" t="s">
        <v>167</v>
      </c>
      <c r="E1470" s="208" t="s">
        <v>1</v>
      </c>
      <c r="F1470" s="209" t="s">
        <v>2843</v>
      </c>
      <c r="G1470" s="207"/>
      <c r="H1470" s="210">
        <v>0.95</v>
      </c>
      <c r="I1470" s="211"/>
      <c r="J1470" s="207"/>
      <c r="K1470" s="207"/>
      <c r="L1470" s="212"/>
      <c r="M1470" s="213"/>
      <c r="N1470" s="214"/>
      <c r="O1470" s="214"/>
      <c r="P1470" s="214"/>
      <c r="Q1470" s="214"/>
      <c r="R1470" s="214"/>
      <c r="S1470" s="214"/>
      <c r="T1470" s="215"/>
      <c r="AT1470" s="216" t="s">
        <v>167</v>
      </c>
      <c r="AU1470" s="216" t="s">
        <v>87</v>
      </c>
      <c r="AV1470" s="14" t="s">
        <v>87</v>
      </c>
      <c r="AW1470" s="14" t="s">
        <v>33</v>
      </c>
      <c r="AX1470" s="14" t="s">
        <v>78</v>
      </c>
      <c r="AY1470" s="216" t="s">
        <v>157</v>
      </c>
    </row>
    <row r="1471" spans="1:65" s="14" customFormat="1" ht="10.199999999999999">
      <c r="B1471" s="206"/>
      <c r="C1471" s="207"/>
      <c r="D1471" s="197" t="s">
        <v>167</v>
      </c>
      <c r="E1471" s="208" t="s">
        <v>1</v>
      </c>
      <c r="F1471" s="209" t="s">
        <v>2844</v>
      </c>
      <c r="G1471" s="207"/>
      <c r="H1471" s="210">
        <v>0.6</v>
      </c>
      <c r="I1471" s="211"/>
      <c r="J1471" s="207"/>
      <c r="K1471" s="207"/>
      <c r="L1471" s="212"/>
      <c r="M1471" s="213"/>
      <c r="N1471" s="214"/>
      <c r="O1471" s="214"/>
      <c r="P1471" s="214"/>
      <c r="Q1471" s="214"/>
      <c r="R1471" s="214"/>
      <c r="S1471" s="214"/>
      <c r="T1471" s="215"/>
      <c r="AT1471" s="216" t="s">
        <v>167</v>
      </c>
      <c r="AU1471" s="216" t="s">
        <v>87</v>
      </c>
      <c r="AV1471" s="14" t="s">
        <v>87</v>
      </c>
      <c r="AW1471" s="14" t="s">
        <v>33</v>
      </c>
      <c r="AX1471" s="14" t="s">
        <v>78</v>
      </c>
      <c r="AY1471" s="216" t="s">
        <v>157</v>
      </c>
    </row>
    <row r="1472" spans="1:65" s="14" customFormat="1" ht="10.199999999999999">
      <c r="B1472" s="206"/>
      <c r="C1472" s="207"/>
      <c r="D1472" s="197" t="s">
        <v>167</v>
      </c>
      <c r="E1472" s="208" t="s">
        <v>1</v>
      </c>
      <c r="F1472" s="209" t="s">
        <v>2845</v>
      </c>
      <c r="G1472" s="207"/>
      <c r="H1472" s="210">
        <v>10.5</v>
      </c>
      <c r="I1472" s="211"/>
      <c r="J1472" s="207"/>
      <c r="K1472" s="207"/>
      <c r="L1472" s="212"/>
      <c r="M1472" s="213"/>
      <c r="N1472" s="214"/>
      <c r="O1472" s="214"/>
      <c r="P1472" s="214"/>
      <c r="Q1472" s="214"/>
      <c r="R1472" s="214"/>
      <c r="S1472" s="214"/>
      <c r="T1472" s="215"/>
      <c r="AT1472" s="216" t="s">
        <v>167</v>
      </c>
      <c r="AU1472" s="216" t="s">
        <v>87</v>
      </c>
      <c r="AV1472" s="14" t="s">
        <v>87</v>
      </c>
      <c r="AW1472" s="14" t="s">
        <v>33</v>
      </c>
      <c r="AX1472" s="14" t="s">
        <v>78</v>
      </c>
      <c r="AY1472" s="216" t="s">
        <v>157</v>
      </c>
    </row>
    <row r="1473" spans="1:65" s="14" customFormat="1" ht="10.199999999999999">
      <c r="B1473" s="206"/>
      <c r="C1473" s="207"/>
      <c r="D1473" s="197" t="s">
        <v>167</v>
      </c>
      <c r="E1473" s="208" t="s">
        <v>1</v>
      </c>
      <c r="F1473" s="209" t="s">
        <v>2846</v>
      </c>
      <c r="G1473" s="207"/>
      <c r="H1473" s="210">
        <v>4.3</v>
      </c>
      <c r="I1473" s="211"/>
      <c r="J1473" s="207"/>
      <c r="K1473" s="207"/>
      <c r="L1473" s="212"/>
      <c r="M1473" s="213"/>
      <c r="N1473" s="214"/>
      <c r="O1473" s="214"/>
      <c r="P1473" s="214"/>
      <c r="Q1473" s="214"/>
      <c r="R1473" s="214"/>
      <c r="S1473" s="214"/>
      <c r="T1473" s="215"/>
      <c r="AT1473" s="216" t="s">
        <v>167</v>
      </c>
      <c r="AU1473" s="216" t="s">
        <v>87</v>
      </c>
      <c r="AV1473" s="14" t="s">
        <v>87</v>
      </c>
      <c r="AW1473" s="14" t="s">
        <v>33</v>
      </c>
      <c r="AX1473" s="14" t="s">
        <v>78</v>
      </c>
      <c r="AY1473" s="216" t="s">
        <v>157</v>
      </c>
    </row>
    <row r="1474" spans="1:65" s="14" customFormat="1" ht="30.6">
      <c r="B1474" s="206"/>
      <c r="C1474" s="207"/>
      <c r="D1474" s="197" t="s">
        <v>167</v>
      </c>
      <c r="E1474" s="208" t="s">
        <v>1</v>
      </c>
      <c r="F1474" s="209" t="s">
        <v>2847</v>
      </c>
      <c r="G1474" s="207"/>
      <c r="H1474" s="210">
        <v>40.5</v>
      </c>
      <c r="I1474" s="211"/>
      <c r="J1474" s="207"/>
      <c r="K1474" s="207"/>
      <c r="L1474" s="212"/>
      <c r="M1474" s="213"/>
      <c r="N1474" s="214"/>
      <c r="O1474" s="214"/>
      <c r="P1474" s="214"/>
      <c r="Q1474" s="214"/>
      <c r="R1474" s="214"/>
      <c r="S1474" s="214"/>
      <c r="T1474" s="215"/>
      <c r="AT1474" s="216" t="s">
        <v>167</v>
      </c>
      <c r="AU1474" s="216" t="s">
        <v>87</v>
      </c>
      <c r="AV1474" s="14" t="s">
        <v>87</v>
      </c>
      <c r="AW1474" s="14" t="s">
        <v>33</v>
      </c>
      <c r="AX1474" s="14" t="s">
        <v>78</v>
      </c>
      <c r="AY1474" s="216" t="s">
        <v>157</v>
      </c>
    </row>
    <row r="1475" spans="1:65" s="14" customFormat="1" ht="10.199999999999999">
      <c r="B1475" s="206"/>
      <c r="C1475" s="207"/>
      <c r="D1475" s="197" t="s">
        <v>167</v>
      </c>
      <c r="E1475" s="208" t="s">
        <v>1</v>
      </c>
      <c r="F1475" s="209" t="s">
        <v>2848</v>
      </c>
      <c r="G1475" s="207"/>
      <c r="H1475" s="210">
        <v>2.5</v>
      </c>
      <c r="I1475" s="211"/>
      <c r="J1475" s="207"/>
      <c r="K1475" s="207"/>
      <c r="L1475" s="212"/>
      <c r="M1475" s="213"/>
      <c r="N1475" s="214"/>
      <c r="O1475" s="214"/>
      <c r="P1475" s="214"/>
      <c r="Q1475" s="214"/>
      <c r="R1475" s="214"/>
      <c r="S1475" s="214"/>
      <c r="T1475" s="215"/>
      <c r="AT1475" s="216" t="s">
        <v>167</v>
      </c>
      <c r="AU1475" s="216" t="s">
        <v>87</v>
      </c>
      <c r="AV1475" s="14" t="s">
        <v>87</v>
      </c>
      <c r="AW1475" s="14" t="s">
        <v>33</v>
      </c>
      <c r="AX1475" s="14" t="s">
        <v>78</v>
      </c>
      <c r="AY1475" s="216" t="s">
        <v>157</v>
      </c>
    </row>
    <row r="1476" spans="1:65" s="15" customFormat="1" ht="10.199999999999999">
      <c r="B1476" s="217"/>
      <c r="C1476" s="218"/>
      <c r="D1476" s="197" t="s">
        <v>167</v>
      </c>
      <c r="E1476" s="219" t="s">
        <v>1</v>
      </c>
      <c r="F1476" s="220" t="s">
        <v>171</v>
      </c>
      <c r="G1476" s="218"/>
      <c r="H1476" s="221">
        <v>96.15</v>
      </c>
      <c r="I1476" s="222"/>
      <c r="J1476" s="218"/>
      <c r="K1476" s="218"/>
      <c r="L1476" s="223"/>
      <c r="M1476" s="224"/>
      <c r="N1476" s="225"/>
      <c r="O1476" s="225"/>
      <c r="P1476" s="225"/>
      <c r="Q1476" s="225"/>
      <c r="R1476" s="225"/>
      <c r="S1476" s="225"/>
      <c r="T1476" s="226"/>
      <c r="AT1476" s="227" t="s">
        <v>167</v>
      </c>
      <c r="AU1476" s="227" t="s">
        <v>87</v>
      </c>
      <c r="AV1476" s="15" t="s">
        <v>165</v>
      </c>
      <c r="AW1476" s="15" t="s">
        <v>33</v>
      </c>
      <c r="AX1476" s="15" t="s">
        <v>85</v>
      </c>
      <c r="AY1476" s="227" t="s">
        <v>157</v>
      </c>
    </row>
    <row r="1477" spans="1:65" s="2" customFormat="1" ht="33" customHeight="1">
      <c r="A1477" s="34"/>
      <c r="B1477" s="35"/>
      <c r="C1477" s="182" t="s">
        <v>2849</v>
      </c>
      <c r="D1477" s="182" t="s">
        <v>160</v>
      </c>
      <c r="E1477" s="183" t="s">
        <v>2850</v>
      </c>
      <c r="F1477" s="184" t="s">
        <v>2851</v>
      </c>
      <c r="G1477" s="185" t="s">
        <v>202</v>
      </c>
      <c r="H1477" s="186">
        <v>25.55</v>
      </c>
      <c r="I1477" s="187"/>
      <c r="J1477" s="188">
        <f>ROUND(I1477*H1477,2)</f>
        <v>0</v>
      </c>
      <c r="K1477" s="184" t="s">
        <v>164</v>
      </c>
      <c r="L1477" s="39"/>
      <c r="M1477" s="189" t="s">
        <v>1</v>
      </c>
      <c r="N1477" s="190" t="s">
        <v>43</v>
      </c>
      <c r="O1477" s="71"/>
      <c r="P1477" s="191">
        <f>O1477*H1477</f>
        <v>0</v>
      </c>
      <c r="Q1477" s="191">
        <v>1.8419999999999999E-2</v>
      </c>
      <c r="R1477" s="191">
        <f>Q1477*H1477</f>
        <v>0.47063099999999997</v>
      </c>
      <c r="S1477" s="191">
        <v>0</v>
      </c>
      <c r="T1477" s="19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193" t="s">
        <v>254</v>
      </c>
      <c r="AT1477" s="193" t="s">
        <v>160</v>
      </c>
      <c r="AU1477" s="193" t="s">
        <v>87</v>
      </c>
      <c r="AY1477" s="17" t="s">
        <v>157</v>
      </c>
      <c r="BE1477" s="194">
        <f>IF(N1477="základní",J1477,0)</f>
        <v>0</v>
      </c>
      <c r="BF1477" s="194">
        <f>IF(N1477="snížená",J1477,0)</f>
        <v>0</v>
      </c>
      <c r="BG1477" s="194">
        <f>IF(N1477="zákl. přenesená",J1477,0)</f>
        <v>0</v>
      </c>
      <c r="BH1477" s="194">
        <f>IF(N1477="sníž. přenesená",J1477,0)</f>
        <v>0</v>
      </c>
      <c r="BI1477" s="194">
        <f>IF(N1477="nulová",J1477,0)</f>
        <v>0</v>
      </c>
      <c r="BJ1477" s="17" t="s">
        <v>85</v>
      </c>
      <c r="BK1477" s="194">
        <f>ROUND(I1477*H1477,2)</f>
        <v>0</v>
      </c>
      <c r="BL1477" s="17" t="s">
        <v>254</v>
      </c>
      <c r="BM1477" s="193" t="s">
        <v>2852</v>
      </c>
    </row>
    <row r="1478" spans="1:65" s="14" customFormat="1" ht="10.199999999999999">
      <c r="B1478" s="206"/>
      <c r="C1478" s="207"/>
      <c r="D1478" s="197" t="s">
        <v>167</v>
      </c>
      <c r="E1478" s="208" t="s">
        <v>1</v>
      </c>
      <c r="F1478" s="209" t="s">
        <v>2853</v>
      </c>
      <c r="G1478" s="207"/>
      <c r="H1478" s="210">
        <v>13.5</v>
      </c>
      <c r="I1478" s="211"/>
      <c r="J1478" s="207"/>
      <c r="K1478" s="207"/>
      <c r="L1478" s="212"/>
      <c r="M1478" s="213"/>
      <c r="N1478" s="214"/>
      <c r="O1478" s="214"/>
      <c r="P1478" s="214"/>
      <c r="Q1478" s="214"/>
      <c r="R1478" s="214"/>
      <c r="S1478" s="214"/>
      <c r="T1478" s="215"/>
      <c r="AT1478" s="216" t="s">
        <v>167</v>
      </c>
      <c r="AU1478" s="216" t="s">
        <v>87</v>
      </c>
      <c r="AV1478" s="14" t="s">
        <v>87</v>
      </c>
      <c r="AW1478" s="14" t="s">
        <v>33</v>
      </c>
      <c r="AX1478" s="14" t="s">
        <v>78</v>
      </c>
      <c r="AY1478" s="216" t="s">
        <v>157</v>
      </c>
    </row>
    <row r="1479" spans="1:65" s="14" customFormat="1" ht="10.199999999999999">
      <c r="B1479" s="206"/>
      <c r="C1479" s="207"/>
      <c r="D1479" s="197" t="s">
        <v>167</v>
      </c>
      <c r="E1479" s="208" t="s">
        <v>1</v>
      </c>
      <c r="F1479" s="209" t="s">
        <v>2854</v>
      </c>
      <c r="G1479" s="207"/>
      <c r="H1479" s="210">
        <v>3.3</v>
      </c>
      <c r="I1479" s="211"/>
      <c r="J1479" s="207"/>
      <c r="K1479" s="207"/>
      <c r="L1479" s="212"/>
      <c r="M1479" s="213"/>
      <c r="N1479" s="214"/>
      <c r="O1479" s="214"/>
      <c r="P1479" s="214"/>
      <c r="Q1479" s="214"/>
      <c r="R1479" s="214"/>
      <c r="S1479" s="214"/>
      <c r="T1479" s="215"/>
      <c r="AT1479" s="216" t="s">
        <v>167</v>
      </c>
      <c r="AU1479" s="216" t="s">
        <v>87</v>
      </c>
      <c r="AV1479" s="14" t="s">
        <v>87</v>
      </c>
      <c r="AW1479" s="14" t="s">
        <v>33</v>
      </c>
      <c r="AX1479" s="14" t="s">
        <v>78</v>
      </c>
      <c r="AY1479" s="216" t="s">
        <v>157</v>
      </c>
    </row>
    <row r="1480" spans="1:65" s="14" customFormat="1" ht="10.199999999999999">
      <c r="B1480" s="206"/>
      <c r="C1480" s="207"/>
      <c r="D1480" s="197" t="s">
        <v>167</v>
      </c>
      <c r="E1480" s="208" t="s">
        <v>1</v>
      </c>
      <c r="F1480" s="209" t="s">
        <v>2855</v>
      </c>
      <c r="G1480" s="207"/>
      <c r="H1480" s="210">
        <v>3.8</v>
      </c>
      <c r="I1480" s="211"/>
      <c r="J1480" s="207"/>
      <c r="K1480" s="207"/>
      <c r="L1480" s="212"/>
      <c r="M1480" s="213"/>
      <c r="N1480" s="214"/>
      <c r="O1480" s="214"/>
      <c r="P1480" s="214"/>
      <c r="Q1480" s="214"/>
      <c r="R1480" s="214"/>
      <c r="S1480" s="214"/>
      <c r="T1480" s="215"/>
      <c r="AT1480" s="216" t="s">
        <v>167</v>
      </c>
      <c r="AU1480" s="216" t="s">
        <v>87</v>
      </c>
      <c r="AV1480" s="14" t="s">
        <v>87</v>
      </c>
      <c r="AW1480" s="14" t="s">
        <v>33</v>
      </c>
      <c r="AX1480" s="14" t="s">
        <v>78</v>
      </c>
      <c r="AY1480" s="216" t="s">
        <v>157</v>
      </c>
    </row>
    <row r="1481" spans="1:65" s="14" customFormat="1" ht="10.199999999999999">
      <c r="B1481" s="206"/>
      <c r="C1481" s="207"/>
      <c r="D1481" s="197" t="s">
        <v>167</v>
      </c>
      <c r="E1481" s="208" t="s">
        <v>1</v>
      </c>
      <c r="F1481" s="209" t="s">
        <v>2856</v>
      </c>
      <c r="G1481" s="207"/>
      <c r="H1481" s="210">
        <v>4.95</v>
      </c>
      <c r="I1481" s="211"/>
      <c r="J1481" s="207"/>
      <c r="K1481" s="207"/>
      <c r="L1481" s="212"/>
      <c r="M1481" s="213"/>
      <c r="N1481" s="214"/>
      <c r="O1481" s="214"/>
      <c r="P1481" s="214"/>
      <c r="Q1481" s="214"/>
      <c r="R1481" s="214"/>
      <c r="S1481" s="214"/>
      <c r="T1481" s="215"/>
      <c r="AT1481" s="216" t="s">
        <v>167</v>
      </c>
      <c r="AU1481" s="216" t="s">
        <v>87</v>
      </c>
      <c r="AV1481" s="14" t="s">
        <v>87</v>
      </c>
      <c r="AW1481" s="14" t="s">
        <v>33</v>
      </c>
      <c r="AX1481" s="14" t="s">
        <v>78</v>
      </c>
      <c r="AY1481" s="216" t="s">
        <v>157</v>
      </c>
    </row>
    <row r="1482" spans="1:65" s="15" customFormat="1" ht="10.199999999999999">
      <c r="B1482" s="217"/>
      <c r="C1482" s="218"/>
      <c r="D1482" s="197" t="s">
        <v>167</v>
      </c>
      <c r="E1482" s="219" t="s">
        <v>1</v>
      </c>
      <c r="F1482" s="220" t="s">
        <v>171</v>
      </c>
      <c r="G1482" s="218"/>
      <c r="H1482" s="221">
        <v>25.55</v>
      </c>
      <c r="I1482" s="222"/>
      <c r="J1482" s="218"/>
      <c r="K1482" s="218"/>
      <c r="L1482" s="223"/>
      <c r="M1482" s="224"/>
      <c r="N1482" s="225"/>
      <c r="O1482" s="225"/>
      <c r="P1482" s="225"/>
      <c r="Q1482" s="225"/>
      <c r="R1482" s="225"/>
      <c r="S1482" s="225"/>
      <c r="T1482" s="226"/>
      <c r="AT1482" s="227" t="s">
        <v>167</v>
      </c>
      <c r="AU1482" s="227" t="s">
        <v>87</v>
      </c>
      <c r="AV1482" s="15" t="s">
        <v>165</v>
      </c>
      <c r="AW1482" s="15" t="s">
        <v>33</v>
      </c>
      <c r="AX1482" s="15" t="s">
        <v>85</v>
      </c>
      <c r="AY1482" s="227" t="s">
        <v>157</v>
      </c>
    </row>
    <row r="1483" spans="1:65" s="2" customFormat="1" ht="33" customHeight="1">
      <c r="A1483" s="34"/>
      <c r="B1483" s="35"/>
      <c r="C1483" s="182" t="s">
        <v>2857</v>
      </c>
      <c r="D1483" s="182" t="s">
        <v>160</v>
      </c>
      <c r="E1483" s="183" t="s">
        <v>2858</v>
      </c>
      <c r="F1483" s="184" t="s">
        <v>2859</v>
      </c>
      <c r="G1483" s="185" t="s">
        <v>202</v>
      </c>
      <c r="H1483" s="186">
        <v>13.4</v>
      </c>
      <c r="I1483" s="187"/>
      <c r="J1483" s="188">
        <f>ROUND(I1483*H1483,2)</f>
        <v>0</v>
      </c>
      <c r="K1483" s="184" t="s">
        <v>164</v>
      </c>
      <c r="L1483" s="39"/>
      <c r="M1483" s="189" t="s">
        <v>1</v>
      </c>
      <c r="N1483" s="190" t="s">
        <v>43</v>
      </c>
      <c r="O1483" s="71"/>
      <c r="P1483" s="191">
        <f>O1483*H1483</f>
        <v>0</v>
      </c>
      <c r="Q1483" s="191">
        <v>2.6689999999999998E-2</v>
      </c>
      <c r="R1483" s="191">
        <f>Q1483*H1483</f>
        <v>0.35764599999999996</v>
      </c>
      <c r="S1483" s="191">
        <v>0</v>
      </c>
      <c r="T1483" s="19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193" t="s">
        <v>254</v>
      </c>
      <c r="AT1483" s="193" t="s">
        <v>160</v>
      </c>
      <c r="AU1483" s="193" t="s">
        <v>87</v>
      </c>
      <c r="AY1483" s="17" t="s">
        <v>157</v>
      </c>
      <c r="BE1483" s="194">
        <f>IF(N1483="základní",J1483,0)</f>
        <v>0</v>
      </c>
      <c r="BF1483" s="194">
        <f>IF(N1483="snížená",J1483,0)</f>
        <v>0</v>
      </c>
      <c r="BG1483" s="194">
        <f>IF(N1483="zákl. přenesená",J1483,0)</f>
        <v>0</v>
      </c>
      <c r="BH1483" s="194">
        <f>IF(N1483="sníž. přenesená",J1483,0)</f>
        <v>0</v>
      </c>
      <c r="BI1483" s="194">
        <f>IF(N1483="nulová",J1483,0)</f>
        <v>0</v>
      </c>
      <c r="BJ1483" s="17" t="s">
        <v>85</v>
      </c>
      <c r="BK1483" s="194">
        <f>ROUND(I1483*H1483,2)</f>
        <v>0</v>
      </c>
      <c r="BL1483" s="17" t="s">
        <v>254</v>
      </c>
      <c r="BM1483" s="193" t="s">
        <v>2860</v>
      </c>
    </row>
    <row r="1484" spans="1:65" s="14" customFormat="1" ht="10.199999999999999">
      <c r="B1484" s="206"/>
      <c r="C1484" s="207"/>
      <c r="D1484" s="197" t="s">
        <v>167</v>
      </c>
      <c r="E1484" s="208" t="s">
        <v>1</v>
      </c>
      <c r="F1484" s="209" t="s">
        <v>2861</v>
      </c>
      <c r="G1484" s="207"/>
      <c r="H1484" s="210">
        <v>4</v>
      </c>
      <c r="I1484" s="211"/>
      <c r="J1484" s="207"/>
      <c r="K1484" s="207"/>
      <c r="L1484" s="212"/>
      <c r="M1484" s="213"/>
      <c r="N1484" s="214"/>
      <c r="O1484" s="214"/>
      <c r="P1484" s="214"/>
      <c r="Q1484" s="214"/>
      <c r="R1484" s="214"/>
      <c r="S1484" s="214"/>
      <c r="T1484" s="215"/>
      <c r="AT1484" s="216" t="s">
        <v>167</v>
      </c>
      <c r="AU1484" s="216" t="s">
        <v>87</v>
      </c>
      <c r="AV1484" s="14" t="s">
        <v>87</v>
      </c>
      <c r="AW1484" s="14" t="s">
        <v>33</v>
      </c>
      <c r="AX1484" s="14" t="s">
        <v>78</v>
      </c>
      <c r="AY1484" s="216" t="s">
        <v>157</v>
      </c>
    </row>
    <row r="1485" spans="1:65" s="14" customFormat="1" ht="10.199999999999999">
      <c r="B1485" s="206"/>
      <c r="C1485" s="207"/>
      <c r="D1485" s="197" t="s">
        <v>167</v>
      </c>
      <c r="E1485" s="208" t="s">
        <v>1</v>
      </c>
      <c r="F1485" s="209" t="s">
        <v>2862</v>
      </c>
      <c r="G1485" s="207"/>
      <c r="H1485" s="210">
        <v>6.4</v>
      </c>
      <c r="I1485" s="211"/>
      <c r="J1485" s="207"/>
      <c r="K1485" s="207"/>
      <c r="L1485" s="212"/>
      <c r="M1485" s="213"/>
      <c r="N1485" s="214"/>
      <c r="O1485" s="214"/>
      <c r="P1485" s="214"/>
      <c r="Q1485" s="214"/>
      <c r="R1485" s="214"/>
      <c r="S1485" s="214"/>
      <c r="T1485" s="215"/>
      <c r="AT1485" s="216" t="s">
        <v>167</v>
      </c>
      <c r="AU1485" s="216" t="s">
        <v>87</v>
      </c>
      <c r="AV1485" s="14" t="s">
        <v>87</v>
      </c>
      <c r="AW1485" s="14" t="s">
        <v>33</v>
      </c>
      <c r="AX1485" s="14" t="s">
        <v>78</v>
      </c>
      <c r="AY1485" s="216" t="s">
        <v>157</v>
      </c>
    </row>
    <row r="1486" spans="1:65" s="14" customFormat="1" ht="10.199999999999999">
      <c r="B1486" s="206"/>
      <c r="C1486" s="207"/>
      <c r="D1486" s="197" t="s">
        <v>167</v>
      </c>
      <c r="E1486" s="208" t="s">
        <v>1</v>
      </c>
      <c r="F1486" s="209" t="s">
        <v>2863</v>
      </c>
      <c r="G1486" s="207"/>
      <c r="H1486" s="210">
        <v>3</v>
      </c>
      <c r="I1486" s="211"/>
      <c r="J1486" s="207"/>
      <c r="K1486" s="207"/>
      <c r="L1486" s="212"/>
      <c r="M1486" s="213"/>
      <c r="N1486" s="214"/>
      <c r="O1486" s="214"/>
      <c r="P1486" s="214"/>
      <c r="Q1486" s="214"/>
      <c r="R1486" s="214"/>
      <c r="S1486" s="214"/>
      <c r="T1486" s="215"/>
      <c r="AT1486" s="216" t="s">
        <v>167</v>
      </c>
      <c r="AU1486" s="216" t="s">
        <v>87</v>
      </c>
      <c r="AV1486" s="14" t="s">
        <v>87</v>
      </c>
      <c r="AW1486" s="14" t="s">
        <v>33</v>
      </c>
      <c r="AX1486" s="14" t="s">
        <v>78</v>
      </c>
      <c r="AY1486" s="216" t="s">
        <v>157</v>
      </c>
    </row>
    <row r="1487" spans="1:65" s="15" customFormat="1" ht="10.199999999999999">
      <c r="B1487" s="217"/>
      <c r="C1487" s="218"/>
      <c r="D1487" s="197" t="s">
        <v>167</v>
      </c>
      <c r="E1487" s="219" t="s">
        <v>1</v>
      </c>
      <c r="F1487" s="220" t="s">
        <v>171</v>
      </c>
      <c r="G1487" s="218"/>
      <c r="H1487" s="221">
        <v>13.4</v>
      </c>
      <c r="I1487" s="222"/>
      <c r="J1487" s="218"/>
      <c r="K1487" s="218"/>
      <c r="L1487" s="223"/>
      <c r="M1487" s="224"/>
      <c r="N1487" s="225"/>
      <c r="O1487" s="225"/>
      <c r="P1487" s="225"/>
      <c r="Q1487" s="225"/>
      <c r="R1487" s="225"/>
      <c r="S1487" s="225"/>
      <c r="T1487" s="226"/>
      <c r="AT1487" s="227" t="s">
        <v>167</v>
      </c>
      <c r="AU1487" s="227" t="s">
        <v>87</v>
      </c>
      <c r="AV1487" s="15" t="s">
        <v>165</v>
      </c>
      <c r="AW1487" s="15" t="s">
        <v>33</v>
      </c>
      <c r="AX1487" s="15" t="s">
        <v>85</v>
      </c>
      <c r="AY1487" s="227" t="s">
        <v>157</v>
      </c>
    </row>
    <row r="1488" spans="1:65" s="2" customFormat="1" ht="33" customHeight="1">
      <c r="A1488" s="34"/>
      <c r="B1488" s="35"/>
      <c r="C1488" s="182" t="s">
        <v>2864</v>
      </c>
      <c r="D1488" s="182" t="s">
        <v>160</v>
      </c>
      <c r="E1488" s="183" t="s">
        <v>2865</v>
      </c>
      <c r="F1488" s="184" t="s">
        <v>2866</v>
      </c>
      <c r="G1488" s="185" t="s">
        <v>202</v>
      </c>
      <c r="H1488" s="186">
        <v>7</v>
      </c>
      <c r="I1488" s="187"/>
      <c r="J1488" s="188">
        <f>ROUND(I1488*H1488,2)</f>
        <v>0</v>
      </c>
      <c r="K1488" s="184" t="s">
        <v>164</v>
      </c>
      <c r="L1488" s="39"/>
      <c r="M1488" s="189" t="s">
        <v>1</v>
      </c>
      <c r="N1488" s="190" t="s">
        <v>43</v>
      </c>
      <c r="O1488" s="71"/>
      <c r="P1488" s="191">
        <f>O1488*H1488</f>
        <v>0</v>
      </c>
      <c r="Q1488" s="191">
        <v>4.4339999999999997E-2</v>
      </c>
      <c r="R1488" s="191">
        <f>Q1488*H1488</f>
        <v>0.31037999999999999</v>
      </c>
      <c r="S1488" s="191">
        <v>0</v>
      </c>
      <c r="T1488" s="192">
        <f>S1488*H1488</f>
        <v>0</v>
      </c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R1488" s="193" t="s">
        <v>254</v>
      </c>
      <c r="AT1488" s="193" t="s">
        <v>160</v>
      </c>
      <c r="AU1488" s="193" t="s">
        <v>87</v>
      </c>
      <c r="AY1488" s="17" t="s">
        <v>157</v>
      </c>
      <c r="BE1488" s="194">
        <f>IF(N1488="základní",J1488,0)</f>
        <v>0</v>
      </c>
      <c r="BF1488" s="194">
        <f>IF(N1488="snížená",J1488,0)</f>
        <v>0</v>
      </c>
      <c r="BG1488" s="194">
        <f>IF(N1488="zákl. přenesená",J1488,0)</f>
        <v>0</v>
      </c>
      <c r="BH1488" s="194">
        <f>IF(N1488="sníž. přenesená",J1488,0)</f>
        <v>0</v>
      </c>
      <c r="BI1488" s="194">
        <f>IF(N1488="nulová",J1488,0)</f>
        <v>0</v>
      </c>
      <c r="BJ1488" s="17" t="s">
        <v>85</v>
      </c>
      <c r="BK1488" s="194">
        <f>ROUND(I1488*H1488,2)</f>
        <v>0</v>
      </c>
      <c r="BL1488" s="17" t="s">
        <v>254</v>
      </c>
      <c r="BM1488" s="193" t="s">
        <v>2867</v>
      </c>
    </row>
    <row r="1489" spans="1:65" s="14" customFormat="1" ht="10.199999999999999">
      <c r="B1489" s="206"/>
      <c r="C1489" s="207"/>
      <c r="D1489" s="197" t="s">
        <v>167</v>
      </c>
      <c r="E1489" s="208" t="s">
        <v>1</v>
      </c>
      <c r="F1489" s="209" t="s">
        <v>2868</v>
      </c>
      <c r="G1489" s="207"/>
      <c r="H1489" s="210">
        <v>7</v>
      </c>
      <c r="I1489" s="211"/>
      <c r="J1489" s="207"/>
      <c r="K1489" s="207"/>
      <c r="L1489" s="212"/>
      <c r="M1489" s="213"/>
      <c r="N1489" s="214"/>
      <c r="O1489" s="214"/>
      <c r="P1489" s="214"/>
      <c r="Q1489" s="214"/>
      <c r="R1489" s="214"/>
      <c r="S1489" s="214"/>
      <c r="T1489" s="215"/>
      <c r="AT1489" s="216" t="s">
        <v>167</v>
      </c>
      <c r="AU1489" s="216" t="s">
        <v>87</v>
      </c>
      <c r="AV1489" s="14" t="s">
        <v>87</v>
      </c>
      <c r="AW1489" s="14" t="s">
        <v>33</v>
      </c>
      <c r="AX1489" s="14" t="s">
        <v>85</v>
      </c>
      <c r="AY1489" s="216" t="s">
        <v>157</v>
      </c>
    </row>
    <row r="1490" spans="1:65" s="2" customFormat="1" ht="37.799999999999997" customHeight="1">
      <c r="A1490" s="34"/>
      <c r="B1490" s="35"/>
      <c r="C1490" s="182" t="s">
        <v>2869</v>
      </c>
      <c r="D1490" s="182" t="s">
        <v>160</v>
      </c>
      <c r="E1490" s="183" t="s">
        <v>2870</v>
      </c>
      <c r="F1490" s="184" t="s">
        <v>2871</v>
      </c>
      <c r="G1490" s="185" t="s">
        <v>202</v>
      </c>
      <c r="H1490" s="186">
        <v>31.4</v>
      </c>
      <c r="I1490" s="187"/>
      <c r="J1490" s="188">
        <f>ROUND(I1490*H1490,2)</f>
        <v>0</v>
      </c>
      <c r="K1490" s="184" t="s">
        <v>164</v>
      </c>
      <c r="L1490" s="39"/>
      <c r="M1490" s="189" t="s">
        <v>1</v>
      </c>
      <c r="N1490" s="190" t="s">
        <v>43</v>
      </c>
      <c r="O1490" s="71"/>
      <c r="P1490" s="191">
        <f>O1490*H1490</f>
        <v>0</v>
      </c>
      <c r="Q1490" s="191">
        <v>1.6800000000000001E-3</v>
      </c>
      <c r="R1490" s="191">
        <f>Q1490*H1490</f>
        <v>5.2752E-2</v>
      </c>
      <c r="S1490" s="191">
        <v>0</v>
      </c>
      <c r="T1490" s="19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193" t="s">
        <v>254</v>
      </c>
      <c r="AT1490" s="193" t="s">
        <v>160</v>
      </c>
      <c r="AU1490" s="193" t="s">
        <v>87</v>
      </c>
      <c r="AY1490" s="17" t="s">
        <v>157</v>
      </c>
      <c r="BE1490" s="194">
        <f>IF(N1490="základní",J1490,0)</f>
        <v>0</v>
      </c>
      <c r="BF1490" s="194">
        <f>IF(N1490="snížená",J1490,0)</f>
        <v>0</v>
      </c>
      <c r="BG1490" s="194">
        <f>IF(N1490="zákl. přenesená",J1490,0)</f>
        <v>0</v>
      </c>
      <c r="BH1490" s="194">
        <f>IF(N1490="sníž. přenesená",J1490,0)</f>
        <v>0</v>
      </c>
      <c r="BI1490" s="194">
        <f>IF(N1490="nulová",J1490,0)</f>
        <v>0</v>
      </c>
      <c r="BJ1490" s="17" t="s">
        <v>85</v>
      </c>
      <c r="BK1490" s="194">
        <f>ROUND(I1490*H1490,2)</f>
        <v>0</v>
      </c>
      <c r="BL1490" s="17" t="s">
        <v>254</v>
      </c>
      <c r="BM1490" s="193" t="s">
        <v>2872</v>
      </c>
    </row>
    <row r="1491" spans="1:65" s="14" customFormat="1" ht="10.199999999999999">
      <c r="B1491" s="206"/>
      <c r="C1491" s="207"/>
      <c r="D1491" s="197" t="s">
        <v>167</v>
      </c>
      <c r="E1491" s="208" t="s">
        <v>1</v>
      </c>
      <c r="F1491" s="209" t="s">
        <v>2873</v>
      </c>
      <c r="G1491" s="207"/>
      <c r="H1491" s="210">
        <v>11</v>
      </c>
      <c r="I1491" s="211"/>
      <c r="J1491" s="207"/>
      <c r="K1491" s="207"/>
      <c r="L1491" s="212"/>
      <c r="M1491" s="213"/>
      <c r="N1491" s="214"/>
      <c r="O1491" s="214"/>
      <c r="P1491" s="214"/>
      <c r="Q1491" s="214"/>
      <c r="R1491" s="214"/>
      <c r="S1491" s="214"/>
      <c r="T1491" s="215"/>
      <c r="AT1491" s="216" t="s">
        <v>167</v>
      </c>
      <c r="AU1491" s="216" t="s">
        <v>87</v>
      </c>
      <c r="AV1491" s="14" t="s">
        <v>87</v>
      </c>
      <c r="AW1491" s="14" t="s">
        <v>33</v>
      </c>
      <c r="AX1491" s="14" t="s">
        <v>78</v>
      </c>
      <c r="AY1491" s="216" t="s">
        <v>157</v>
      </c>
    </row>
    <row r="1492" spans="1:65" s="14" customFormat="1" ht="10.199999999999999">
      <c r="B1492" s="206"/>
      <c r="C1492" s="207"/>
      <c r="D1492" s="197" t="s">
        <v>167</v>
      </c>
      <c r="E1492" s="208" t="s">
        <v>1</v>
      </c>
      <c r="F1492" s="209" t="s">
        <v>2874</v>
      </c>
      <c r="G1492" s="207"/>
      <c r="H1492" s="210">
        <v>20.399999999999999</v>
      </c>
      <c r="I1492" s="211"/>
      <c r="J1492" s="207"/>
      <c r="K1492" s="207"/>
      <c r="L1492" s="212"/>
      <c r="M1492" s="213"/>
      <c r="N1492" s="214"/>
      <c r="O1492" s="214"/>
      <c r="P1492" s="214"/>
      <c r="Q1492" s="214"/>
      <c r="R1492" s="214"/>
      <c r="S1492" s="214"/>
      <c r="T1492" s="215"/>
      <c r="AT1492" s="216" t="s">
        <v>167</v>
      </c>
      <c r="AU1492" s="216" t="s">
        <v>87</v>
      </c>
      <c r="AV1492" s="14" t="s">
        <v>87</v>
      </c>
      <c r="AW1492" s="14" t="s">
        <v>33</v>
      </c>
      <c r="AX1492" s="14" t="s">
        <v>78</v>
      </c>
      <c r="AY1492" s="216" t="s">
        <v>157</v>
      </c>
    </row>
    <row r="1493" spans="1:65" s="15" customFormat="1" ht="10.199999999999999">
      <c r="B1493" s="217"/>
      <c r="C1493" s="218"/>
      <c r="D1493" s="197" t="s">
        <v>167</v>
      </c>
      <c r="E1493" s="219" t="s">
        <v>1</v>
      </c>
      <c r="F1493" s="220" t="s">
        <v>171</v>
      </c>
      <c r="G1493" s="218"/>
      <c r="H1493" s="221">
        <v>31.4</v>
      </c>
      <c r="I1493" s="222"/>
      <c r="J1493" s="218"/>
      <c r="K1493" s="218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167</v>
      </c>
      <c r="AU1493" s="227" t="s">
        <v>87</v>
      </c>
      <c r="AV1493" s="15" t="s">
        <v>165</v>
      </c>
      <c r="AW1493" s="15" t="s">
        <v>33</v>
      </c>
      <c r="AX1493" s="15" t="s">
        <v>85</v>
      </c>
      <c r="AY1493" s="227" t="s">
        <v>157</v>
      </c>
    </row>
    <row r="1494" spans="1:65" s="2" customFormat="1" ht="37.799999999999997" customHeight="1">
      <c r="A1494" s="34"/>
      <c r="B1494" s="35"/>
      <c r="C1494" s="182" t="s">
        <v>2875</v>
      </c>
      <c r="D1494" s="182" t="s">
        <v>160</v>
      </c>
      <c r="E1494" s="183" t="s">
        <v>2876</v>
      </c>
      <c r="F1494" s="184" t="s">
        <v>2877</v>
      </c>
      <c r="G1494" s="185" t="s">
        <v>202</v>
      </c>
      <c r="H1494" s="186">
        <v>94.23</v>
      </c>
      <c r="I1494" s="187"/>
      <c r="J1494" s="188">
        <f>ROUND(I1494*H1494,2)</f>
        <v>0</v>
      </c>
      <c r="K1494" s="184" t="s">
        <v>164</v>
      </c>
      <c r="L1494" s="39"/>
      <c r="M1494" s="189" t="s">
        <v>1</v>
      </c>
      <c r="N1494" s="190" t="s">
        <v>43</v>
      </c>
      <c r="O1494" s="71"/>
      <c r="P1494" s="191">
        <f>O1494*H1494</f>
        <v>0</v>
      </c>
      <c r="Q1494" s="191">
        <v>3.4499999999999999E-3</v>
      </c>
      <c r="R1494" s="191">
        <f>Q1494*H1494</f>
        <v>0.32509350000000004</v>
      </c>
      <c r="S1494" s="191">
        <v>0</v>
      </c>
      <c r="T1494" s="192">
        <f>S1494*H1494</f>
        <v>0</v>
      </c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R1494" s="193" t="s">
        <v>254</v>
      </c>
      <c r="AT1494" s="193" t="s">
        <v>160</v>
      </c>
      <c r="AU1494" s="193" t="s">
        <v>87</v>
      </c>
      <c r="AY1494" s="17" t="s">
        <v>157</v>
      </c>
      <c r="BE1494" s="194">
        <f>IF(N1494="základní",J1494,0)</f>
        <v>0</v>
      </c>
      <c r="BF1494" s="194">
        <f>IF(N1494="snížená",J1494,0)</f>
        <v>0</v>
      </c>
      <c r="BG1494" s="194">
        <f>IF(N1494="zákl. přenesená",J1494,0)</f>
        <v>0</v>
      </c>
      <c r="BH1494" s="194">
        <f>IF(N1494="sníž. přenesená",J1494,0)</f>
        <v>0</v>
      </c>
      <c r="BI1494" s="194">
        <f>IF(N1494="nulová",J1494,0)</f>
        <v>0</v>
      </c>
      <c r="BJ1494" s="17" t="s">
        <v>85</v>
      </c>
      <c r="BK1494" s="194">
        <f>ROUND(I1494*H1494,2)</f>
        <v>0</v>
      </c>
      <c r="BL1494" s="17" t="s">
        <v>254</v>
      </c>
      <c r="BM1494" s="193" t="s">
        <v>2878</v>
      </c>
    </row>
    <row r="1495" spans="1:65" s="14" customFormat="1" ht="10.199999999999999">
      <c r="B1495" s="206"/>
      <c r="C1495" s="207"/>
      <c r="D1495" s="197" t="s">
        <v>167</v>
      </c>
      <c r="E1495" s="208" t="s">
        <v>1</v>
      </c>
      <c r="F1495" s="209" t="s">
        <v>2879</v>
      </c>
      <c r="G1495" s="207"/>
      <c r="H1495" s="210">
        <v>26.2</v>
      </c>
      <c r="I1495" s="211"/>
      <c r="J1495" s="207"/>
      <c r="K1495" s="207"/>
      <c r="L1495" s="212"/>
      <c r="M1495" s="213"/>
      <c r="N1495" s="214"/>
      <c r="O1495" s="214"/>
      <c r="P1495" s="214"/>
      <c r="Q1495" s="214"/>
      <c r="R1495" s="214"/>
      <c r="S1495" s="214"/>
      <c r="T1495" s="215"/>
      <c r="AT1495" s="216" t="s">
        <v>167</v>
      </c>
      <c r="AU1495" s="216" t="s">
        <v>87</v>
      </c>
      <c r="AV1495" s="14" t="s">
        <v>87</v>
      </c>
      <c r="AW1495" s="14" t="s">
        <v>33</v>
      </c>
      <c r="AX1495" s="14" t="s">
        <v>78</v>
      </c>
      <c r="AY1495" s="216" t="s">
        <v>157</v>
      </c>
    </row>
    <row r="1496" spans="1:65" s="14" customFormat="1" ht="20.399999999999999">
      <c r="B1496" s="206"/>
      <c r="C1496" s="207"/>
      <c r="D1496" s="197" t="s">
        <v>167</v>
      </c>
      <c r="E1496" s="208" t="s">
        <v>1</v>
      </c>
      <c r="F1496" s="209" t="s">
        <v>2880</v>
      </c>
      <c r="G1496" s="207"/>
      <c r="H1496" s="210">
        <v>44.75</v>
      </c>
      <c r="I1496" s="211"/>
      <c r="J1496" s="207"/>
      <c r="K1496" s="207"/>
      <c r="L1496" s="212"/>
      <c r="M1496" s="213"/>
      <c r="N1496" s="214"/>
      <c r="O1496" s="214"/>
      <c r="P1496" s="214"/>
      <c r="Q1496" s="214"/>
      <c r="R1496" s="214"/>
      <c r="S1496" s="214"/>
      <c r="T1496" s="215"/>
      <c r="AT1496" s="216" t="s">
        <v>167</v>
      </c>
      <c r="AU1496" s="216" t="s">
        <v>87</v>
      </c>
      <c r="AV1496" s="14" t="s">
        <v>87</v>
      </c>
      <c r="AW1496" s="14" t="s">
        <v>33</v>
      </c>
      <c r="AX1496" s="14" t="s">
        <v>78</v>
      </c>
      <c r="AY1496" s="216" t="s">
        <v>157</v>
      </c>
    </row>
    <row r="1497" spans="1:65" s="14" customFormat="1" ht="10.199999999999999">
      <c r="B1497" s="206"/>
      <c r="C1497" s="207"/>
      <c r="D1497" s="197" t="s">
        <v>167</v>
      </c>
      <c r="E1497" s="208" t="s">
        <v>1</v>
      </c>
      <c r="F1497" s="209" t="s">
        <v>2881</v>
      </c>
      <c r="G1497" s="207"/>
      <c r="H1497" s="210">
        <v>23.28</v>
      </c>
      <c r="I1497" s="211"/>
      <c r="J1497" s="207"/>
      <c r="K1497" s="207"/>
      <c r="L1497" s="212"/>
      <c r="M1497" s="213"/>
      <c r="N1497" s="214"/>
      <c r="O1497" s="214"/>
      <c r="P1497" s="214"/>
      <c r="Q1497" s="214"/>
      <c r="R1497" s="214"/>
      <c r="S1497" s="214"/>
      <c r="T1497" s="215"/>
      <c r="AT1497" s="216" t="s">
        <v>167</v>
      </c>
      <c r="AU1497" s="216" t="s">
        <v>87</v>
      </c>
      <c r="AV1497" s="14" t="s">
        <v>87</v>
      </c>
      <c r="AW1497" s="14" t="s">
        <v>33</v>
      </c>
      <c r="AX1497" s="14" t="s">
        <v>78</v>
      </c>
      <c r="AY1497" s="216" t="s">
        <v>157</v>
      </c>
    </row>
    <row r="1498" spans="1:65" s="15" customFormat="1" ht="10.199999999999999">
      <c r="B1498" s="217"/>
      <c r="C1498" s="218"/>
      <c r="D1498" s="197" t="s">
        <v>167</v>
      </c>
      <c r="E1498" s="219" t="s">
        <v>1</v>
      </c>
      <c r="F1498" s="220" t="s">
        <v>171</v>
      </c>
      <c r="G1498" s="218"/>
      <c r="H1498" s="221">
        <v>94.23</v>
      </c>
      <c r="I1498" s="222"/>
      <c r="J1498" s="218"/>
      <c r="K1498" s="218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167</v>
      </c>
      <c r="AU1498" s="227" t="s">
        <v>87</v>
      </c>
      <c r="AV1498" s="15" t="s">
        <v>165</v>
      </c>
      <c r="AW1498" s="15" t="s">
        <v>33</v>
      </c>
      <c r="AX1498" s="15" t="s">
        <v>85</v>
      </c>
      <c r="AY1498" s="227" t="s">
        <v>157</v>
      </c>
    </row>
    <row r="1499" spans="1:65" s="2" customFormat="1" ht="33" customHeight="1">
      <c r="A1499" s="34"/>
      <c r="B1499" s="35"/>
      <c r="C1499" s="182" t="s">
        <v>2882</v>
      </c>
      <c r="D1499" s="182" t="s">
        <v>160</v>
      </c>
      <c r="E1499" s="183" t="s">
        <v>2883</v>
      </c>
      <c r="F1499" s="184" t="s">
        <v>2884</v>
      </c>
      <c r="G1499" s="185" t="s">
        <v>202</v>
      </c>
      <c r="H1499" s="186">
        <v>10.72</v>
      </c>
      <c r="I1499" s="187"/>
      <c r="J1499" s="188">
        <f>ROUND(I1499*H1499,2)</f>
        <v>0</v>
      </c>
      <c r="K1499" s="184" t="s">
        <v>164</v>
      </c>
      <c r="L1499" s="39"/>
      <c r="M1499" s="189" t="s">
        <v>1</v>
      </c>
      <c r="N1499" s="190" t="s">
        <v>43</v>
      </c>
      <c r="O1499" s="71"/>
      <c r="P1499" s="191">
        <f>O1499*H1499</f>
        <v>0</v>
      </c>
      <c r="Q1499" s="191">
        <v>0</v>
      </c>
      <c r="R1499" s="191">
        <f>Q1499*H1499</f>
        <v>0</v>
      </c>
      <c r="S1499" s="191">
        <v>3.81E-3</v>
      </c>
      <c r="T1499" s="192">
        <f>S1499*H1499</f>
        <v>4.0843200000000003E-2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193" t="s">
        <v>254</v>
      </c>
      <c r="AT1499" s="193" t="s">
        <v>160</v>
      </c>
      <c r="AU1499" s="193" t="s">
        <v>87</v>
      </c>
      <c r="AY1499" s="17" t="s">
        <v>157</v>
      </c>
      <c r="BE1499" s="194">
        <f>IF(N1499="základní",J1499,0)</f>
        <v>0</v>
      </c>
      <c r="BF1499" s="194">
        <f>IF(N1499="snížená",J1499,0)</f>
        <v>0</v>
      </c>
      <c r="BG1499" s="194">
        <f>IF(N1499="zákl. přenesená",J1499,0)</f>
        <v>0</v>
      </c>
      <c r="BH1499" s="194">
        <f>IF(N1499="sníž. přenesená",J1499,0)</f>
        <v>0</v>
      </c>
      <c r="BI1499" s="194">
        <f>IF(N1499="nulová",J1499,0)</f>
        <v>0</v>
      </c>
      <c r="BJ1499" s="17" t="s">
        <v>85</v>
      </c>
      <c r="BK1499" s="194">
        <f>ROUND(I1499*H1499,2)</f>
        <v>0</v>
      </c>
      <c r="BL1499" s="17" t="s">
        <v>254</v>
      </c>
      <c r="BM1499" s="193" t="s">
        <v>2885</v>
      </c>
    </row>
    <row r="1500" spans="1:65" s="14" customFormat="1" ht="10.199999999999999">
      <c r="B1500" s="206"/>
      <c r="C1500" s="207"/>
      <c r="D1500" s="197" t="s">
        <v>167</v>
      </c>
      <c r="E1500" s="208" t="s">
        <v>1</v>
      </c>
      <c r="F1500" s="209" t="s">
        <v>2886</v>
      </c>
      <c r="G1500" s="207"/>
      <c r="H1500" s="210">
        <v>10.72</v>
      </c>
      <c r="I1500" s="211"/>
      <c r="J1500" s="207"/>
      <c r="K1500" s="207"/>
      <c r="L1500" s="212"/>
      <c r="M1500" s="213"/>
      <c r="N1500" s="214"/>
      <c r="O1500" s="214"/>
      <c r="P1500" s="214"/>
      <c r="Q1500" s="214"/>
      <c r="R1500" s="214"/>
      <c r="S1500" s="214"/>
      <c r="T1500" s="215"/>
      <c r="AT1500" s="216" t="s">
        <v>167</v>
      </c>
      <c r="AU1500" s="216" t="s">
        <v>87</v>
      </c>
      <c r="AV1500" s="14" t="s">
        <v>87</v>
      </c>
      <c r="AW1500" s="14" t="s">
        <v>33</v>
      </c>
      <c r="AX1500" s="14" t="s">
        <v>85</v>
      </c>
      <c r="AY1500" s="216" t="s">
        <v>157</v>
      </c>
    </row>
    <row r="1501" spans="1:65" s="2" customFormat="1" ht="37.799999999999997" customHeight="1">
      <c r="A1501" s="34"/>
      <c r="B1501" s="35"/>
      <c r="C1501" s="182" t="s">
        <v>2887</v>
      </c>
      <c r="D1501" s="182" t="s">
        <v>160</v>
      </c>
      <c r="E1501" s="183" t="s">
        <v>2888</v>
      </c>
      <c r="F1501" s="184" t="s">
        <v>2889</v>
      </c>
      <c r="G1501" s="185" t="s">
        <v>202</v>
      </c>
      <c r="H1501" s="186">
        <v>34.08</v>
      </c>
      <c r="I1501" s="187"/>
      <c r="J1501" s="188">
        <f>ROUND(I1501*H1501,2)</f>
        <v>0</v>
      </c>
      <c r="K1501" s="184" t="s">
        <v>164</v>
      </c>
      <c r="L1501" s="39"/>
      <c r="M1501" s="189" t="s">
        <v>1</v>
      </c>
      <c r="N1501" s="190" t="s">
        <v>43</v>
      </c>
      <c r="O1501" s="71"/>
      <c r="P1501" s="191">
        <f>O1501*H1501</f>
        <v>0</v>
      </c>
      <c r="Q1501" s="191">
        <v>0</v>
      </c>
      <c r="R1501" s="191">
        <f>Q1501*H1501</f>
        <v>0</v>
      </c>
      <c r="S1501" s="191">
        <v>8.2100000000000003E-3</v>
      </c>
      <c r="T1501" s="192">
        <f>S1501*H1501</f>
        <v>0.27979680000000001</v>
      </c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R1501" s="193" t="s">
        <v>254</v>
      </c>
      <c r="AT1501" s="193" t="s">
        <v>160</v>
      </c>
      <c r="AU1501" s="193" t="s">
        <v>87</v>
      </c>
      <c r="AY1501" s="17" t="s">
        <v>157</v>
      </c>
      <c r="BE1501" s="194">
        <f>IF(N1501="základní",J1501,0)</f>
        <v>0</v>
      </c>
      <c r="BF1501" s="194">
        <f>IF(N1501="snížená",J1501,0)</f>
        <v>0</v>
      </c>
      <c r="BG1501" s="194">
        <f>IF(N1501="zákl. přenesená",J1501,0)</f>
        <v>0</v>
      </c>
      <c r="BH1501" s="194">
        <f>IF(N1501="sníž. přenesená",J1501,0)</f>
        <v>0</v>
      </c>
      <c r="BI1501" s="194">
        <f>IF(N1501="nulová",J1501,0)</f>
        <v>0</v>
      </c>
      <c r="BJ1501" s="17" t="s">
        <v>85</v>
      </c>
      <c r="BK1501" s="194">
        <f>ROUND(I1501*H1501,2)</f>
        <v>0</v>
      </c>
      <c r="BL1501" s="17" t="s">
        <v>254</v>
      </c>
      <c r="BM1501" s="193" t="s">
        <v>2890</v>
      </c>
    </row>
    <row r="1502" spans="1:65" s="14" customFormat="1" ht="10.199999999999999">
      <c r="B1502" s="206"/>
      <c r="C1502" s="207"/>
      <c r="D1502" s="197" t="s">
        <v>167</v>
      </c>
      <c r="E1502" s="208" t="s">
        <v>1</v>
      </c>
      <c r="F1502" s="209" t="s">
        <v>2891</v>
      </c>
      <c r="G1502" s="207"/>
      <c r="H1502" s="210">
        <v>1.5</v>
      </c>
      <c r="I1502" s="211"/>
      <c r="J1502" s="207"/>
      <c r="K1502" s="207"/>
      <c r="L1502" s="212"/>
      <c r="M1502" s="213"/>
      <c r="N1502" s="214"/>
      <c r="O1502" s="214"/>
      <c r="P1502" s="214"/>
      <c r="Q1502" s="214"/>
      <c r="R1502" s="214"/>
      <c r="S1502" s="214"/>
      <c r="T1502" s="215"/>
      <c r="AT1502" s="216" t="s">
        <v>167</v>
      </c>
      <c r="AU1502" s="216" t="s">
        <v>87</v>
      </c>
      <c r="AV1502" s="14" t="s">
        <v>87</v>
      </c>
      <c r="AW1502" s="14" t="s">
        <v>33</v>
      </c>
      <c r="AX1502" s="14" t="s">
        <v>78</v>
      </c>
      <c r="AY1502" s="216" t="s">
        <v>157</v>
      </c>
    </row>
    <row r="1503" spans="1:65" s="14" customFormat="1" ht="10.199999999999999">
      <c r="B1503" s="206"/>
      <c r="C1503" s="207"/>
      <c r="D1503" s="197" t="s">
        <v>167</v>
      </c>
      <c r="E1503" s="208" t="s">
        <v>1</v>
      </c>
      <c r="F1503" s="209" t="s">
        <v>2892</v>
      </c>
      <c r="G1503" s="207"/>
      <c r="H1503" s="210">
        <v>10.76</v>
      </c>
      <c r="I1503" s="211"/>
      <c r="J1503" s="207"/>
      <c r="K1503" s="207"/>
      <c r="L1503" s="212"/>
      <c r="M1503" s="213"/>
      <c r="N1503" s="214"/>
      <c r="O1503" s="214"/>
      <c r="P1503" s="214"/>
      <c r="Q1503" s="214"/>
      <c r="R1503" s="214"/>
      <c r="S1503" s="214"/>
      <c r="T1503" s="215"/>
      <c r="AT1503" s="216" t="s">
        <v>167</v>
      </c>
      <c r="AU1503" s="216" t="s">
        <v>87</v>
      </c>
      <c r="AV1503" s="14" t="s">
        <v>87</v>
      </c>
      <c r="AW1503" s="14" t="s">
        <v>33</v>
      </c>
      <c r="AX1503" s="14" t="s">
        <v>78</v>
      </c>
      <c r="AY1503" s="216" t="s">
        <v>157</v>
      </c>
    </row>
    <row r="1504" spans="1:65" s="14" customFormat="1" ht="10.199999999999999">
      <c r="B1504" s="206"/>
      <c r="C1504" s="207"/>
      <c r="D1504" s="197" t="s">
        <v>167</v>
      </c>
      <c r="E1504" s="208" t="s">
        <v>1</v>
      </c>
      <c r="F1504" s="209" t="s">
        <v>2893</v>
      </c>
      <c r="G1504" s="207"/>
      <c r="H1504" s="210">
        <v>2.91</v>
      </c>
      <c r="I1504" s="211"/>
      <c r="J1504" s="207"/>
      <c r="K1504" s="207"/>
      <c r="L1504" s="212"/>
      <c r="M1504" s="213"/>
      <c r="N1504" s="214"/>
      <c r="O1504" s="214"/>
      <c r="P1504" s="214"/>
      <c r="Q1504" s="214"/>
      <c r="R1504" s="214"/>
      <c r="S1504" s="214"/>
      <c r="T1504" s="215"/>
      <c r="AT1504" s="216" t="s">
        <v>167</v>
      </c>
      <c r="AU1504" s="216" t="s">
        <v>87</v>
      </c>
      <c r="AV1504" s="14" t="s">
        <v>87</v>
      </c>
      <c r="AW1504" s="14" t="s">
        <v>33</v>
      </c>
      <c r="AX1504" s="14" t="s">
        <v>78</v>
      </c>
      <c r="AY1504" s="216" t="s">
        <v>157</v>
      </c>
    </row>
    <row r="1505" spans="1:65" s="14" customFormat="1" ht="10.199999999999999">
      <c r="B1505" s="206"/>
      <c r="C1505" s="207"/>
      <c r="D1505" s="197" t="s">
        <v>167</v>
      </c>
      <c r="E1505" s="208" t="s">
        <v>1</v>
      </c>
      <c r="F1505" s="209" t="s">
        <v>2894</v>
      </c>
      <c r="G1505" s="207"/>
      <c r="H1505" s="210">
        <v>7.82</v>
      </c>
      <c r="I1505" s="211"/>
      <c r="J1505" s="207"/>
      <c r="K1505" s="207"/>
      <c r="L1505" s="212"/>
      <c r="M1505" s="213"/>
      <c r="N1505" s="214"/>
      <c r="O1505" s="214"/>
      <c r="P1505" s="214"/>
      <c r="Q1505" s="214"/>
      <c r="R1505" s="214"/>
      <c r="S1505" s="214"/>
      <c r="T1505" s="215"/>
      <c r="AT1505" s="216" t="s">
        <v>167</v>
      </c>
      <c r="AU1505" s="216" t="s">
        <v>87</v>
      </c>
      <c r="AV1505" s="14" t="s">
        <v>87</v>
      </c>
      <c r="AW1505" s="14" t="s">
        <v>33</v>
      </c>
      <c r="AX1505" s="14" t="s">
        <v>78</v>
      </c>
      <c r="AY1505" s="216" t="s">
        <v>157</v>
      </c>
    </row>
    <row r="1506" spans="1:65" s="14" customFormat="1" ht="10.199999999999999">
      <c r="B1506" s="206"/>
      <c r="C1506" s="207"/>
      <c r="D1506" s="197" t="s">
        <v>167</v>
      </c>
      <c r="E1506" s="208" t="s">
        <v>1</v>
      </c>
      <c r="F1506" s="209" t="s">
        <v>2895</v>
      </c>
      <c r="G1506" s="207"/>
      <c r="H1506" s="210">
        <v>1.94</v>
      </c>
      <c r="I1506" s="211"/>
      <c r="J1506" s="207"/>
      <c r="K1506" s="207"/>
      <c r="L1506" s="212"/>
      <c r="M1506" s="213"/>
      <c r="N1506" s="214"/>
      <c r="O1506" s="214"/>
      <c r="P1506" s="214"/>
      <c r="Q1506" s="214"/>
      <c r="R1506" s="214"/>
      <c r="S1506" s="214"/>
      <c r="T1506" s="215"/>
      <c r="AT1506" s="216" t="s">
        <v>167</v>
      </c>
      <c r="AU1506" s="216" t="s">
        <v>87</v>
      </c>
      <c r="AV1506" s="14" t="s">
        <v>87</v>
      </c>
      <c r="AW1506" s="14" t="s">
        <v>33</v>
      </c>
      <c r="AX1506" s="14" t="s">
        <v>78</v>
      </c>
      <c r="AY1506" s="216" t="s">
        <v>157</v>
      </c>
    </row>
    <row r="1507" spans="1:65" s="14" customFormat="1" ht="10.199999999999999">
      <c r="B1507" s="206"/>
      <c r="C1507" s="207"/>
      <c r="D1507" s="197" t="s">
        <v>167</v>
      </c>
      <c r="E1507" s="208" t="s">
        <v>1</v>
      </c>
      <c r="F1507" s="209" t="s">
        <v>2896</v>
      </c>
      <c r="G1507" s="207"/>
      <c r="H1507" s="210">
        <v>9.15</v>
      </c>
      <c r="I1507" s="211"/>
      <c r="J1507" s="207"/>
      <c r="K1507" s="207"/>
      <c r="L1507" s="212"/>
      <c r="M1507" s="213"/>
      <c r="N1507" s="214"/>
      <c r="O1507" s="214"/>
      <c r="P1507" s="214"/>
      <c r="Q1507" s="214"/>
      <c r="R1507" s="214"/>
      <c r="S1507" s="214"/>
      <c r="T1507" s="215"/>
      <c r="AT1507" s="216" t="s">
        <v>167</v>
      </c>
      <c r="AU1507" s="216" t="s">
        <v>87</v>
      </c>
      <c r="AV1507" s="14" t="s">
        <v>87</v>
      </c>
      <c r="AW1507" s="14" t="s">
        <v>33</v>
      </c>
      <c r="AX1507" s="14" t="s">
        <v>78</v>
      </c>
      <c r="AY1507" s="216" t="s">
        <v>157</v>
      </c>
    </row>
    <row r="1508" spans="1:65" s="15" customFormat="1" ht="10.199999999999999">
      <c r="B1508" s="217"/>
      <c r="C1508" s="218"/>
      <c r="D1508" s="197" t="s">
        <v>167</v>
      </c>
      <c r="E1508" s="219" t="s">
        <v>1</v>
      </c>
      <c r="F1508" s="220" t="s">
        <v>171</v>
      </c>
      <c r="G1508" s="218"/>
      <c r="H1508" s="221">
        <v>34.080000000000005</v>
      </c>
      <c r="I1508" s="222"/>
      <c r="J1508" s="218"/>
      <c r="K1508" s="218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167</v>
      </c>
      <c r="AU1508" s="227" t="s">
        <v>87</v>
      </c>
      <c r="AV1508" s="15" t="s">
        <v>165</v>
      </c>
      <c r="AW1508" s="15" t="s">
        <v>33</v>
      </c>
      <c r="AX1508" s="15" t="s">
        <v>85</v>
      </c>
      <c r="AY1508" s="227" t="s">
        <v>157</v>
      </c>
    </row>
    <row r="1509" spans="1:65" s="2" customFormat="1" ht="37.799999999999997" customHeight="1">
      <c r="A1509" s="34"/>
      <c r="B1509" s="35"/>
      <c r="C1509" s="182" t="s">
        <v>2897</v>
      </c>
      <c r="D1509" s="182" t="s">
        <v>160</v>
      </c>
      <c r="E1509" s="183" t="s">
        <v>2898</v>
      </c>
      <c r="F1509" s="184" t="s">
        <v>2899</v>
      </c>
      <c r="G1509" s="185" t="s">
        <v>202</v>
      </c>
      <c r="H1509" s="186">
        <v>55.55</v>
      </c>
      <c r="I1509" s="187"/>
      <c r="J1509" s="188">
        <f>ROUND(I1509*H1509,2)</f>
        <v>0</v>
      </c>
      <c r="K1509" s="184" t="s">
        <v>164</v>
      </c>
      <c r="L1509" s="39"/>
      <c r="M1509" s="189" t="s">
        <v>1</v>
      </c>
      <c r="N1509" s="190" t="s">
        <v>43</v>
      </c>
      <c r="O1509" s="71"/>
      <c r="P1509" s="191">
        <f>O1509*H1509</f>
        <v>0</v>
      </c>
      <c r="Q1509" s="191">
        <v>0</v>
      </c>
      <c r="R1509" s="191">
        <f>Q1509*H1509</f>
        <v>0</v>
      </c>
      <c r="S1509" s="191">
        <v>1.9099999999999999E-2</v>
      </c>
      <c r="T1509" s="192">
        <f>S1509*H1509</f>
        <v>1.061005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193" t="s">
        <v>254</v>
      </c>
      <c r="AT1509" s="193" t="s">
        <v>160</v>
      </c>
      <c r="AU1509" s="193" t="s">
        <v>87</v>
      </c>
      <c r="AY1509" s="17" t="s">
        <v>157</v>
      </c>
      <c r="BE1509" s="194">
        <f>IF(N1509="základní",J1509,0)</f>
        <v>0</v>
      </c>
      <c r="BF1509" s="194">
        <f>IF(N1509="snížená",J1509,0)</f>
        <v>0</v>
      </c>
      <c r="BG1509" s="194">
        <f>IF(N1509="zákl. přenesená",J1509,0)</f>
        <v>0</v>
      </c>
      <c r="BH1509" s="194">
        <f>IF(N1509="sníž. přenesená",J1509,0)</f>
        <v>0</v>
      </c>
      <c r="BI1509" s="194">
        <f>IF(N1509="nulová",J1509,0)</f>
        <v>0</v>
      </c>
      <c r="BJ1509" s="17" t="s">
        <v>85</v>
      </c>
      <c r="BK1509" s="194">
        <f>ROUND(I1509*H1509,2)</f>
        <v>0</v>
      </c>
      <c r="BL1509" s="17" t="s">
        <v>254</v>
      </c>
      <c r="BM1509" s="193" t="s">
        <v>2900</v>
      </c>
    </row>
    <row r="1510" spans="1:65" s="14" customFormat="1" ht="10.199999999999999">
      <c r="B1510" s="206"/>
      <c r="C1510" s="207"/>
      <c r="D1510" s="197" t="s">
        <v>167</v>
      </c>
      <c r="E1510" s="208" t="s">
        <v>1</v>
      </c>
      <c r="F1510" s="209" t="s">
        <v>2901</v>
      </c>
      <c r="G1510" s="207"/>
      <c r="H1510" s="210">
        <v>17.96</v>
      </c>
      <c r="I1510" s="211"/>
      <c r="J1510" s="207"/>
      <c r="K1510" s="207"/>
      <c r="L1510" s="212"/>
      <c r="M1510" s="213"/>
      <c r="N1510" s="214"/>
      <c r="O1510" s="214"/>
      <c r="P1510" s="214"/>
      <c r="Q1510" s="214"/>
      <c r="R1510" s="214"/>
      <c r="S1510" s="214"/>
      <c r="T1510" s="215"/>
      <c r="AT1510" s="216" t="s">
        <v>167</v>
      </c>
      <c r="AU1510" s="216" t="s">
        <v>87</v>
      </c>
      <c r="AV1510" s="14" t="s">
        <v>87</v>
      </c>
      <c r="AW1510" s="14" t="s">
        <v>33</v>
      </c>
      <c r="AX1510" s="14" t="s">
        <v>78</v>
      </c>
      <c r="AY1510" s="216" t="s">
        <v>157</v>
      </c>
    </row>
    <row r="1511" spans="1:65" s="14" customFormat="1" ht="10.199999999999999">
      <c r="B1511" s="206"/>
      <c r="C1511" s="207"/>
      <c r="D1511" s="197" t="s">
        <v>167</v>
      </c>
      <c r="E1511" s="208" t="s">
        <v>1</v>
      </c>
      <c r="F1511" s="209" t="s">
        <v>2902</v>
      </c>
      <c r="G1511" s="207"/>
      <c r="H1511" s="210">
        <v>1.97</v>
      </c>
      <c r="I1511" s="211"/>
      <c r="J1511" s="207"/>
      <c r="K1511" s="207"/>
      <c r="L1511" s="212"/>
      <c r="M1511" s="213"/>
      <c r="N1511" s="214"/>
      <c r="O1511" s="214"/>
      <c r="P1511" s="214"/>
      <c r="Q1511" s="214"/>
      <c r="R1511" s="214"/>
      <c r="S1511" s="214"/>
      <c r="T1511" s="215"/>
      <c r="AT1511" s="216" t="s">
        <v>167</v>
      </c>
      <c r="AU1511" s="216" t="s">
        <v>87</v>
      </c>
      <c r="AV1511" s="14" t="s">
        <v>87</v>
      </c>
      <c r="AW1511" s="14" t="s">
        <v>33</v>
      </c>
      <c r="AX1511" s="14" t="s">
        <v>78</v>
      </c>
      <c r="AY1511" s="216" t="s">
        <v>157</v>
      </c>
    </row>
    <row r="1512" spans="1:65" s="14" customFormat="1" ht="10.199999999999999">
      <c r="B1512" s="206"/>
      <c r="C1512" s="207"/>
      <c r="D1512" s="197" t="s">
        <v>167</v>
      </c>
      <c r="E1512" s="208" t="s">
        <v>1</v>
      </c>
      <c r="F1512" s="209" t="s">
        <v>2903</v>
      </c>
      <c r="G1512" s="207"/>
      <c r="H1512" s="210">
        <v>3.94</v>
      </c>
      <c r="I1512" s="211"/>
      <c r="J1512" s="207"/>
      <c r="K1512" s="207"/>
      <c r="L1512" s="212"/>
      <c r="M1512" s="213"/>
      <c r="N1512" s="214"/>
      <c r="O1512" s="214"/>
      <c r="P1512" s="214"/>
      <c r="Q1512" s="214"/>
      <c r="R1512" s="214"/>
      <c r="S1512" s="214"/>
      <c r="T1512" s="215"/>
      <c r="AT1512" s="216" t="s">
        <v>167</v>
      </c>
      <c r="AU1512" s="216" t="s">
        <v>87</v>
      </c>
      <c r="AV1512" s="14" t="s">
        <v>87</v>
      </c>
      <c r="AW1512" s="14" t="s">
        <v>33</v>
      </c>
      <c r="AX1512" s="14" t="s">
        <v>78</v>
      </c>
      <c r="AY1512" s="216" t="s">
        <v>157</v>
      </c>
    </row>
    <row r="1513" spans="1:65" s="14" customFormat="1" ht="10.199999999999999">
      <c r="B1513" s="206"/>
      <c r="C1513" s="207"/>
      <c r="D1513" s="197" t="s">
        <v>167</v>
      </c>
      <c r="E1513" s="208" t="s">
        <v>1</v>
      </c>
      <c r="F1513" s="209" t="s">
        <v>2904</v>
      </c>
      <c r="G1513" s="207"/>
      <c r="H1513" s="210">
        <v>5.34</v>
      </c>
      <c r="I1513" s="211"/>
      <c r="J1513" s="207"/>
      <c r="K1513" s="207"/>
      <c r="L1513" s="212"/>
      <c r="M1513" s="213"/>
      <c r="N1513" s="214"/>
      <c r="O1513" s="214"/>
      <c r="P1513" s="214"/>
      <c r="Q1513" s="214"/>
      <c r="R1513" s="214"/>
      <c r="S1513" s="214"/>
      <c r="T1513" s="215"/>
      <c r="AT1513" s="216" t="s">
        <v>167</v>
      </c>
      <c r="AU1513" s="216" t="s">
        <v>87</v>
      </c>
      <c r="AV1513" s="14" t="s">
        <v>87</v>
      </c>
      <c r="AW1513" s="14" t="s">
        <v>33</v>
      </c>
      <c r="AX1513" s="14" t="s">
        <v>78</v>
      </c>
      <c r="AY1513" s="216" t="s">
        <v>157</v>
      </c>
    </row>
    <row r="1514" spans="1:65" s="14" customFormat="1" ht="10.199999999999999">
      <c r="B1514" s="206"/>
      <c r="C1514" s="207"/>
      <c r="D1514" s="197" t="s">
        <v>167</v>
      </c>
      <c r="E1514" s="208" t="s">
        <v>1</v>
      </c>
      <c r="F1514" s="209" t="s">
        <v>2905</v>
      </c>
      <c r="G1514" s="207"/>
      <c r="H1514" s="210">
        <v>13.19</v>
      </c>
      <c r="I1514" s="211"/>
      <c r="J1514" s="207"/>
      <c r="K1514" s="207"/>
      <c r="L1514" s="212"/>
      <c r="M1514" s="213"/>
      <c r="N1514" s="214"/>
      <c r="O1514" s="214"/>
      <c r="P1514" s="214"/>
      <c r="Q1514" s="214"/>
      <c r="R1514" s="214"/>
      <c r="S1514" s="214"/>
      <c r="T1514" s="215"/>
      <c r="AT1514" s="216" t="s">
        <v>167</v>
      </c>
      <c r="AU1514" s="216" t="s">
        <v>87</v>
      </c>
      <c r="AV1514" s="14" t="s">
        <v>87</v>
      </c>
      <c r="AW1514" s="14" t="s">
        <v>33</v>
      </c>
      <c r="AX1514" s="14" t="s">
        <v>78</v>
      </c>
      <c r="AY1514" s="216" t="s">
        <v>157</v>
      </c>
    </row>
    <row r="1515" spans="1:65" s="14" customFormat="1" ht="10.199999999999999">
      <c r="B1515" s="206"/>
      <c r="C1515" s="207"/>
      <c r="D1515" s="197" t="s">
        <v>167</v>
      </c>
      <c r="E1515" s="208" t="s">
        <v>1</v>
      </c>
      <c r="F1515" s="209" t="s">
        <v>2906</v>
      </c>
      <c r="G1515" s="207"/>
      <c r="H1515" s="210">
        <v>4.34</v>
      </c>
      <c r="I1515" s="211"/>
      <c r="J1515" s="207"/>
      <c r="K1515" s="207"/>
      <c r="L1515" s="212"/>
      <c r="M1515" s="213"/>
      <c r="N1515" s="214"/>
      <c r="O1515" s="214"/>
      <c r="P1515" s="214"/>
      <c r="Q1515" s="214"/>
      <c r="R1515" s="214"/>
      <c r="S1515" s="214"/>
      <c r="T1515" s="215"/>
      <c r="AT1515" s="216" t="s">
        <v>167</v>
      </c>
      <c r="AU1515" s="216" t="s">
        <v>87</v>
      </c>
      <c r="AV1515" s="14" t="s">
        <v>87</v>
      </c>
      <c r="AW1515" s="14" t="s">
        <v>33</v>
      </c>
      <c r="AX1515" s="14" t="s">
        <v>78</v>
      </c>
      <c r="AY1515" s="216" t="s">
        <v>157</v>
      </c>
    </row>
    <row r="1516" spans="1:65" s="14" customFormat="1" ht="10.199999999999999">
      <c r="B1516" s="206"/>
      <c r="C1516" s="207"/>
      <c r="D1516" s="197" t="s">
        <v>167</v>
      </c>
      <c r="E1516" s="208" t="s">
        <v>1</v>
      </c>
      <c r="F1516" s="209" t="s">
        <v>2907</v>
      </c>
      <c r="G1516" s="207"/>
      <c r="H1516" s="210">
        <v>0.7</v>
      </c>
      <c r="I1516" s="211"/>
      <c r="J1516" s="207"/>
      <c r="K1516" s="207"/>
      <c r="L1516" s="212"/>
      <c r="M1516" s="213"/>
      <c r="N1516" s="214"/>
      <c r="O1516" s="214"/>
      <c r="P1516" s="214"/>
      <c r="Q1516" s="214"/>
      <c r="R1516" s="214"/>
      <c r="S1516" s="214"/>
      <c r="T1516" s="215"/>
      <c r="AT1516" s="216" t="s">
        <v>167</v>
      </c>
      <c r="AU1516" s="216" t="s">
        <v>87</v>
      </c>
      <c r="AV1516" s="14" t="s">
        <v>87</v>
      </c>
      <c r="AW1516" s="14" t="s">
        <v>33</v>
      </c>
      <c r="AX1516" s="14" t="s">
        <v>78</v>
      </c>
      <c r="AY1516" s="216" t="s">
        <v>157</v>
      </c>
    </row>
    <row r="1517" spans="1:65" s="14" customFormat="1" ht="10.199999999999999">
      <c r="B1517" s="206"/>
      <c r="C1517" s="207"/>
      <c r="D1517" s="197" t="s">
        <v>167</v>
      </c>
      <c r="E1517" s="208" t="s">
        <v>1</v>
      </c>
      <c r="F1517" s="209" t="s">
        <v>2908</v>
      </c>
      <c r="G1517" s="207"/>
      <c r="H1517" s="210">
        <v>5.61</v>
      </c>
      <c r="I1517" s="211"/>
      <c r="J1517" s="207"/>
      <c r="K1517" s="207"/>
      <c r="L1517" s="212"/>
      <c r="M1517" s="213"/>
      <c r="N1517" s="214"/>
      <c r="O1517" s="214"/>
      <c r="P1517" s="214"/>
      <c r="Q1517" s="214"/>
      <c r="R1517" s="214"/>
      <c r="S1517" s="214"/>
      <c r="T1517" s="215"/>
      <c r="AT1517" s="216" t="s">
        <v>167</v>
      </c>
      <c r="AU1517" s="216" t="s">
        <v>87</v>
      </c>
      <c r="AV1517" s="14" t="s">
        <v>87</v>
      </c>
      <c r="AW1517" s="14" t="s">
        <v>33</v>
      </c>
      <c r="AX1517" s="14" t="s">
        <v>78</v>
      </c>
      <c r="AY1517" s="216" t="s">
        <v>157</v>
      </c>
    </row>
    <row r="1518" spans="1:65" s="14" customFormat="1" ht="10.199999999999999">
      <c r="B1518" s="206"/>
      <c r="C1518" s="207"/>
      <c r="D1518" s="197" t="s">
        <v>167</v>
      </c>
      <c r="E1518" s="208" t="s">
        <v>1</v>
      </c>
      <c r="F1518" s="209" t="s">
        <v>2909</v>
      </c>
      <c r="G1518" s="207"/>
      <c r="H1518" s="210">
        <v>1</v>
      </c>
      <c r="I1518" s="211"/>
      <c r="J1518" s="207"/>
      <c r="K1518" s="207"/>
      <c r="L1518" s="212"/>
      <c r="M1518" s="213"/>
      <c r="N1518" s="214"/>
      <c r="O1518" s="214"/>
      <c r="P1518" s="214"/>
      <c r="Q1518" s="214"/>
      <c r="R1518" s="214"/>
      <c r="S1518" s="214"/>
      <c r="T1518" s="215"/>
      <c r="AT1518" s="216" t="s">
        <v>167</v>
      </c>
      <c r="AU1518" s="216" t="s">
        <v>87</v>
      </c>
      <c r="AV1518" s="14" t="s">
        <v>87</v>
      </c>
      <c r="AW1518" s="14" t="s">
        <v>33</v>
      </c>
      <c r="AX1518" s="14" t="s">
        <v>78</v>
      </c>
      <c r="AY1518" s="216" t="s">
        <v>157</v>
      </c>
    </row>
    <row r="1519" spans="1:65" s="14" customFormat="1" ht="10.199999999999999">
      <c r="B1519" s="206"/>
      <c r="C1519" s="207"/>
      <c r="D1519" s="197" t="s">
        <v>167</v>
      </c>
      <c r="E1519" s="208" t="s">
        <v>1</v>
      </c>
      <c r="F1519" s="209" t="s">
        <v>2910</v>
      </c>
      <c r="G1519" s="207"/>
      <c r="H1519" s="210">
        <v>1.5</v>
      </c>
      <c r="I1519" s="211"/>
      <c r="J1519" s="207"/>
      <c r="K1519" s="207"/>
      <c r="L1519" s="212"/>
      <c r="M1519" s="213"/>
      <c r="N1519" s="214"/>
      <c r="O1519" s="214"/>
      <c r="P1519" s="214"/>
      <c r="Q1519" s="214"/>
      <c r="R1519" s="214"/>
      <c r="S1519" s="214"/>
      <c r="T1519" s="215"/>
      <c r="AT1519" s="216" t="s">
        <v>167</v>
      </c>
      <c r="AU1519" s="216" t="s">
        <v>87</v>
      </c>
      <c r="AV1519" s="14" t="s">
        <v>87</v>
      </c>
      <c r="AW1519" s="14" t="s">
        <v>33</v>
      </c>
      <c r="AX1519" s="14" t="s">
        <v>78</v>
      </c>
      <c r="AY1519" s="216" t="s">
        <v>157</v>
      </c>
    </row>
    <row r="1520" spans="1:65" s="15" customFormat="1" ht="10.199999999999999">
      <c r="B1520" s="217"/>
      <c r="C1520" s="218"/>
      <c r="D1520" s="197" t="s">
        <v>167</v>
      </c>
      <c r="E1520" s="219" t="s">
        <v>1</v>
      </c>
      <c r="F1520" s="220" t="s">
        <v>171</v>
      </c>
      <c r="G1520" s="218"/>
      <c r="H1520" s="221">
        <v>55.55</v>
      </c>
      <c r="I1520" s="222"/>
      <c r="J1520" s="218"/>
      <c r="K1520" s="218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167</v>
      </c>
      <c r="AU1520" s="227" t="s">
        <v>87</v>
      </c>
      <c r="AV1520" s="15" t="s">
        <v>165</v>
      </c>
      <c r="AW1520" s="15" t="s">
        <v>33</v>
      </c>
      <c r="AX1520" s="15" t="s">
        <v>85</v>
      </c>
      <c r="AY1520" s="227" t="s">
        <v>157</v>
      </c>
    </row>
    <row r="1521" spans="1:65" s="2" customFormat="1" ht="37.799999999999997" customHeight="1">
      <c r="A1521" s="34"/>
      <c r="B1521" s="35"/>
      <c r="C1521" s="182" t="s">
        <v>2911</v>
      </c>
      <c r="D1521" s="182" t="s">
        <v>160</v>
      </c>
      <c r="E1521" s="183" t="s">
        <v>2912</v>
      </c>
      <c r="F1521" s="184" t="s">
        <v>2913</v>
      </c>
      <c r="G1521" s="185" t="s">
        <v>202</v>
      </c>
      <c r="H1521" s="186">
        <v>8.8800000000000008</v>
      </c>
      <c r="I1521" s="187"/>
      <c r="J1521" s="188">
        <f>ROUND(I1521*H1521,2)</f>
        <v>0</v>
      </c>
      <c r="K1521" s="184" t="s">
        <v>164</v>
      </c>
      <c r="L1521" s="39"/>
      <c r="M1521" s="189" t="s">
        <v>1</v>
      </c>
      <c r="N1521" s="190" t="s">
        <v>43</v>
      </c>
      <c r="O1521" s="71"/>
      <c r="P1521" s="191">
        <f>O1521*H1521</f>
        <v>0</v>
      </c>
      <c r="Q1521" s="191">
        <v>0</v>
      </c>
      <c r="R1521" s="191">
        <f>Q1521*H1521</f>
        <v>0</v>
      </c>
      <c r="S1521" s="191">
        <v>4.6730000000000001E-2</v>
      </c>
      <c r="T1521" s="192">
        <f>S1521*H1521</f>
        <v>0.41496240000000006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193" t="s">
        <v>254</v>
      </c>
      <c r="AT1521" s="193" t="s">
        <v>160</v>
      </c>
      <c r="AU1521" s="193" t="s">
        <v>87</v>
      </c>
      <c r="AY1521" s="17" t="s">
        <v>157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7" t="s">
        <v>85</v>
      </c>
      <c r="BK1521" s="194">
        <f>ROUND(I1521*H1521,2)</f>
        <v>0</v>
      </c>
      <c r="BL1521" s="17" t="s">
        <v>254</v>
      </c>
      <c r="BM1521" s="193" t="s">
        <v>2914</v>
      </c>
    </row>
    <row r="1522" spans="1:65" s="14" customFormat="1" ht="10.199999999999999">
      <c r="B1522" s="206"/>
      <c r="C1522" s="207"/>
      <c r="D1522" s="197" t="s">
        <v>167</v>
      </c>
      <c r="E1522" s="208" t="s">
        <v>1</v>
      </c>
      <c r="F1522" s="209" t="s">
        <v>2915</v>
      </c>
      <c r="G1522" s="207"/>
      <c r="H1522" s="210">
        <v>2.4700000000000002</v>
      </c>
      <c r="I1522" s="211"/>
      <c r="J1522" s="207"/>
      <c r="K1522" s="207"/>
      <c r="L1522" s="212"/>
      <c r="M1522" s="213"/>
      <c r="N1522" s="214"/>
      <c r="O1522" s="214"/>
      <c r="P1522" s="214"/>
      <c r="Q1522" s="214"/>
      <c r="R1522" s="214"/>
      <c r="S1522" s="214"/>
      <c r="T1522" s="215"/>
      <c r="AT1522" s="216" t="s">
        <v>167</v>
      </c>
      <c r="AU1522" s="216" t="s">
        <v>87</v>
      </c>
      <c r="AV1522" s="14" t="s">
        <v>87</v>
      </c>
      <c r="AW1522" s="14" t="s">
        <v>33</v>
      </c>
      <c r="AX1522" s="14" t="s">
        <v>78</v>
      </c>
      <c r="AY1522" s="216" t="s">
        <v>157</v>
      </c>
    </row>
    <row r="1523" spans="1:65" s="14" customFormat="1" ht="10.199999999999999">
      <c r="B1523" s="206"/>
      <c r="C1523" s="207"/>
      <c r="D1523" s="197" t="s">
        <v>167</v>
      </c>
      <c r="E1523" s="208" t="s">
        <v>1</v>
      </c>
      <c r="F1523" s="209" t="s">
        <v>2916</v>
      </c>
      <c r="G1523" s="207"/>
      <c r="H1523" s="210">
        <v>6.41</v>
      </c>
      <c r="I1523" s="211"/>
      <c r="J1523" s="207"/>
      <c r="K1523" s="207"/>
      <c r="L1523" s="212"/>
      <c r="M1523" s="213"/>
      <c r="N1523" s="214"/>
      <c r="O1523" s="214"/>
      <c r="P1523" s="214"/>
      <c r="Q1523" s="214"/>
      <c r="R1523" s="214"/>
      <c r="S1523" s="214"/>
      <c r="T1523" s="215"/>
      <c r="AT1523" s="216" t="s">
        <v>167</v>
      </c>
      <c r="AU1523" s="216" t="s">
        <v>87</v>
      </c>
      <c r="AV1523" s="14" t="s">
        <v>87</v>
      </c>
      <c r="AW1523" s="14" t="s">
        <v>33</v>
      </c>
      <c r="AX1523" s="14" t="s">
        <v>78</v>
      </c>
      <c r="AY1523" s="216" t="s">
        <v>157</v>
      </c>
    </row>
    <row r="1524" spans="1:65" s="15" customFormat="1" ht="10.199999999999999">
      <c r="B1524" s="217"/>
      <c r="C1524" s="218"/>
      <c r="D1524" s="197" t="s">
        <v>167</v>
      </c>
      <c r="E1524" s="219" t="s">
        <v>1</v>
      </c>
      <c r="F1524" s="220" t="s">
        <v>171</v>
      </c>
      <c r="G1524" s="218"/>
      <c r="H1524" s="221">
        <v>8.8800000000000008</v>
      </c>
      <c r="I1524" s="222"/>
      <c r="J1524" s="218"/>
      <c r="K1524" s="218"/>
      <c r="L1524" s="223"/>
      <c r="M1524" s="224"/>
      <c r="N1524" s="225"/>
      <c r="O1524" s="225"/>
      <c r="P1524" s="225"/>
      <c r="Q1524" s="225"/>
      <c r="R1524" s="225"/>
      <c r="S1524" s="225"/>
      <c r="T1524" s="226"/>
      <c r="AT1524" s="227" t="s">
        <v>167</v>
      </c>
      <c r="AU1524" s="227" t="s">
        <v>87</v>
      </c>
      <c r="AV1524" s="15" t="s">
        <v>165</v>
      </c>
      <c r="AW1524" s="15" t="s">
        <v>33</v>
      </c>
      <c r="AX1524" s="15" t="s">
        <v>85</v>
      </c>
      <c r="AY1524" s="227" t="s">
        <v>157</v>
      </c>
    </row>
    <row r="1525" spans="1:65" s="2" customFormat="1" ht="37.799999999999997" customHeight="1">
      <c r="A1525" s="34"/>
      <c r="B1525" s="35"/>
      <c r="C1525" s="182" t="s">
        <v>2917</v>
      </c>
      <c r="D1525" s="182" t="s">
        <v>160</v>
      </c>
      <c r="E1525" s="183" t="s">
        <v>2918</v>
      </c>
      <c r="F1525" s="184" t="s">
        <v>2919</v>
      </c>
      <c r="G1525" s="185" t="s">
        <v>202</v>
      </c>
      <c r="H1525" s="186">
        <v>10.47</v>
      </c>
      <c r="I1525" s="187"/>
      <c r="J1525" s="188">
        <f>ROUND(I1525*H1525,2)</f>
        <v>0</v>
      </c>
      <c r="K1525" s="184" t="s">
        <v>164</v>
      </c>
      <c r="L1525" s="39"/>
      <c r="M1525" s="189" t="s">
        <v>1</v>
      </c>
      <c r="N1525" s="190" t="s">
        <v>43</v>
      </c>
      <c r="O1525" s="71"/>
      <c r="P1525" s="191">
        <f>O1525*H1525</f>
        <v>0</v>
      </c>
      <c r="Q1525" s="191">
        <v>0</v>
      </c>
      <c r="R1525" s="191">
        <f>Q1525*H1525</f>
        <v>0</v>
      </c>
      <c r="S1525" s="191">
        <v>1.3799999999999999E-3</v>
      </c>
      <c r="T1525" s="192">
        <f>S1525*H1525</f>
        <v>1.4448600000000001E-2</v>
      </c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R1525" s="193" t="s">
        <v>254</v>
      </c>
      <c r="AT1525" s="193" t="s">
        <v>160</v>
      </c>
      <c r="AU1525" s="193" t="s">
        <v>87</v>
      </c>
      <c r="AY1525" s="17" t="s">
        <v>157</v>
      </c>
      <c r="BE1525" s="194">
        <f>IF(N1525="základní",J1525,0)</f>
        <v>0</v>
      </c>
      <c r="BF1525" s="194">
        <f>IF(N1525="snížená",J1525,0)</f>
        <v>0</v>
      </c>
      <c r="BG1525" s="194">
        <f>IF(N1525="zákl. přenesená",J1525,0)</f>
        <v>0</v>
      </c>
      <c r="BH1525" s="194">
        <f>IF(N1525="sníž. přenesená",J1525,0)</f>
        <v>0</v>
      </c>
      <c r="BI1525" s="194">
        <f>IF(N1525="nulová",J1525,0)</f>
        <v>0</v>
      </c>
      <c r="BJ1525" s="17" t="s">
        <v>85</v>
      </c>
      <c r="BK1525" s="194">
        <f>ROUND(I1525*H1525,2)</f>
        <v>0</v>
      </c>
      <c r="BL1525" s="17" t="s">
        <v>254</v>
      </c>
      <c r="BM1525" s="193" t="s">
        <v>2920</v>
      </c>
    </row>
    <row r="1526" spans="1:65" s="14" customFormat="1" ht="10.199999999999999">
      <c r="B1526" s="206"/>
      <c r="C1526" s="207"/>
      <c r="D1526" s="197" t="s">
        <v>167</v>
      </c>
      <c r="E1526" s="208" t="s">
        <v>1</v>
      </c>
      <c r="F1526" s="209" t="s">
        <v>2921</v>
      </c>
      <c r="G1526" s="207"/>
      <c r="H1526" s="210">
        <v>10.47</v>
      </c>
      <c r="I1526" s="211"/>
      <c r="J1526" s="207"/>
      <c r="K1526" s="207"/>
      <c r="L1526" s="212"/>
      <c r="M1526" s="213"/>
      <c r="N1526" s="214"/>
      <c r="O1526" s="214"/>
      <c r="P1526" s="214"/>
      <c r="Q1526" s="214"/>
      <c r="R1526" s="214"/>
      <c r="S1526" s="214"/>
      <c r="T1526" s="215"/>
      <c r="AT1526" s="216" t="s">
        <v>167</v>
      </c>
      <c r="AU1526" s="216" t="s">
        <v>87</v>
      </c>
      <c r="AV1526" s="14" t="s">
        <v>87</v>
      </c>
      <c r="AW1526" s="14" t="s">
        <v>33</v>
      </c>
      <c r="AX1526" s="14" t="s">
        <v>85</v>
      </c>
      <c r="AY1526" s="216" t="s">
        <v>157</v>
      </c>
    </row>
    <row r="1527" spans="1:65" s="2" customFormat="1" ht="33" customHeight="1">
      <c r="A1527" s="34"/>
      <c r="B1527" s="35"/>
      <c r="C1527" s="182" t="s">
        <v>2922</v>
      </c>
      <c r="D1527" s="182" t="s">
        <v>160</v>
      </c>
      <c r="E1527" s="183" t="s">
        <v>2923</v>
      </c>
      <c r="F1527" s="184" t="s">
        <v>2924</v>
      </c>
      <c r="G1527" s="185" t="s">
        <v>352</v>
      </c>
      <c r="H1527" s="186">
        <v>1</v>
      </c>
      <c r="I1527" s="187"/>
      <c r="J1527" s="188">
        <f>ROUND(I1527*H1527,2)</f>
        <v>0</v>
      </c>
      <c r="K1527" s="184" t="s">
        <v>164</v>
      </c>
      <c r="L1527" s="39"/>
      <c r="M1527" s="189" t="s">
        <v>1</v>
      </c>
      <c r="N1527" s="190" t="s">
        <v>43</v>
      </c>
      <c r="O1527" s="71"/>
      <c r="P1527" s="191">
        <f>O1527*H1527</f>
        <v>0</v>
      </c>
      <c r="Q1527" s="191">
        <v>0</v>
      </c>
      <c r="R1527" s="191">
        <f>Q1527*H1527</f>
        <v>0</v>
      </c>
      <c r="S1527" s="191">
        <v>3.28E-4</v>
      </c>
      <c r="T1527" s="192">
        <f>S1527*H1527</f>
        <v>3.28E-4</v>
      </c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R1527" s="193" t="s">
        <v>254</v>
      </c>
      <c r="AT1527" s="193" t="s">
        <v>160</v>
      </c>
      <c r="AU1527" s="193" t="s">
        <v>87</v>
      </c>
      <c r="AY1527" s="17" t="s">
        <v>157</v>
      </c>
      <c r="BE1527" s="194">
        <f>IF(N1527="základní",J1527,0)</f>
        <v>0</v>
      </c>
      <c r="BF1527" s="194">
        <f>IF(N1527="snížená",J1527,0)</f>
        <v>0</v>
      </c>
      <c r="BG1527" s="194">
        <f>IF(N1527="zákl. přenesená",J1527,0)</f>
        <v>0</v>
      </c>
      <c r="BH1527" s="194">
        <f>IF(N1527="sníž. přenesená",J1527,0)</f>
        <v>0</v>
      </c>
      <c r="BI1527" s="194">
        <f>IF(N1527="nulová",J1527,0)</f>
        <v>0</v>
      </c>
      <c r="BJ1527" s="17" t="s">
        <v>85</v>
      </c>
      <c r="BK1527" s="194">
        <f>ROUND(I1527*H1527,2)</f>
        <v>0</v>
      </c>
      <c r="BL1527" s="17" t="s">
        <v>254</v>
      </c>
      <c r="BM1527" s="193" t="s">
        <v>2925</v>
      </c>
    </row>
    <row r="1528" spans="1:65" s="2" customFormat="1" ht="37.799999999999997" customHeight="1">
      <c r="A1528" s="34"/>
      <c r="B1528" s="35"/>
      <c r="C1528" s="182" t="s">
        <v>2926</v>
      </c>
      <c r="D1528" s="182" t="s">
        <v>160</v>
      </c>
      <c r="E1528" s="183" t="s">
        <v>2927</v>
      </c>
      <c r="F1528" s="184" t="s">
        <v>2928</v>
      </c>
      <c r="G1528" s="185" t="s">
        <v>352</v>
      </c>
      <c r="H1528" s="186">
        <v>1</v>
      </c>
      <c r="I1528" s="187"/>
      <c r="J1528" s="188">
        <f>ROUND(I1528*H1528,2)</f>
        <v>0</v>
      </c>
      <c r="K1528" s="184" t="s">
        <v>164</v>
      </c>
      <c r="L1528" s="39"/>
      <c r="M1528" s="189" t="s">
        <v>1</v>
      </c>
      <c r="N1528" s="190" t="s">
        <v>43</v>
      </c>
      <c r="O1528" s="71"/>
      <c r="P1528" s="191">
        <f>O1528*H1528</f>
        <v>0</v>
      </c>
      <c r="Q1528" s="191">
        <v>0</v>
      </c>
      <c r="R1528" s="191">
        <f>Q1528*H1528</f>
        <v>0</v>
      </c>
      <c r="S1528" s="191">
        <v>3.4399999999999999E-3</v>
      </c>
      <c r="T1528" s="192">
        <f>S1528*H1528</f>
        <v>3.4399999999999999E-3</v>
      </c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R1528" s="193" t="s">
        <v>254</v>
      </c>
      <c r="AT1528" s="193" t="s">
        <v>160</v>
      </c>
      <c r="AU1528" s="193" t="s">
        <v>87</v>
      </c>
      <c r="AY1528" s="17" t="s">
        <v>157</v>
      </c>
      <c r="BE1528" s="194">
        <f>IF(N1528="základní",J1528,0)</f>
        <v>0</v>
      </c>
      <c r="BF1528" s="194">
        <f>IF(N1528="snížená",J1528,0)</f>
        <v>0</v>
      </c>
      <c r="BG1528" s="194">
        <f>IF(N1528="zákl. přenesená",J1528,0)</f>
        <v>0</v>
      </c>
      <c r="BH1528" s="194">
        <f>IF(N1528="sníž. přenesená",J1528,0)</f>
        <v>0</v>
      </c>
      <c r="BI1528" s="194">
        <f>IF(N1528="nulová",J1528,0)</f>
        <v>0</v>
      </c>
      <c r="BJ1528" s="17" t="s">
        <v>85</v>
      </c>
      <c r="BK1528" s="194">
        <f>ROUND(I1528*H1528,2)</f>
        <v>0</v>
      </c>
      <c r="BL1528" s="17" t="s">
        <v>254</v>
      </c>
      <c r="BM1528" s="193" t="s">
        <v>2929</v>
      </c>
    </row>
    <row r="1529" spans="1:65" s="2" customFormat="1" ht="37.799999999999997" customHeight="1">
      <c r="A1529" s="34"/>
      <c r="B1529" s="35"/>
      <c r="C1529" s="182" t="s">
        <v>2930</v>
      </c>
      <c r="D1529" s="182" t="s">
        <v>160</v>
      </c>
      <c r="E1529" s="183" t="s">
        <v>2931</v>
      </c>
      <c r="F1529" s="184" t="s">
        <v>2932</v>
      </c>
      <c r="G1529" s="185" t="s">
        <v>352</v>
      </c>
      <c r="H1529" s="186">
        <v>13</v>
      </c>
      <c r="I1529" s="187"/>
      <c r="J1529" s="188">
        <f>ROUND(I1529*H1529,2)</f>
        <v>0</v>
      </c>
      <c r="K1529" s="184" t="s">
        <v>164</v>
      </c>
      <c r="L1529" s="39"/>
      <c r="M1529" s="189" t="s">
        <v>1</v>
      </c>
      <c r="N1529" s="190" t="s">
        <v>43</v>
      </c>
      <c r="O1529" s="71"/>
      <c r="P1529" s="191">
        <f>O1529*H1529</f>
        <v>0</v>
      </c>
      <c r="Q1529" s="191">
        <v>0</v>
      </c>
      <c r="R1529" s="191">
        <f>Q1529*H1529</f>
        <v>0</v>
      </c>
      <c r="S1529" s="191">
        <v>5.1999999999999998E-3</v>
      </c>
      <c r="T1529" s="192">
        <f>S1529*H1529</f>
        <v>6.7599999999999993E-2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193" t="s">
        <v>254</v>
      </c>
      <c r="AT1529" s="193" t="s">
        <v>160</v>
      </c>
      <c r="AU1529" s="193" t="s">
        <v>87</v>
      </c>
      <c r="AY1529" s="17" t="s">
        <v>157</v>
      </c>
      <c r="BE1529" s="194">
        <f>IF(N1529="základní",J1529,0)</f>
        <v>0</v>
      </c>
      <c r="BF1529" s="194">
        <f>IF(N1529="snížená",J1529,0)</f>
        <v>0</v>
      </c>
      <c r="BG1529" s="194">
        <f>IF(N1529="zákl. přenesená",J1529,0)</f>
        <v>0</v>
      </c>
      <c r="BH1529" s="194">
        <f>IF(N1529="sníž. přenesená",J1529,0)</f>
        <v>0</v>
      </c>
      <c r="BI1529" s="194">
        <f>IF(N1529="nulová",J1529,0)</f>
        <v>0</v>
      </c>
      <c r="BJ1529" s="17" t="s">
        <v>85</v>
      </c>
      <c r="BK1529" s="194">
        <f>ROUND(I1529*H1529,2)</f>
        <v>0</v>
      </c>
      <c r="BL1529" s="17" t="s">
        <v>254</v>
      </c>
      <c r="BM1529" s="193" t="s">
        <v>2933</v>
      </c>
    </row>
    <row r="1530" spans="1:65" s="14" customFormat="1" ht="10.199999999999999">
      <c r="B1530" s="206"/>
      <c r="C1530" s="207"/>
      <c r="D1530" s="197" t="s">
        <v>167</v>
      </c>
      <c r="E1530" s="208" t="s">
        <v>1</v>
      </c>
      <c r="F1530" s="209" t="s">
        <v>2934</v>
      </c>
      <c r="G1530" s="207"/>
      <c r="H1530" s="210">
        <v>13</v>
      </c>
      <c r="I1530" s="211"/>
      <c r="J1530" s="207"/>
      <c r="K1530" s="207"/>
      <c r="L1530" s="212"/>
      <c r="M1530" s="213"/>
      <c r="N1530" s="214"/>
      <c r="O1530" s="214"/>
      <c r="P1530" s="214"/>
      <c r="Q1530" s="214"/>
      <c r="R1530" s="214"/>
      <c r="S1530" s="214"/>
      <c r="T1530" s="215"/>
      <c r="AT1530" s="216" t="s">
        <v>167</v>
      </c>
      <c r="AU1530" s="216" t="s">
        <v>87</v>
      </c>
      <c r="AV1530" s="14" t="s">
        <v>87</v>
      </c>
      <c r="AW1530" s="14" t="s">
        <v>33</v>
      </c>
      <c r="AX1530" s="14" t="s">
        <v>85</v>
      </c>
      <c r="AY1530" s="216" t="s">
        <v>157</v>
      </c>
    </row>
    <row r="1531" spans="1:65" s="2" customFormat="1" ht="37.799999999999997" customHeight="1">
      <c r="A1531" s="34"/>
      <c r="B1531" s="35"/>
      <c r="C1531" s="182" t="s">
        <v>2935</v>
      </c>
      <c r="D1531" s="182" t="s">
        <v>160</v>
      </c>
      <c r="E1531" s="183" t="s">
        <v>2936</v>
      </c>
      <c r="F1531" s="184" t="s">
        <v>2937</v>
      </c>
      <c r="G1531" s="185" t="s">
        <v>352</v>
      </c>
      <c r="H1531" s="186">
        <v>7</v>
      </c>
      <c r="I1531" s="187"/>
      <c r="J1531" s="188">
        <f>ROUND(I1531*H1531,2)</f>
        <v>0</v>
      </c>
      <c r="K1531" s="184" t="s">
        <v>164</v>
      </c>
      <c r="L1531" s="39"/>
      <c r="M1531" s="189" t="s">
        <v>1</v>
      </c>
      <c r="N1531" s="190" t="s">
        <v>43</v>
      </c>
      <c r="O1531" s="71"/>
      <c r="P1531" s="191">
        <f>O1531*H1531</f>
        <v>0</v>
      </c>
      <c r="Q1531" s="191">
        <v>0</v>
      </c>
      <c r="R1531" s="191">
        <f>Q1531*H1531</f>
        <v>0</v>
      </c>
      <c r="S1531" s="191">
        <v>4.3E-3</v>
      </c>
      <c r="T1531" s="192">
        <f>S1531*H1531</f>
        <v>3.0100000000000002E-2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193" t="s">
        <v>254</v>
      </c>
      <c r="AT1531" s="193" t="s">
        <v>160</v>
      </c>
      <c r="AU1531" s="193" t="s">
        <v>87</v>
      </c>
      <c r="AY1531" s="17" t="s">
        <v>157</v>
      </c>
      <c r="BE1531" s="194">
        <f>IF(N1531="základní",J1531,0)</f>
        <v>0</v>
      </c>
      <c r="BF1531" s="194">
        <f>IF(N1531="snížená",J1531,0)</f>
        <v>0</v>
      </c>
      <c r="BG1531" s="194">
        <f>IF(N1531="zákl. přenesená",J1531,0)</f>
        <v>0</v>
      </c>
      <c r="BH1531" s="194">
        <f>IF(N1531="sníž. přenesená",J1531,0)</f>
        <v>0</v>
      </c>
      <c r="BI1531" s="194">
        <f>IF(N1531="nulová",J1531,0)</f>
        <v>0</v>
      </c>
      <c r="BJ1531" s="17" t="s">
        <v>85</v>
      </c>
      <c r="BK1531" s="194">
        <f>ROUND(I1531*H1531,2)</f>
        <v>0</v>
      </c>
      <c r="BL1531" s="17" t="s">
        <v>254</v>
      </c>
      <c r="BM1531" s="193" t="s">
        <v>2938</v>
      </c>
    </row>
    <row r="1532" spans="1:65" s="14" customFormat="1" ht="10.199999999999999">
      <c r="B1532" s="206"/>
      <c r="C1532" s="207"/>
      <c r="D1532" s="197" t="s">
        <v>167</v>
      </c>
      <c r="E1532" s="208" t="s">
        <v>1</v>
      </c>
      <c r="F1532" s="209" t="s">
        <v>2939</v>
      </c>
      <c r="G1532" s="207"/>
      <c r="H1532" s="210">
        <v>7</v>
      </c>
      <c r="I1532" s="211"/>
      <c r="J1532" s="207"/>
      <c r="K1532" s="207"/>
      <c r="L1532" s="212"/>
      <c r="M1532" s="213"/>
      <c r="N1532" s="214"/>
      <c r="O1532" s="214"/>
      <c r="P1532" s="214"/>
      <c r="Q1532" s="214"/>
      <c r="R1532" s="214"/>
      <c r="S1532" s="214"/>
      <c r="T1532" s="215"/>
      <c r="AT1532" s="216" t="s">
        <v>167</v>
      </c>
      <c r="AU1532" s="216" t="s">
        <v>87</v>
      </c>
      <c r="AV1532" s="14" t="s">
        <v>87</v>
      </c>
      <c r="AW1532" s="14" t="s">
        <v>33</v>
      </c>
      <c r="AX1532" s="14" t="s">
        <v>85</v>
      </c>
      <c r="AY1532" s="216" t="s">
        <v>157</v>
      </c>
    </row>
    <row r="1533" spans="1:65" s="2" customFormat="1" ht="37.799999999999997" customHeight="1">
      <c r="A1533" s="34"/>
      <c r="B1533" s="35"/>
      <c r="C1533" s="182" t="s">
        <v>2940</v>
      </c>
      <c r="D1533" s="182" t="s">
        <v>160</v>
      </c>
      <c r="E1533" s="183" t="s">
        <v>2941</v>
      </c>
      <c r="F1533" s="184" t="s">
        <v>2942</v>
      </c>
      <c r="G1533" s="185" t="s">
        <v>352</v>
      </c>
      <c r="H1533" s="186">
        <v>4</v>
      </c>
      <c r="I1533" s="187"/>
      <c r="J1533" s="188">
        <f>ROUND(I1533*H1533,2)</f>
        <v>0</v>
      </c>
      <c r="K1533" s="184" t="s">
        <v>164</v>
      </c>
      <c r="L1533" s="39"/>
      <c r="M1533" s="189" t="s">
        <v>1</v>
      </c>
      <c r="N1533" s="190" t="s">
        <v>43</v>
      </c>
      <c r="O1533" s="71"/>
      <c r="P1533" s="191">
        <f>O1533*H1533</f>
        <v>0</v>
      </c>
      <c r="Q1533" s="191">
        <v>0</v>
      </c>
      <c r="R1533" s="191">
        <f>Q1533*H1533</f>
        <v>0</v>
      </c>
      <c r="S1533" s="191">
        <v>6.4999999999999997E-3</v>
      </c>
      <c r="T1533" s="192">
        <f>S1533*H1533</f>
        <v>2.5999999999999999E-2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193" t="s">
        <v>254</v>
      </c>
      <c r="AT1533" s="193" t="s">
        <v>160</v>
      </c>
      <c r="AU1533" s="193" t="s">
        <v>87</v>
      </c>
      <c r="AY1533" s="17" t="s">
        <v>157</v>
      </c>
      <c r="BE1533" s="194">
        <f>IF(N1533="základní",J1533,0)</f>
        <v>0</v>
      </c>
      <c r="BF1533" s="194">
        <f>IF(N1533="snížená",J1533,0)</f>
        <v>0</v>
      </c>
      <c r="BG1533" s="194">
        <f>IF(N1533="zákl. přenesená",J1533,0)</f>
        <v>0</v>
      </c>
      <c r="BH1533" s="194">
        <f>IF(N1533="sníž. přenesená",J1533,0)</f>
        <v>0</v>
      </c>
      <c r="BI1533" s="194">
        <f>IF(N1533="nulová",J1533,0)</f>
        <v>0</v>
      </c>
      <c r="BJ1533" s="17" t="s">
        <v>85</v>
      </c>
      <c r="BK1533" s="194">
        <f>ROUND(I1533*H1533,2)</f>
        <v>0</v>
      </c>
      <c r="BL1533" s="17" t="s">
        <v>254</v>
      </c>
      <c r="BM1533" s="193" t="s">
        <v>2943</v>
      </c>
    </row>
    <row r="1534" spans="1:65" s="14" customFormat="1" ht="10.199999999999999">
      <c r="B1534" s="206"/>
      <c r="C1534" s="207"/>
      <c r="D1534" s="197" t="s">
        <v>167</v>
      </c>
      <c r="E1534" s="208" t="s">
        <v>1</v>
      </c>
      <c r="F1534" s="209" t="s">
        <v>165</v>
      </c>
      <c r="G1534" s="207"/>
      <c r="H1534" s="210">
        <v>4</v>
      </c>
      <c r="I1534" s="211"/>
      <c r="J1534" s="207"/>
      <c r="K1534" s="207"/>
      <c r="L1534" s="212"/>
      <c r="M1534" s="213"/>
      <c r="N1534" s="214"/>
      <c r="O1534" s="214"/>
      <c r="P1534" s="214"/>
      <c r="Q1534" s="214"/>
      <c r="R1534" s="214"/>
      <c r="S1534" s="214"/>
      <c r="T1534" s="215"/>
      <c r="AT1534" s="216" t="s">
        <v>167</v>
      </c>
      <c r="AU1534" s="216" t="s">
        <v>87</v>
      </c>
      <c r="AV1534" s="14" t="s">
        <v>87</v>
      </c>
      <c r="AW1534" s="14" t="s">
        <v>33</v>
      </c>
      <c r="AX1534" s="14" t="s">
        <v>85</v>
      </c>
      <c r="AY1534" s="216" t="s">
        <v>157</v>
      </c>
    </row>
    <row r="1535" spans="1:65" s="2" customFormat="1" ht="37.799999999999997" customHeight="1">
      <c r="A1535" s="34"/>
      <c r="B1535" s="35"/>
      <c r="C1535" s="182" t="s">
        <v>2944</v>
      </c>
      <c r="D1535" s="182" t="s">
        <v>160</v>
      </c>
      <c r="E1535" s="183" t="s">
        <v>2945</v>
      </c>
      <c r="F1535" s="184" t="s">
        <v>2946</v>
      </c>
      <c r="G1535" s="185" t="s">
        <v>352</v>
      </c>
      <c r="H1535" s="186">
        <v>1</v>
      </c>
      <c r="I1535" s="187"/>
      <c r="J1535" s="188">
        <f>ROUND(I1535*H1535,2)</f>
        <v>0</v>
      </c>
      <c r="K1535" s="184" t="s">
        <v>164</v>
      </c>
      <c r="L1535" s="39"/>
      <c r="M1535" s="189" t="s">
        <v>1</v>
      </c>
      <c r="N1535" s="190" t="s">
        <v>43</v>
      </c>
      <c r="O1535" s="71"/>
      <c r="P1535" s="191">
        <f>O1535*H1535</f>
        <v>0</v>
      </c>
      <c r="Q1535" s="191">
        <v>0</v>
      </c>
      <c r="R1535" s="191">
        <f>Q1535*H1535</f>
        <v>0</v>
      </c>
      <c r="S1535" s="191">
        <v>7.1999999999999998E-3</v>
      </c>
      <c r="T1535" s="192">
        <f>S1535*H1535</f>
        <v>7.1999999999999998E-3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193" t="s">
        <v>254</v>
      </c>
      <c r="AT1535" s="193" t="s">
        <v>160</v>
      </c>
      <c r="AU1535" s="193" t="s">
        <v>87</v>
      </c>
      <c r="AY1535" s="17" t="s">
        <v>157</v>
      </c>
      <c r="BE1535" s="194">
        <f>IF(N1535="základní",J1535,0)</f>
        <v>0</v>
      </c>
      <c r="BF1535" s="194">
        <f>IF(N1535="snížená",J1535,0)</f>
        <v>0</v>
      </c>
      <c r="BG1535" s="194">
        <f>IF(N1535="zákl. přenesená",J1535,0)</f>
        <v>0</v>
      </c>
      <c r="BH1535" s="194">
        <f>IF(N1535="sníž. přenesená",J1535,0)</f>
        <v>0</v>
      </c>
      <c r="BI1535" s="194">
        <f>IF(N1535="nulová",J1535,0)</f>
        <v>0</v>
      </c>
      <c r="BJ1535" s="17" t="s">
        <v>85</v>
      </c>
      <c r="BK1535" s="194">
        <f>ROUND(I1535*H1535,2)</f>
        <v>0</v>
      </c>
      <c r="BL1535" s="17" t="s">
        <v>254</v>
      </c>
      <c r="BM1535" s="193" t="s">
        <v>2947</v>
      </c>
    </row>
    <row r="1536" spans="1:65" s="14" customFormat="1" ht="10.199999999999999">
      <c r="B1536" s="206"/>
      <c r="C1536" s="207"/>
      <c r="D1536" s="197" t="s">
        <v>167</v>
      </c>
      <c r="E1536" s="208" t="s">
        <v>1</v>
      </c>
      <c r="F1536" s="209" t="s">
        <v>85</v>
      </c>
      <c r="G1536" s="207"/>
      <c r="H1536" s="210">
        <v>1</v>
      </c>
      <c r="I1536" s="211"/>
      <c r="J1536" s="207"/>
      <c r="K1536" s="207"/>
      <c r="L1536" s="212"/>
      <c r="M1536" s="213"/>
      <c r="N1536" s="214"/>
      <c r="O1536" s="214"/>
      <c r="P1536" s="214"/>
      <c r="Q1536" s="214"/>
      <c r="R1536" s="214"/>
      <c r="S1536" s="214"/>
      <c r="T1536" s="215"/>
      <c r="AT1536" s="216" t="s">
        <v>167</v>
      </c>
      <c r="AU1536" s="216" t="s">
        <v>87</v>
      </c>
      <c r="AV1536" s="14" t="s">
        <v>87</v>
      </c>
      <c r="AW1536" s="14" t="s">
        <v>33</v>
      </c>
      <c r="AX1536" s="14" t="s">
        <v>85</v>
      </c>
      <c r="AY1536" s="216" t="s">
        <v>157</v>
      </c>
    </row>
    <row r="1537" spans="1:65" s="2" customFormat="1" ht="33" customHeight="1">
      <c r="A1537" s="34"/>
      <c r="B1537" s="35"/>
      <c r="C1537" s="182" t="s">
        <v>2948</v>
      </c>
      <c r="D1537" s="182" t="s">
        <v>160</v>
      </c>
      <c r="E1537" s="183" t="s">
        <v>2949</v>
      </c>
      <c r="F1537" s="184" t="s">
        <v>2950</v>
      </c>
      <c r="G1537" s="185" t="s">
        <v>352</v>
      </c>
      <c r="H1537" s="186">
        <v>1</v>
      </c>
      <c r="I1537" s="187"/>
      <c r="J1537" s="188">
        <f>ROUND(I1537*H1537,2)</f>
        <v>0</v>
      </c>
      <c r="K1537" s="184" t="s">
        <v>164</v>
      </c>
      <c r="L1537" s="39"/>
      <c r="M1537" s="189" t="s">
        <v>1</v>
      </c>
      <c r="N1537" s="190" t="s">
        <v>43</v>
      </c>
      <c r="O1537" s="71"/>
      <c r="P1537" s="191">
        <f>O1537*H1537</f>
        <v>0</v>
      </c>
      <c r="Q1537" s="191">
        <v>0</v>
      </c>
      <c r="R1537" s="191">
        <f>Q1537*H1537</f>
        <v>0</v>
      </c>
      <c r="S1537" s="191">
        <v>4.0999999999999999E-4</v>
      </c>
      <c r="T1537" s="192">
        <f>S1537*H1537</f>
        <v>4.0999999999999999E-4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193" t="s">
        <v>254</v>
      </c>
      <c r="AT1537" s="193" t="s">
        <v>160</v>
      </c>
      <c r="AU1537" s="193" t="s">
        <v>87</v>
      </c>
      <c r="AY1537" s="17" t="s">
        <v>157</v>
      </c>
      <c r="BE1537" s="194">
        <f>IF(N1537="základní",J1537,0)</f>
        <v>0</v>
      </c>
      <c r="BF1537" s="194">
        <f>IF(N1537="snížená",J1537,0)</f>
        <v>0</v>
      </c>
      <c r="BG1537" s="194">
        <f>IF(N1537="zákl. přenesená",J1537,0)</f>
        <v>0</v>
      </c>
      <c r="BH1537" s="194">
        <f>IF(N1537="sníž. přenesená",J1537,0)</f>
        <v>0</v>
      </c>
      <c r="BI1537" s="194">
        <f>IF(N1537="nulová",J1537,0)</f>
        <v>0</v>
      </c>
      <c r="BJ1537" s="17" t="s">
        <v>85</v>
      </c>
      <c r="BK1537" s="194">
        <f>ROUND(I1537*H1537,2)</f>
        <v>0</v>
      </c>
      <c r="BL1537" s="17" t="s">
        <v>254</v>
      </c>
      <c r="BM1537" s="193" t="s">
        <v>2951</v>
      </c>
    </row>
    <row r="1538" spans="1:65" s="2" customFormat="1" ht="37.799999999999997" customHeight="1">
      <c r="A1538" s="34"/>
      <c r="B1538" s="35"/>
      <c r="C1538" s="182" t="s">
        <v>2952</v>
      </c>
      <c r="D1538" s="182" t="s">
        <v>160</v>
      </c>
      <c r="E1538" s="183" t="s">
        <v>2953</v>
      </c>
      <c r="F1538" s="184" t="s">
        <v>2954</v>
      </c>
      <c r="G1538" s="185" t="s">
        <v>352</v>
      </c>
      <c r="H1538" s="186">
        <v>2</v>
      </c>
      <c r="I1538" s="187"/>
      <c r="J1538" s="188">
        <f>ROUND(I1538*H1538,2)</f>
        <v>0</v>
      </c>
      <c r="K1538" s="184" t="s">
        <v>164</v>
      </c>
      <c r="L1538" s="39"/>
      <c r="M1538" s="189" t="s">
        <v>1</v>
      </c>
      <c r="N1538" s="190" t="s">
        <v>43</v>
      </c>
      <c r="O1538" s="71"/>
      <c r="P1538" s="191">
        <f>O1538*H1538</f>
        <v>0</v>
      </c>
      <c r="Q1538" s="191">
        <v>0</v>
      </c>
      <c r="R1538" s="191">
        <f>Q1538*H1538</f>
        <v>0</v>
      </c>
      <c r="S1538" s="191">
        <v>4.0999999999999999E-4</v>
      </c>
      <c r="T1538" s="192">
        <f>S1538*H1538</f>
        <v>8.1999999999999998E-4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193" t="s">
        <v>254</v>
      </c>
      <c r="AT1538" s="193" t="s">
        <v>160</v>
      </c>
      <c r="AU1538" s="193" t="s">
        <v>87</v>
      </c>
      <c r="AY1538" s="17" t="s">
        <v>157</v>
      </c>
      <c r="BE1538" s="194">
        <f>IF(N1538="základní",J1538,0)</f>
        <v>0</v>
      </c>
      <c r="BF1538" s="194">
        <f>IF(N1538="snížená",J1538,0)</f>
        <v>0</v>
      </c>
      <c r="BG1538" s="194">
        <f>IF(N1538="zákl. přenesená",J1538,0)</f>
        <v>0</v>
      </c>
      <c r="BH1538" s="194">
        <f>IF(N1538="sníž. přenesená",J1538,0)</f>
        <v>0</v>
      </c>
      <c r="BI1538" s="194">
        <f>IF(N1538="nulová",J1538,0)</f>
        <v>0</v>
      </c>
      <c r="BJ1538" s="17" t="s">
        <v>85</v>
      </c>
      <c r="BK1538" s="194">
        <f>ROUND(I1538*H1538,2)</f>
        <v>0</v>
      </c>
      <c r="BL1538" s="17" t="s">
        <v>254</v>
      </c>
      <c r="BM1538" s="193" t="s">
        <v>2955</v>
      </c>
    </row>
    <row r="1539" spans="1:65" s="2" customFormat="1" ht="44.25" customHeight="1">
      <c r="A1539" s="34"/>
      <c r="B1539" s="35"/>
      <c r="C1539" s="182" t="s">
        <v>2956</v>
      </c>
      <c r="D1539" s="182" t="s">
        <v>160</v>
      </c>
      <c r="E1539" s="183" t="s">
        <v>2957</v>
      </c>
      <c r="F1539" s="184" t="s">
        <v>2958</v>
      </c>
      <c r="G1539" s="185" t="s">
        <v>352</v>
      </c>
      <c r="H1539" s="186">
        <v>3</v>
      </c>
      <c r="I1539" s="187"/>
      <c r="J1539" s="188">
        <f>ROUND(I1539*H1539,2)</f>
        <v>0</v>
      </c>
      <c r="K1539" s="184" t="s">
        <v>164</v>
      </c>
      <c r="L1539" s="39"/>
      <c r="M1539" s="189" t="s">
        <v>1</v>
      </c>
      <c r="N1539" s="190" t="s">
        <v>43</v>
      </c>
      <c r="O1539" s="71"/>
      <c r="P1539" s="191">
        <f>O1539*H1539</f>
        <v>0</v>
      </c>
      <c r="Q1539" s="191">
        <v>0</v>
      </c>
      <c r="R1539" s="191">
        <f>Q1539*H1539</f>
        <v>0</v>
      </c>
      <c r="S1539" s="191">
        <v>4.3E-3</v>
      </c>
      <c r="T1539" s="192">
        <f>S1539*H1539</f>
        <v>1.29E-2</v>
      </c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R1539" s="193" t="s">
        <v>254</v>
      </c>
      <c r="AT1539" s="193" t="s">
        <v>160</v>
      </c>
      <c r="AU1539" s="193" t="s">
        <v>87</v>
      </c>
      <c r="AY1539" s="17" t="s">
        <v>157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7" t="s">
        <v>85</v>
      </c>
      <c r="BK1539" s="194">
        <f>ROUND(I1539*H1539,2)</f>
        <v>0</v>
      </c>
      <c r="BL1539" s="17" t="s">
        <v>254</v>
      </c>
      <c r="BM1539" s="193" t="s">
        <v>2959</v>
      </c>
    </row>
    <row r="1540" spans="1:65" s="2" customFormat="1" ht="44.25" customHeight="1">
      <c r="A1540" s="34"/>
      <c r="B1540" s="35"/>
      <c r="C1540" s="182" t="s">
        <v>2960</v>
      </c>
      <c r="D1540" s="182" t="s">
        <v>160</v>
      </c>
      <c r="E1540" s="183" t="s">
        <v>2961</v>
      </c>
      <c r="F1540" s="184" t="s">
        <v>2962</v>
      </c>
      <c r="G1540" s="185" t="s">
        <v>352</v>
      </c>
      <c r="H1540" s="186">
        <v>15</v>
      </c>
      <c r="I1540" s="187"/>
      <c r="J1540" s="188">
        <f>ROUND(I1540*H1540,2)</f>
        <v>0</v>
      </c>
      <c r="K1540" s="184" t="s">
        <v>164</v>
      </c>
      <c r="L1540" s="39"/>
      <c r="M1540" s="189" t="s">
        <v>1</v>
      </c>
      <c r="N1540" s="190" t="s">
        <v>43</v>
      </c>
      <c r="O1540" s="71"/>
      <c r="P1540" s="191">
        <f>O1540*H1540</f>
        <v>0</v>
      </c>
      <c r="Q1540" s="191">
        <v>0</v>
      </c>
      <c r="R1540" s="191">
        <f>Q1540*H1540</f>
        <v>0</v>
      </c>
      <c r="S1540" s="191">
        <v>6.4999999999999997E-3</v>
      </c>
      <c r="T1540" s="192">
        <f>S1540*H1540</f>
        <v>9.7499999999999989E-2</v>
      </c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R1540" s="193" t="s">
        <v>254</v>
      </c>
      <c r="AT1540" s="193" t="s">
        <v>160</v>
      </c>
      <c r="AU1540" s="193" t="s">
        <v>87</v>
      </c>
      <c r="AY1540" s="17" t="s">
        <v>157</v>
      </c>
      <c r="BE1540" s="194">
        <f>IF(N1540="základní",J1540,0)</f>
        <v>0</v>
      </c>
      <c r="BF1540" s="194">
        <f>IF(N1540="snížená",J1540,0)</f>
        <v>0</v>
      </c>
      <c r="BG1540" s="194">
        <f>IF(N1540="zákl. přenesená",J1540,0)</f>
        <v>0</v>
      </c>
      <c r="BH1540" s="194">
        <f>IF(N1540="sníž. přenesená",J1540,0)</f>
        <v>0</v>
      </c>
      <c r="BI1540" s="194">
        <f>IF(N1540="nulová",J1540,0)</f>
        <v>0</v>
      </c>
      <c r="BJ1540" s="17" t="s">
        <v>85</v>
      </c>
      <c r="BK1540" s="194">
        <f>ROUND(I1540*H1540,2)</f>
        <v>0</v>
      </c>
      <c r="BL1540" s="17" t="s">
        <v>254</v>
      </c>
      <c r="BM1540" s="193" t="s">
        <v>2963</v>
      </c>
    </row>
    <row r="1541" spans="1:65" s="14" customFormat="1" ht="10.199999999999999">
      <c r="B1541" s="206"/>
      <c r="C1541" s="207"/>
      <c r="D1541" s="197" t="s">
        <v>167</v>
      </c>
      <c r="E1541" s="208" t="s">
        <v>1</v>
      </c>
      <c r="F1541" s="209" t="s">
        <v>2964</v>
      </c>
      <c r="G1541" s="207"/>
      <c r="H1541" s="210">
        <v>15</v>
      </c>
      <c r="I1541" s="211"/>
      <c r="J1541" s="207"/>
      <c r="K1541" s="207"/>
      <c r="L1541" s="212"/>
      <c r="M1541" s="213"/>
      <c r="N1541" s="214"/>
      <c r="O1541" s="214"/>
      <c r="P1541" s="214"/>
      <c r="Q1541" s="214"/>
      <c r="R1541" s="214"/>
      <c r="S1541" s="214"/>
      <c r="T1541" s="215"/>
      <c r="AT1541" s="216" t="s">
        <v>167</v>
      </c>
      <c r="AU1541" s="216" t="s">
        <v>87</v>
      </c>
      <c r="AV1541" s="14" t="s">
        <v>87</v>
      </c>
      <c r="AW1541" s="14" t="s">
        <v>33</v>
      </c>
      <c r="AX1541" s="14" t="s">
        <v>85</v>
      </c>
      <c r="AY1541" s="216" t="s">
        <v>157</v>
      </c>
    </row>
    <row r="1542" spans="1:65" s="2" customFormat="1" ht="44.25" customHeight="1">
      <c r="A1542" s="34"/>
      <c r="B1542" s="35"/>
      <c r="C1542" s="182" t="s">
        <v>2965</v>
      </c>
      <c r="D1542" s="182" t="s">
        <v>160</v>
      </c>
      <c r="E1542" s="183" t="s">
        <v>2966</v>
      </c>
      <c r="F1542" s="184" t="s">
        <v>2967</v>
      </c>
      <c r="G1542" s="185" t="s">
        <v>352</v>
      </c>
      <c r="H1542" s="186">
        <v>2</v>
      </c>
      <c r="I1542" s="187"/>
      <c r="J1542" s="188">
        <f>ROUND(I1542*H1542,2)</f>
        <v>0</v>
      </c>
      <c r="K1542" s="184" t="s">
        <v>164</v>
      </c>
      <c r="L1542" s="39"/>
      <c r="M1542" s="189" t="s">
        <v>1</v>
      </c>
      <c r="N1542" s="190" t="s">
        <v>43</v>
      </c>
      <c r="O1542" s="71"/>
      <c r="P1542" s="191">
        <f>O1542*H1542</f>
        <v>0</v>
      </c>
      <c r="Q1542" s="191">
        <v>0</v>
      </c>
      <c r="R1542" s="191">
        <f>Q1542*H1542</f>
        <v>0</v>
      </c>
      <c r="S1542" s="191">
        <v>7.1999999999999998E-3</v>
      </c>
      <c r="T1542" s="192">
        <f>S1542*H1542</f>
        <v>1.44E-2</v>
      </c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R1542" s="193" t="s">
        <v>254</v>
      </c>
      <c r="AT1542" s="193" t="s">
        <v>160</v>
      </c>
      <c r="AU1542" s="193" t="s">
        <v>87</v>
      </c>
      <c r="AY1542" s="17" t="s">
        <v>157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7" t="s">
        <v>85</v>
      </c>
      <c r="BK1542" s="194">
        <f>ROUND(I1542*H1542,2)</f>
        <v>0</v>
      </c>
      <c r="BL1542" s="17" t="s">
        <v>254</v>
      </c>
      <c r="BM1542" s="193" t="s">
        <v>2968</v>
      </c>
    </row>
    <row r="1543" spans="1:65" s="2" customFormat="1" ht="37.799999999999997" customHeight="1">
      <c r="A1543" s="34"/>
      <c r="B1543" s="35"/>
      <c r="C1543" s="182" t="s">
        <v>2969</v>
      </c>
      <c r="D1543" s="182" t="s">
        <v>160</v>
      </c>
      <c r="E1543" s="183" t="s">
        <v>2970</v>
      </c>
      <c r="F1543" s="184" t="s">
        <v>2971</v>
      </c>
      <c r="G1543" s="185" t="s">
        <v>352</v>
      </c>
      <c r="H1543" s="186">
        <v>7</v>
      </c>
      <c r="I1543" s="187"/>
      <c r="J1543" s="188">
        <f>ROUND(I1543*H1543,2)</f>
        <v>0</v>
      </c>
      <c r="K1543" s="184" t="s">
        <v>164</v>
      </c>
      <c r="L1543" s="39"/>
      <c r="M1543" s="189" t="s">
        <v>1</v>
      </c>
      <c r="N1543" s="190" t="s">
        <v>43</v>
      </c>
      <c r="O1543" s="71"/>
      <c r="P1543" s="191">
        <f>O1543*H1543</f>
        <v>0</v>
      </c>
      <c r="Q1543" s="191">
        <v>0</v>
      </c>
      <c r="R1543" s="191">
        <f>Q1543*H1543</f>
        <v>0</v>
      </c>
      <c r="S1543" s="191">
        <v>1.7299999999999999E-2</v>
      </c>
      <c r="T1543" s="192">
        <f>S1543*H1543</f>
        <v>0.1211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193" t="s">
        <v>254</v>
      </c>
      <c r="AT1543" s="193" t="s">
        <v>160</v>
      </c>
      <c r="AU1543" s="193" t="s">
        <v>87</v>
      </c>
      <c r="AY1543" s="17" t="s">
        <v>157</v>
      </c>
      <c r="BE1543" s="194">
        <f>IF(N1543="základní",J1543,0)</f>
        <v>0</v>
      </c>
      <c r="BF1543" s="194">
        <f>IF(N1543="snížená",J1543,0)</f>
        <v>0</v>
      </c>
      <c r="BG1543" s="194">
        <f>IF(N1543="zákl. přenesená",J1543,0)</f>
        <v>0</v>
      </c>
      <c r="BH1543" s="194">
        <f>IF(N1543="sníž. přenesená",J1543,0)</f>
        <v>0</v>
      </c>
      <c r="BI1543" s="194">
        <f>IF(N1543="nulová",J1543,0)</f>
        <v>0</v>
      </c>
      <c r="BJ1543" s="17" t="s">
        <v>85</v>
      </c>
      <c r="BK1543" s="194">
        <f>ROUND(I1543*H1543,2)</f>
        <v>0</v>
      </c>
      <c r="BL1543" s="17" t="s">
        <v>254</v>
      </c>
      <c r="BM1543" s="193" t="s">
        <v>2972</v>
      </c>
    </row>
    <row r="1544" spans="1:65" s="2" customFormat="1" ht="37.799999999999997" customHeight="1">
      <c r="A1544" s="34"/>
      <c r="B1544" s="35"/>
      <c r="C1544" s="182" t="s">
        <v>2973</v>
      </c>
      <c r="D1544" s="182" t="s">
        <v>160</v>
      </c>
      <c r="E1544" s="183" t="s">
        <v>2974</v>
      </c>
      <c r="F1544" s="184" t="s">
        <v>2975</v>
      </c>
      <c r="G1544" s="185" t="s">
        <v>352</v>
      </c>
      <c r="H1544" s="186">
        <v>18</v>
      </c>
      <c r="I1544" s="187"/>
      <c r="J1544" s="188">
        <f>ROUND(I1544*H1544,2)</f>
        <v>0</v>
      </c>
      <c r="K1544" s="184" t="s">
        <v>164</v>
      </c>
      <c r="L1544" s="39"/>
      <c r="M1544" s="189" t="s">
        <v>1</v>
      </c>
      <c r="N1544" s="190" t="s">
        <v>43</v>
      </c>
      <c r="O1544" s="71"/>
      <c r="P1544" s="191">
        <f>O1544*H1544</f>
        <v>0</v>
      </c>
      <c r="Q1544" s="191">
        <v>0</v>
      </c>
      <c r="R1544" s="191">
        <f>Q1544*H1544</f>
        <v>0</v>
      </c>
      <c r="S1544" s="191">
        <v>8.9999999999999998E-4</v>
      </c>
      <c r="T1544" s="192">
        <f>S1544*H1544</f>
        <v>1.6199999999999999E-2</v>
      </c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R1544" s="193" t="s">
        <v>254</v>
      </c>
      <c r="AT1544" s="193" t="s">
        <v>160</v>
      </c>
      <c r="AU1544" s="193" t="s">
        <v>87</v>
      </c>
      <c r="AY1544" s="17" t="s">
        <v>157</v>
      </c>
      <c r="BE1544" s="194">
        <f>IF(N1544="základní",J1544,0)</f>
        <v>0</v>
      </c>
      <c r="BF1544" s="194">
        <f>IF(N1544="snížená",J1544,0)</f>
        <v>0</v>
      </c>
      <c r="BG1544" s="194">
        <f>IF(N1544="zákl. přenesená",J1544,0)</f>
        <v>0</v>
      </c>
      <c r="BH1544" s="194">
        <f>IF(N1544="sníž. přenesená",J1544,0)</f>
        <v>0</v>
      </c>
      <c r="BI1544" s="194">
        <f>IF(N1544="nulová",J1544,0)</f>
        <v>0</v>
      </c>
      <c r="BJ1544" s="17" t="s">
        <v>85</v>
      </c>
      <c r="BK1544" s="194">
        <f>ROUND(I1544*H1544,2)</f>
        <v>0</v>
      </c>
      <c r="BL1544" s="17" t="s">
        <v>254</v>
      </c>
      <c r="BM1544" s="193" t="s">
        <v>2976</v>
      </c>
    </row>
    <row r="1545" spans="1:65" s="2" customFormat="1" ht="37.799999999999997" customHeight="1">
      <c r="A1545" s="34"/>
      <c r="B1545" s="35"/>
      <c r="C1545" s="182" t="s">
        <v>2977</v>
      </c>
      <c r="D1545" s="182" t="s">
        <v>160</v>
      </c>
      <c r="E1545" s="183" t="s">
        <v>2978</v>
      </c>
      <c r="F1545" s="184" t="s">
        <v>2979</v>
      </c>
      <c r="G1545" s="185" t="s">
        <v>352</v>
      </c>
      <c r="H1545" s="186">
        <v>20</v>
      </c>
      <c r="I1545" s="187"/>
      <c r="J1545" s="188">
        <f>ROUND(I1545*H1545,2)</f>
        <v>0</v>
      </c>
      <c r="K1545" s="184" t="s">
        <v>164</v>
      </c>
      <c r="L1545" s="39"/>
      <c r="M1545" s="189" t="s">
        <v>1</v>
      </c>
      <c r="N1545" s="190" t="s">
        <v>43</v>
      </c>
      <c r="O1545" s="71"/>
      <c r="P1545" s="191">
        <f>O1545*H1545</f>
        <v>0</v>
      </c>
      <c r="Q1545" s="191">
        <v>0</v>
      </c>
      <c r="R1545" s="191">
        <f>Q1545*H1545</f>
        <v>0</v>
      </c>
      <c r="S1545" s="191">
        <v>8.9999999999999998E-4</v>
      </c>
      <c r="T1545" s="192">
        <f>S1545*H1545</f>
        <v>1.7999999999999999E-2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193" t="s">
        <v>254</v>
      </c>
      <c r="AT1545" s="193" t="s">
        <v>160</v>
      </c>
      <c r="AU1545" s="193" t="s">
        <v>87</v>
      </c>
      <c r="AY1545" s="17" t="s">
        <v>157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7" t="s">
        <v>85</v>
      </c>
      <c r="BK1545" s="194">
        <f>ROUND(I1545*H1545,2)</f>
        <v>0</v>
      </c>
      <c r="BL1545" s="17" t="s">
        <v>254</v>
      </c>
      <c r="BM1545" s="193" t="s">
        <v>2980</v>
      </c>
    </row>
    <row r="1546" spans="1:65" s="2" customFormat="1" ht="44.25" customHeight="1">
      <c r="A1546" s="34"/>
      <c r="B1546" s="35"/>
      <c r="C1546" s="182" t="s">
        <v>2981</v>
      </c>
      <c r="D1546" s="182" t="s">
        <v>160</v>
      </c>
      <c r="E1546" s="183" t="s">
        <v>2982</v>
      </c>
      <c r="F1546" s="184" t="s">
        <v>2983</v>
      </c>
      <c r="G1546" s="185" t="s">
        <v>352</v>
      </c>
      <c r="H1546" s="186">
        <v>22</v>
      </c>
      <c r="I1546" s="187"/>
      <c r="J1546" s="188">
        <f>ROUND(I1546*H1546,2)</f>
        <v>0</v>
      </c>
      <c r="K1546" s="184" t="s">
        <v>164</v>
      </c>
      <c r="L1546" s="39"/>
      <c r="M1546" s="189" t="s">
        <v>1</v>
      </c>
      <c r="N1546" s="190" t="s">
        <v>43</v>
      </c>
      <c r="O1546" s="71"/>
      <c r="P1546" s="191">
        <f>O1546*H1546</f>
        <v>0</v>
      </c>
      <c r="Q1546" s="191">
        <v>0</v>
      </c>
      <c r="R1546" s="191">
        <f>Q1546*H1546</f>
        <v>0</v>
      </c>
      <c r="S1546" s="191">
        <v>1.17E-2</v>
      </c>
      <c r="T1546" s="192">
        <f>S1546*H1546</f>
        <v>0.25740000000000002</v>
      </c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R1546" s="193" t="s">
        <v>254</v>
      </c>
      <c r="AT1546" s="193" t="s">
        <v>160</v>
      </c>
      <c r="AU1546" s="193" t="s">
        <v>87</v>
      </c>
      <c r="AY1546" s="17" t="s">
        <v>157</v>
      </c>
      <c r="BE1546" s="194">
        <f>IF(N1546="základní",J1546,0)</f>
        <v>0</v>
      </c>
      <c r="BF1546" s="194">
        <f>IF(N1546="snížená",J1546,0)</f>
        <v>0</v>
      </c>
      <c r="BG1546" s="194">
        <f>IF(N1546="zákl. přenesená",J1546,0)</f>
        <v>0</v>
      </c>
      <c r="BH1546" s="194">
        <f>IF(N1546="sníž. přenesená",J1546,0)</f>
        <v>0</v>
      </c>
      <c r="BI1546" s="194">
        <f>IF(N1546="nulová",J1546,0)</f>
        <v>0</v>
      </c>
      <c r="BJ1546" s="17" t="s">
        <v>85</v>
      </c>
      <c r="BK1546" s="194">
        <f>ROUND(I1546*H1546,2)</f>
        <v>0</v>
      </c>
      <c r="BL1546" s="17" t="s">
        <v>254</v>
      </c>
      <c r="BM1546" s="193" t="s">
        <v>2984</v>
      </c>
    </row>
    <row r="1547" spans="1:65" s="14" customFormat="1" ht="10.199999999999999">
      <c r="B1547" s="206"/>
      <c r="C1547" s="207"/>
      <c r="D1547" s="197" t="s">
        <v>167</v>
      </c>
      <c r="E1547" s="208" t="s">
        <v>1</v>
      </c>
      <c r="F1547" s="209" t="s">
        <v>280</v>
      </c>
      <c r="G1547" s="207"/>
      <c r="H1547" s="210">
        <v>22</v>
      </c>
      <c r="I1547" s="211"/>
      <c r="J1547" s="207"/>
      <c r="K1547" s="207"/>
      <c r="L1547" s="212"/>
      <c r="M1547" s="213"/>
      <c r="N1547" s="214"/>
      <c r="O1547" s="214"/>
      <c r="P1547" s="214"/>
      <c r="Q1547" s="214"/>
      <c r="R1547" s="214"/>
      <c r="S1547" s="214"/>
      <c r="T1547" s="215"/>
      <c r="AT1547" s="216" t="s">
        <v>167</v>
      </c>
      <c r="AU1547" s="216" t="s">
        <v>87</v>
      </c>
      <c r="AV1547" s="14" t="s">
        <v>87</v>
      </c>
      <c r="AW1547" s="14" t="s">
        <v>33</v>
      </c>
      <c r="AX1547" s="14" t="s">
        <v>85</v>
      </c>
      <c r="AY1547" s="216" t="s">
        <v>157</v>
      </c>
    </row>
    <row r="1548" spans="1:65" s="2" customFormat="1" ht="44.25" customHeight="1">
      <c r="A1548" s="34"/>
      <c r="B1548" s="35"/>
      <c r="C1548" s="182" t="s">
        <v>2985</v>
      </c>
      <c r="D1548" s="182" t="s">
        <v>160</v>
      </c>
      <c r="E1548" s="183" t="s">
        <v>2986</v>
      </c>
      <c r="F1548" s="184" t="s">
        <v>2987</v>
      </c>
      <c r="G1548" s="185" t="s">
        <v>352</v>
      </c>
      <c r="H1548" s="186">
        <v>4</v>
      </c>
      <c r="I1548" s="187"/>
      <c r="J1548" s="188">
        <f t="shared" ref="J1548:J1553" si="110">ROUND(I1548*H1548,2)</f>
        <v>0</v>
      </c>
      <c r="K1548" s="184" t="s">
        <v>164</v>
      </c>
      <c r="L1548" s="39"/>
      <c r="M1548" s="189" t="s">
        <v>1</v>
      </c>
      <c r="N1548" s="190" t="s">
        <v>43</v>
      </c>
      <c r="O1548" s="71"/>
      <c r="P1548" s="191">
        <f t="shared" ref="P1548:P1553" si="111">O1548*H1548</f>
        <v>0</v>
      </c>
      <c r="Q1548" s="191">
        <v>0</v>
      </c>
      <c r="R1548" s="191">
        <f t="shared" ref="R1548:R1553" si="112">Q1548*H1548</f>
        <v>0</v>
      </c>
      <c r="S1548" s="191">
        <v>1.7299999999999999E-2</v>
      </c>
      <c r="T1548" s="192">
        <f t="shared" ref="T1548:T1553" si="113">S1548*H1548</f>
        <v>6.9199999999999998E-2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193" t="s">
        <v>254</v>
      </c>
      <c r="AT1548" s="193" t="s">
        <v>160</v>
      </c>
      <c r="AU1548" s="193" t="s">
        <v>87</v>
      </c>
      <c r="AY1548" s="17" t="s">
        <v>157</v>
      </c>
      <c r="BE1548" s="194">
        <f t="shared" ref="BE1548:BE1553" si="114">IF(N1548="základní",J1548,0)</f>
        <v>0</v>
      </c>
      <c r="BF1548" s="194">
        <f t="shared" ref="BF1548:BF1553" si="115">IF(N1548="snížená",J1548,0)</f>
        <v>0</v>
      </c>
      <c r="BG1548" s="194">
        <f t="shared" ref="BG1548:BG1553" si="116">IF(N1548="zákl. přenesená",J1548,0)</f>
        <v>0</v>
      </c>
      <c r="BH1548" s="194">
        <f t="shared" ref="BH1548:BH1553" si="117">IF(N1548="sníž. přenesená",J1548,0)</f>
        <v>0</v>
      </c>
      <c r="BI1548" s="194">
        <f t="shared" ref="BI1548:BI1553" si="118">IF(N1548="nulová",J1548,0)</f>
        <v>0</v>
      </c>
      <c r="BJ1548" s="17" t="s">
        <v>85</v>
      </c>
      <c r="BK1548" s="194">
        <f t="shared" ref="BK1548:BK1553" si="119">ROUND(I1548*H1548,2)</f>
        <v>0</v>
      </c>
      <c r="BL1548" s="17" t="s">
        <v>254</v>
      </c>
      <c r="BM1548" s="193" t="s">
        <v>2988</v>
      </c>
    </row>
    <row r="1549" spans="1:65" s="2" customFormat="1" ht="37.799999999999997" customHeight="1">
      <c r="A1549" s="34"/>
      <c r="B1549" s="35"/>
      <c r="C1549" s="182" t="s">
        <v>2989</v>
      </c>
      <c r="D1549" s="182" t="s">
        <v>160</v>
      </c>
      <c r="E1549" s="183" t="s">
        <v>2990</v>
      </c>
      <c r="F1549" s="184" t="s">
        <v>2991</v>
      </c>
      <c r="G1549" s="185" t="s">
        <v>352</v>
      </c>
      <c r="H1549" s="186">
        <v>1</v>
      </c>
      <c r="I1549" s="187"/>
      <c r="J1549" s="188">
        <f t="shared" si="110"/>
        <v>0</v>
      </c>
      <c r="K1549" s="184" t="s">
        <v>164</v>
      </c>
      <c r="L1549" s="39"/>
      <c r="M1549" s="189" t="s">
        <v>1</v>
      </c>
      <c r="N1549" s="190" t="s">
        <v>43</v>
      </c>
      <c r="O1549" s="71"/>
      <c r="P1549" s="191">
        <f t="shared" si="111"/>
        <v>0</v>
      </c>
      <c r="Q1549" s="191">
        <v>0</v>
      </c>
      <c r="R1549" s="191">
        <f t="shared" si="112"/>
        <v>0</v>
      </c>
      <c r="S1549" s="191">
        <v>8.9999999999999998E-4</v>
      </c>
      <c r="T1549" s="192">
        <f t="shared" si="113"/>
        <v>8.9999999999999998E-4</v>
      </c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R1549" s="193" t="s">
        <v>254</v>
      </c>
      <c r="AT1549" s="193" t="s">
        <v>160</v>
      </c>
      <c r="AU1549" s="193" t="s">
        <v>87</v>
      </c>
      <c r="AY1549" s="17" t="s">
        <v>157</v>
      </c>
      <c r="BE1549" s="194">
        <f t="shared" si="114"/>
        <v>0</v>
      </c>
      <c r="BF1549" s="194">
        <f t="shared" si="115"/>
        <v>0</v>
      </c>
      <c r="BG1549" s="194">
        <f t="shared" si="116"/>
        <v>0</v>
      </c>
      <c r="BH1549" s="194">
        <f t="shared" si="117"/>
        <v>0</v>
      </c>
      <c r="BI1549" s="194">
        <f t="shared" si="118"/>
        <v>0</v>
      </c>
      <c r="BJ1549" s="17" t="s">
        <v>85</v>
      </c>
      <c r="BK1549" s="194">
        <f t="shared" si="119"/>
        <v>0</v>
      </c>
      <c r="BL1549" s="17" t="s">
        <v>254</v>
      </c>
      <c r="BM1549" s="193" t="s">
        <v>2992</v>
      </c>
    </row>
    <row r="1550" spans="1:65" s="2" customFormat="1" ht="33" customHeight="1">
      <c r="A1550" s="34"/>
      <c r="B1550" s="35"/>
      <c r="C1550" s="182" t="s">
        <v>2993</v>
      </c>
      <c r="D1550" s="182" t="s">
        <v>160</v>
      </c>
      <c r="E1550" s="183" t="s">
        <v>2994</v>
      </c>
      <c r="F1550" s="184" t="s">
        <v>2995</v>
      </c>
      <c r="G1550" s="185" t="s">
        <v>352</v>
      </c>
      <c r="H1550" s="186">
        <v>1</v>
      </c>
      <c r="I1550" s="187"/>
      <c r="J1550" s="188">
        <f t="shared" si="110"/>
        <v>0</v>
      </c>
      <c r="K1550" s="184" t="s">
        <v>164</v>
      </c>
      <c r="L1550" s="39"/>
      <c r="M1550" s="189" t="s">
        <v>1</v>
      </c>
      <c r="N1550" s="190" t="s">
        <v>43</v>
      </c>
      <c r="O1550" s="71"/>
      <c r="P1550" s="191">
        <f t="shared" si="111"/>
        <v>0</v>
      </c>
      <c r="Q1550" s="191">
        <v>0</v>
      </c>
      <c r="R1550" s="191">
        <f t="shared" si="112"/>
        <v>0</v>
      </c>
      <c r="S1550" s="191">
        <v>0</v>
      </c>
      <c r="T1550" s="192">
        <f t="shared" si="113"/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193" t="s">
        <v>254</v>
      </c>
      <c r="AT1550" s="193" t="s">
        <v>160</v>
      </c>
      <c r="AU1550" s="193" t="s">
        <v>87</v>
      </c>
      <c r="AY1550" s="17" t="s">
        <v>157</v>
      </c>
      <c r="BE1550" s="194">
        <f t="shared" si="114"/>
        <v>0</v>
      </c>
      <c r="BF1550" s="194">
        <f t="shared" si="115"/>
        <v>0</v>
      </c>
      <c r="BG1550" s="194">
        <f t="shared" si="116"/>
        <v>0</v>
      </c>
      <c r="BH1550" s="194">
        <f t="shared" si="117"/>
        <v>0</v>
      </c>
      <c r="BI1550" s="194">
        <f t="shared" si="118"/>
        <v>0</v>
      </c>
      <c r="BJ1550" s="17" t="s">
        <v>85</v>
      </c>
      <c r="BK1550" s="194">
        <f t="shared" si="119"/>
        <v>0</v>
      </c>
      <c r="BL1550" s="17" t="s">
        <v>254</v>
      </c>
      <c r="BM1550" s="193" t="s">
        <v>2996</v>
      </c>
    </row>
    <row r="1551" spans="1:65" s="2" customFormat="1" ht="24.15" customHeight="1">
      <c r="A1551" s="34"/>
      <c r="B1551" s="35"/>
      <c r="C1551" s="182" t="s">
        <v>2997</v>
      </c>
      <c r="D1551" s="182" t="s">
        <v>160</v>
      </c>
      <c r="E1551" s="183" t="s">
        <v>2998</v>
      </c>
      <c r="F1551" s="184" t="s">
        <v>2999</v>
      </c>
      <c r="G1551" s="185" t="s">
        <v>352</v>
      </c>
      <c r="H1551" s="186">
        <v>2</v>
      </c>
      <c r="I1551" s="187"/>
      <c r="J1551" s="188">
        <f t="shared" si="110"/>
        <v>0</v>
      </c>
      <c r="K1551" s="184" t="s">
        <v>164</v>
      </c>
      <c r="L1551" s="39"/>
      <c r="M1551" s="189" t="s">
        <v>1</v>
      </c>
      <c r="N1551" s="190" t="s">
        <v>43</v>
      </c>
      <c r="O1551" s="71"/>
      <c r="P1551" s="191">
        <f t="shared" si="111"/>
        <v>0</v>
      </c>
      <c r="Q1551" s="191">
        <v>0</v>
      </c>
      <c r="R1551" s="191">
        <f t="shared" si="112"/>
        <v>0</v>
      </c>
      <c r="S1551" s="191">
        <v>0</v>
      </c>
      <c r="T1551" s="192">
        <f t="shared" si="113"/>
        <v>0</v>
      </c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R1551" s="193" t="s">
        <v>254</v>
      </c>
      <c r="AT1551" s="193" t="s">
        <v>160</v>
      </c>
      <c r="AU1551" s="193" t="s">
        <v>87</v>
      </c>
      <c r="AY1551" s="17" t="s">
        <v>157</v>
      </c>
      <c r="BE1551" s="194">
        <f t="shared" si="114"/>
        <v>0</v>
      </c>
      <c r="BF1551" s="194">
        <f t="shared" si="115"/>
        <v>0</v>
      </c>
      <c r="BG1551" s="194">
        <f t="shared" si="116"/>
        <v>0</v>
      </c>
      <c r="BH1551" s="194">
        <f t="shared" si="117"/>
        <v>0</v>
      </c>
      <c r="BI1551" s="194">
        <f t="shared" si="118"/>
        <v>0</v>
      </c>
      <c r="BJ1551" s="17" t="s">
        <v>85</v>
      </c>
      <c r="BK1551" s="194">
        <f t="shared" si="119"/>
        <v>0</v>
      </c>
      <c r="BL1551" s="17" t="s">
        <v>254</v>
      </c>
      <c r="BM1551" s="193" t="s">
        <v>3000</v>
      </c>
    </row>
    <row r="1552" spans="1:65" s="2" customFormat="1" ht="24.15" customHeight="1">
      <c r="A1552" s="34"/>
      <c r="B1552" s="35"/>
      <c r="C1552" s="228" t="s">
        <v>3001</v>
      </c>
      <c r="D1552" s="228" t="s">
        <v>240</v>
      </c>
      <c r="E1552" s="229" t="s">
        <v>3002</v>
      </c>
      <c r="F1552" s="230" t="s">
        <v>3003</v>
      </c>
      <c r="G1552" s="231" t="s">
        <v>352</v>
      </c>
      <c r="H1552" s="232">
        <v>2</v>
      </c>
      <c r="I1552" s="233"/>
      <c r="J1552" s="234">
        <f t="shared" si="110"/>
        <v>0</v>
      </c>
      <c r="K1552" s="230" t="s">
        <v>1</v>
      </c>
      <c r="L1552" s="235"/>
      <c r="M1552" s="236" t="s">
        <v>1</v>
      </c>
      <c r="N1552" s="237" t="s">
        <v>43</v>
      </c>
      <c r="O1552" s="71"/>
      <c r="P1552" s="191">
        <f t="shared" si="111"/>
        <v>0</v>
      </c>
      <c r="Q1552" s="191">
        <v>1.4E-3</v>
      </c>
      <c r="R1552" s="191">
        <f t="shared" si="112"/>
        <v>2.8E-3</v>
      </c>
      <c r="S1552" s="191">
        <v>0</v>
      </c>
      <c r="T1552" s="192">
        <f t="shared" si="113"/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193" t="s">
        <v>367</v>
      </c>
      <c r="AT1552" s="193" t="s">
        <v>240</v>
      </c>
      <c r="AU1552" s="193" t="s">
        <v>87</v>
      </c>
      <c r="AY1552" s="17" t="s">
        <v>157</v>
      </c>
      <c r="BE1552" s="194">
        <f t="shared" si="114"/>
        <v>0</v>
      </c>
      <c r="BF1552" s="194">
        <f t="shared" si="115"/>
        <v>0</v>
      </c>
      <c r="BG1552" s="194">
        <f t="shared" si="116"/>
        <v>0</v>
      </c>
      <c r="BH1552" s="194">
        <f t="shared" si="117"/>
        <v>0</v>
      </c>
      <c r="BI1552" s="194">
        <f t="shared" si="118"/>
        <v>0</v>
      </c>
      <c r="BJ1552" s="17" t="s">
        <v>85</v>
      </c>
      <c r="BK1552" s="194">
        <f t="shared" si="119"/>
        <v>0</v>
      </c>
      <c r="BL1552" s="17" t="s">
        <v>254</v>
      </c>
      <c r="BM1552" s="193" t="s">
        <v>3004</v>
      </c>
    </row>
    <row r="1553" spans="1:65" s="2" customFormat="1" ht="33" customHeight="1">
      <c r="A1553" s="34"/>
      <c r="B1553" s="35"/>
      <c r="C1553" s="182" t="s">
        <v>3005</v>
      </c>
      <c r="D1553" s="182" t="s">
        <v>160</v>
      </c>
      <c r="E1553" s="183" t="s">
        <v>3006</v>
      </c>
      <c r="F1553" s="184" t="s">
        <v>3007</v>
      </c>
      <c r="G1553" s="185" t="s">
        <v>202</v>
      </c>
      <c r="H1553" s="186">
        <v>119.7</v>
      </c>
      <c r="I1553" s="187"/>
      <c r="J1553" s="188">
        <f t="shared" si="110"/>
        <v>0</v>
      </c>
      <c r="K1553" s="184" t="s">
        <v>164</v>
      </c>
      <c r="L1553" s="39"/>
      <c r="M1553" s="189" t="s">
        <v>1</v>
      </c>
      <c r="N1553" s="190" t="s">
        <v>43</v>
      </c>
      <c r="O1553" s="71"/>
      <c r="P1553" s="191">
        <f t="shared" si="111"/>
        <v>0</v>
      </c>
      <c r="Q1553" s="191">
        <v>0</v>
      </c>
      <c r="R1553" s="191">
        <f t="shared" si="112"/>
        <v>0</v>
      </c>
      <c r="S1553" s="191">
        <v>2.5000000000000001E-4</v>
      </c>
      <c r="T1553" s="192">
        <f t="shared" si="113"/>
        <v>2.9925E-2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193" t="s">
        <v>254</v>
      </c>
      <c r="AT1553" s="193" t="s">
        <v>160</v>
      </c>
      <c r="AU1553" s="193" t="s">
        <v>87</v>
      </c>
      <c r="AY1553" s="17" t="s">
        <v>157</v>
      </c>
      <c r="BE1553" s="194">
        <f t="shared" si="114"/>
        <v>0</v>
      </c>
      <c r="BF1553" s="194">
        <f t="shared" si="115"/>
        <v>0</v>
      </c>
      <c r="BG1553" s="194">
        <f t="shared" si="116"/>
        <v>0</v>
      </c>
      <c r="BH1553" s="194">
        <f t="shared" si="117"/>
        <v>0</v>
      </c>
      <c r="BI1553" s="194">
        <f t="shared" si="118"/>
        <v>0</v>
      </c>
      <c r="BJ1553" s="17" t="s">
        <v>85</v>
      </c>
      <c r="BK1553" s="194">
        <f t="shared" si="119"/>
        <v>0</v>
      </c>
      <c r="BL1553" s="17" t="s">
        <v>254</v>
      </c>
      <c r="BM1553" s="193" t="s">
        <v>3008</v>
      </c>
    </row>
    <row r="1554" spans="1:65" s="14" customFormat="1" ht="10.199999999999999">
      <c r="B1554" s="206"/>
      <c r="C1554" s="207"/>
      <c r="D1554" s="197" t="s">
        <v>167</v>
      </c>
      <c r="E1554" s="208" t="s">
        <v>1</v>
      </c>
      <c r="F1554" s="209" t="s">
        <v>3009</v>
      </c>
      <c r="G1554" s="207"/>
      <c r="H1554" s="210">
        <v>119.7</v>
      </c>
      <c r="I1554" s="211"/>
      <c r="J1554" s="207"/>
      <c r="K1554" s="207"/>
      <c r="L1554" s="212"/>
      <c r="M1554" s="213"/>
      <c r="N1554" s="214"/>
      <c r="O1554" s="214"/>
      <c r="P1554" s="214"/>
      <c r="Q1554" s="214"/>
      <c r="R1554" s="214"/>
      <c r="S1554" s="214"/>
      <c r="T1554" s="215"/>
      <c r="AT1554" s="216" t="s">
        <v>167</v>
      </c>
      <c r="AU1554" s="216" t="s">
        <v>87</v>
      </c>
      <c r="AV1554" s="14" t="s">
        <v>87</v>
      </c>
      <c r="AW1554" s="14" t="s">
        <v>33</v>
      </c>
      <c r="AX1554" s="14" t="s">
        <v>85</v>
      </c>
      <c r="AY1554" s="216" t="s">
        <v>157</v>
      </c>
    </row>
    <row r="1555" spans="1:65" s="2" customFormat="1" ht="24.15" customHeight="1">
      <c r="A1555" s="34"/>
      <c r="B1555" s="35"/>
      <c r="C1555" s="182" t="s">
        <v>3010</v>
      </c>
      <c r="D1555" s="182" t="s">
        <v>160</v>
      </c>
      <c r="E1555" s="183" t="s">
        <v>3011</v>
      </c>
      <c r="F1555" s="184" t="s">
        <v>3012</v>
      </c>
      <c r="G1555" s="185" t="s">
        <v>352</v>
      </c>
      <c r="H1555" s="186">
        <v>1</v>
      </c>
      <c r="I1555" s="187"/>
      <c r="J1555" s="188">
        <f t="shared" ref="J1555:J1561" si="120">ROUND(I1555*H1555,2)</f>
        <v>0</v>
      </c>
      <c r="K1555" s="184" t="s">
        <v>164</v>
      </c>
      <c r="L1555" s="39"/>
      <c r="M1555" s="189" t="s">
        <v>1</v>
      </c>
      <c r="N1555" s="190" t="s">
        <v>43</v>
      </c>
      <c r="O1555" s="71"/>
      <c r="P1555" s="191">
        <f t="shared" ref="P1555:P1561" si="121">O1555*H1555</f>
        <v>0</v>
      </c>
      <c r="Q1555" s="191">
        <v>1.39E-3</v>
      </c>
      <c r="R1555" s="191">
        <f t="shared" ref="R1555:R1561" si="122">Q1555*H1555</f>
        <v>1.39E-3</v>
      </c>
      <c r="S1555" s="191">
        <v>0</v>
      </c>
      <c r="T1555" s="192">
        <f t="shared" ref="T1555:T1561" si="123">S1555*H1555</f>
        <v>0</v>
      </c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R1555" s="193" t="s">
        <v>254</v>
      </c>
      <c r="AT1555" s="193" t="s">
        <v>160</v>
      </c>
      <c r="AU1555" s="193" t="s">
        <v>87</v>
      </c>
      <c r="AY1555" s="17" t="s">
        <v>157</v>
      </c>
      <c r="BE1555" s="194">
        <f t="shared" ref="BE1555:BE1561" si="124">IF(N1555="základní",J1555,0)</f>
        <v>0</v>
      </c>
      <c r="BF1555" s="194">
        <f t="shared" ref="BF1555:BF1561" si="125">IF(N1555="snížená",J1555,0)</f>
        <v>0</v>
      </c>
      <c r="BG1555" s="194">
        <f t="shared" ref="BG1555:BG1561" si="126">IF(N1555="zákl. přenesená",J1555,0)</f>
        <v>0</v>
      </c>
      <c r="BH1555" s="194">
        <f t="shared" ref="BH1555:BH1561" si="127">IF(N1555="sníž. přenesená",J1555,0)</f>
        <v>0</v>
      </c>
      <c r="BI1555" s="194">
        <f t="shared" ref="BI1555:BI1561" si="128">IF(N1555="nulová",J1555,0)</f>
        <v>0</v>
      </c>
      <c r="BJ1555" s="17" t="s">
        <v>85</v>
      </c>
      <c r="BK1555" s="194">
        <f t="shared" ref="BK1555:BK1561" si="129">ROUND(I1555*H1555,2)</f>
        <v>0</v>
      </c>
      <c r="BL1555" s="17" t="s">
        <v>254</v>
      </c>
      <c r="BM1555" s="193" t="s">
        <v>3013</v>
      </c>
    </row>
    <row r="1556" spans="1:65" s="2" customFormat="1" ht="24.15" customHeight="1">
      <c r="A1556" s="34"/>
      <c r="B1556" s="35"/>
      <c r="C1556" s="182" t="s">
        <v>3014</v>
      </c>
      <c r="D1556" s="182" t="s">
        <v>160</v>
      </c>
      <c r="E1556" s="183" t="s">
        <v>3015</v>
      </c>
      <c r="F1556" s="184" t="s">
        <v>3016</v>
      </c>
      <c r="G1556" s="185" t="s">
        <v>352</v>
      </c>
      <c r="H1556" s="186">
        <v>5</v>
      </c>
      <c r="I1556" s="187"/>
      <c r="J1556" s="188">
        <f t="shared" si="120"/>
        <v>0</v>
      </c>
      <c r="K1556" s="184" t="s">
        <v>164</v>
      </c>
      <c r="L1556" s="39"/>
      <c r="M1556" s="189" t="s">
        <v>1</v>
      </c>
      <c r="N1556" s="190" t="s">
        <v>43</v>
      </c>
      <c r="O1556" s="71"/>
      <c r="P1556" s="191">
        <f t="shared" si="121"/>
        <v>0</v>
      </c>
      <c r="Q1556" s="191">
        <v>1.1900000000000001E-3</v>
      </c>
      <c r="R1556" s="191">
        <f t="shared" si="122"/>
        <v>5.9500000000000004E-3</v>
      </c>
      <c r="S1556" s="191">
        <v>0</v>
      </c>
      <c r="T1556" s="192">
        <f t="shared" si="123"/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193" t="s">
        <v>254</v>
      </c>
      <c r="AT1556" s="193" t="s">
        <v>160</v>
      </c>
      <c r="AU1556" s="193" t="s">
        <v>87</v>
      </c>
      <c r="AY1556" s="17" t="s">
        <v>157</v>
      </c>
      <c r="BE1556" s="194">
        <f t="shared" si="124"/>
        <v>0</v>
      </c>
      <c r="BF1556" s="194">
        <f t="shared" si="125"/>
        <v>0</v>
      </c>
      <c r="BG1556" s="194">
        <f t="shared" si="126"/>
        <v>0</v>
      </c>
      <c r="BH1556" s="194">
        <f t="shared" si="127"/>
        <v>0</v>
      </c>
      <c r="BI1556" s="194">
        <f t="shared" si="128"/>
        <v>0</v>
      </c>
      <c r="BJ1556" s="17" t="s">
        <v>85</v>
      </c>
      <c r="BK1556" s="194">
        <f t="shared" si="129"/>
        <v>0</v>
      </c>
      <c r="BL1556" s="17" t="s">
        <v>254</v>
      </c>
      <c r="BM1556" s="193" t="s">
        <v>3017</v>
      </c>
    </row>
    <row r="1557" spans="1:65" s="2" customFormat="1" ht="37.799999999999997" customHeight="1">
      <c r="A1557" s="34"/>
      <c r="B1557" s="35"/>
      <c r="C1557" s="182" t="s">
        <v>3018</v>
      </c>
      <c r="D1557" s="182" t="s">
        <v>160</v>
      </c>
      <c r="E1557" s="183" t="s">
        <v>3019</v>
      </c>
      <c r="F1557" s="184" t="s">
        <v>3020</v>
      </c>
      <c r="G1557" s="185" t="s">
        <v>352</v>
      </c>
      <c r="H1557" s="186">
        <v>1</v>
      </c>
      <c r="I1557" s="187"/>
      <c r="J1557" s="188">
        <f t="shared" si="120"/>
        <v>0</v>
      </c>
      <c r="K1557" s="184" t="s">
        <v>164</v>
      </c>
      <c r="L1557" s="39"/>
      <c r="M1557" s="189" t="s">
        <v>1</v>
      </c>
      <c r="N1557" s="190" t="s">
        <v>43</v>
      </c>
      <c r="O1557" s="71"/>
      <c r="P1557" s="191">
        <f t="shared" si="121"/>
        <v>0</v>
      </c>
      <c r="Q1557" s="191">
        <v>0</v>
      </c>
      <c r="R1557" s="191">
        <f t="shared" si="122"/>
        <v>0</v>
      </c>
      <c r="S1557" s="191">
        <v>0</v>
      </c>
      <c r="T1557" s="192">
        <f t="shared" si="123"/>
        <v>0</v>
      </c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R1557" s="193" t="s">
        <v>165</v>
      </c>
      <c r="AT1557" s="193" t="s">
        <v>160</v>
      </c>
      <c r="AU1557" s="193" t="s">
        <v>87</v>
      </c>
      <c r="AY1557" s="17" t="s">
        <v>157</v>
      </c>
      <c r="BE1557" s="194">
        <f t="shared" si="124"/>
        <v>0</v>
      </c>
      <c r="BF1557" s="194">
        <f t="shared" si="125"/>
        <v>0</v>
      </c>
      <c r="BG1557" s="194">
        <f t="shared" si="126"/>
        <v>0</v>
      </c>
      <c r="BH1557" s="194">
        <f t="shared" si="127"/>
        <v>0</v>
      </c>
      <c r="BI1557" s="194">
        <f t="shared" si="128"/>
        <v>0</v>
      </c>
      <c r="BJ1557" s="17" t="s">
        <v>85</v>
      </c>
      <c r="BK1557" s="194">
        <f t="shared" si="129"/>
        <v>0</v>
      </c>
      <c r="BL1557" s="17" t="s">
        <v>165</v>
      </c>
      <c r="BM1557" s="193" t="s">
        <v>3021</v>
      </c>
    </row>
    <row r="1558" spans="1:65" s="2" customFormat="1" ht="33" customHeight="1">
      <c r="A1558" s="34"/>
      <c r="B1558" s="35"/>
      <c r="C1558" s="228" t="s">
        <v>3022</v>
      </c>
      <c r="D1558" s="228" t="s">
        <v>240</v>
      </c>
      <c r="E1558" s="229" t="s">
        <v>3023</v>
      </c>
      <c r="F1558" s="230" t="s">
        <v>3024</v>
      </c>
      <c r="G1558" s="231" t="s">
        <v>352</v>
      </c>
      <c r="H1558" s="232">
        <v>1</v>
      </c>
      <c r="I1558" s="233"/>
      <c r="J1558" s="234">
        <f t="shared" si="120"/>
        <v>0</v>
      </c>
      <c r="K1558" s="230" t="s">
        <v>164</v>
      </c>
      <c r="L1558" s="235"/>
      <c r="M1558" s="236" t="s">
        <v>1</v>
      </c>
      <c r="N1558" s="237" t="s">
        <v>43</v>
      </c>
      <c r="O1558" s="71"/>
      <c r="P1558" s="191">
        <f t="shared" si="121"/>
        <v>0</v>
      </c>
      <c r="Q1558" s="191">
        <v>0.39</v>
      </c>
      <c r="R1558" s="191">
        <f t="shared" si="122"/>
        <v>0.39</v>
      </c>
      <c r="S1558" s="191">
        <v>0</v>
      </c>
      <c r="T1558" s="192">
        <f t="shared" si="123"/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193" t="s">
        <v>218</v>
      </c>
      <c r="AT1558" s="193" t="s">
        <v>240</v>
      </c>
      <c r="AU1558" s="193" t="s">
        <v>87</v>
      </c>
      <c r="AY1558" s="17" t="s">
        <v>157</v>
      </c>
      <c r="BE1558" s="194">
        <f t="shared" si="124"/>
        <v>0</v>
      </c>
      <c r="BF1558" s="194">
        <f t="shared" si="125"/>
        <v>0</v>
      </c>
      <c r="BG1558" s="194">
        <f t="shared" si="126"/>
        <v>0</v>
      </c>
      <c r="BH1558" s="194">
        <f t="shared" si="127"/>
        <v>0</v>
      </c>
      <c r="BI1558" s="194">
        <f t="shared" si="128"/>
        <v>0</v>
      </c>
      <c r="BJ1558" s="17" t="s">
        <v>85</v>
      </c>
      <c r="BK1558" s="194">
        <f t="shared" si="129"/>
        <v>0</v>
      </c>
      <c r="BL1558" s="17" t="s">
        <v>165</v>
      </c>
      <c r="BM1558" s="193" t="s">
        <v>3025</v>
      </c>
    </row>
    <row r="1559" spans="1:65" s="2" customFormat="1" ht="37.799999999999997" customHeight="1">
      <c r="A1559" s="34"/>
      <c r="B1559" s="35"/>
      <c r="C1559" s="182" t="s">
        <v>3026</v>
      </c>
      <c r="D1559" s="182" t="s">
        <v>160</v>
      </c>
      <c r="E1559" s="183" t="s">
        <v>3027</v>
      </c>
      <c r="F1559" s="184" t="s">
        <v>3028</v>
      </c>
      <c r="G1559" s="185" t="s">
        <v>352</v>
      </c>
      <c r="H1559" s="186">
        <v>1</v>
      </c>
      <c r="I1559" s="187"/>
      <c r="J1559" s="188">
        <f t="shared" si="120"/>
        <v>0</v>
      </c>
      <c r="K1559" s="184" t="s">
        <v>164</v>
      </c>
      <c r="L1559" s="39"/>
      <c r="M1559" s="189" t="s">
        <v>1</v>
      </c>
      <c r="N1559" s="190" t="s">
        <v>43</v>
      </c>
      <c r="O1559" s="71"/>
      <c r="P1559" s="191">
        <f t="shared" si="121"/>
        <v>0</v>
      </c>
      <c r="Q1559" s="191">
        <v>0</v>
      </c>
      <c r="R1559" s="191">
        <f t="shared" si="122"/>
        <v>0</v>
      </c>
      <c r="S1559" s="191">
        <v>0</v>
      </c>
      <c r="T1559" s="192">
        <f t="shared" si="123"/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193" t="s">
        <v>254</v>
      </c>
      <c r="AT1559" s="193" t="s">
        <v>160</v>
      </c>
      <c r="AU1559" s="193" t="s">
        <v>87</v>
      </c>
      <c r="AY1559" s="17" t="s">
        <v>157</v>
      </c>
      <c r="BE1559" s="194">
        <f t="shared" si="124"/>
        <v>0</v>
      </c>
      <c r="BF1559" s="194">
        <f t="shared" si="125"/>
        <v>0</v>
      </c>
      <c r="BG1559" s="194">
        <f t="shared" si="126"/>
        <v>0</v>
      </c>
      <c r="BH1559" s="194">
        <f t="shared" si="127"/>
        <v>0</v>
      </c>
      <c r="BI1559" s="194">
        <f t="shared" si="128"/>
        <v>0</v>
      </c>
      <c r="BJ1559" s="17" t="s">
        <v>85</v>
      </c>
      <c r="BK1559" s="194">
        <f t="shared" si="129"/>
        <v>0</v>
      </c>
      <c r="BL1559" s="17" t="s">
        <v>254</v>
      </c>
      <c r="BM1559" s="193" t="s">
        <v>3029</v>
      </c>
    </row>
    <row r="1560" spans="1:65" s="2" customFormat="1" ht="24.15" customHeight="1">
      <c r="A1560" s="34"/>
      <c r="B1560" s="35"/>
      <c r="C1560" s="228" t="s">
        <v>3030</v>
      </c>
      <c r="D1560" s="228" t="s">
        <v>240</v>
      </c>
      <c r="E1560" s="229" t="s">
        <v>3031</v>
      </c>
      <c r="F1560" s="230" t="s">
        <v>3032</v>
      </c>
      <c r="G1560" s="231" t="s">
        <v>352</v>
      </c>
      <c r="H1560" s="232">
        <v>1</v>
      </c>
      <c r="I1560" s="233"/>
      <c r="J1560" s="234">
        <f t="shared" si="120"/>
        <v>0</v>
      </c>
      <c r="K1560" s="230" t="s">
        <v>164</v>
      </c>
      <c r="L1560" s="235"/>
      <c r="M1560" s="236" t="s">
        <v>1</v>
      </c>
      <c r="N1560" s="237" t="s">
        <v>43</v>
      </c>
      <c r="O1560" s="71"/>
      <c r="P1560" s="191">
        <f t="shared" si="121"/>
        <v>0</v>
      </c>
      <c r="Q1560" s="191">
        <v>1.155</v>
      </c>
      <c r="R1560" s="191">
        <f t="shared" si="122"/>
        <v>1.155</v>
      </c>
      <c r="S1560" s="191">
        <v>0</v>
      </c>
      <c r="T1560" s="192">
        <f t="shared" si="123"/>
        <v>0</v>
      </c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R1560" s="193" t="s">
        <v>367</v>
      </c>
      <c r="AT1560" s="193" t="s">
        <v>240</v>
      </c>
      <c r="AU1560" s="193" t="s">
        <v>87</v>
      </c>
      <c r="AY1560" s="17" t="s">
        <v>157</v>
      </c>
      <c r="BE1560" s="194">
        <f t="shared" si="124"/>
        <v>0</v>
      </c>
      <c r="BF1560" s="194">
        <f t="shared" si="125"/>
        <v>0</v>
      </c>
      <c r="BG1560" s="194">
        <f t="shared" si="126"/>
        <v>0</v>
      </c>
      <c r="BH1560" s="194">
        <f t="shared" si="127"/>
        <v>0</v>
      </c>
      <c r="BI1560" s="194">
        <f t="shared" si="128"/>
        <v>0</v>
      </c>
      <c r="BJ1560" s="17" t="s">
        <v>85</v>
      </c>
      <c r="BK1560" s="194">
        <f t="shared" si="129"/>
        <v>0</v>
      </c>
      <c r="BL1560" s="17" t="s">
        <v>254</v>
      </c>
      <c r="BM1560" s="193" t="s">
        <v>3033</v>
      </c>
    </row>
    <row r="1561" spans="1:65" s="2" customFormat="1" ht="37.799999999999997" customHeight="1">
      <c r="A1561" s="34"/>
      <c r="B1561" s="35"/>
      <c r="C1561" s="182" t="s">
        <v>3034</v>
      </c>
      <c r="D1561" s="182" t="s">
        <v>160</v>
      </c>
      <c r="E1561" s="183" t="s">
        <v>3035</v>
      </c>
      <c r="F1561" s="184" t="s">
        <v>3036</v>
      </c>
      <c r="G1561" s="185" t="s">
        <v>352</v>
      </c>
      <c r="H1561" s="186">
        <v>1</v>
      </c>
      <c r="I1561" s="187"/>
      <c r="J1561" s="188">
        <f t="shared" si="120"/>
        <v>0</v>
      </c>
      <c r="K1561" s="184" t="s">
        <v>164</v>
      </c>
      <c r="L1561" s="39"/>
      <c r="M1561" s="189" t="s">
        <v>1</v>
      </c>
      <c r="N1561" s="190" t="s">
        <v>43</v>
      </c>
      <c r="O1561" s="71"/>
      <c r="P1561" s="191">
        <f t="shared" si="121"/>
        <v>0</v>
      </c>
      <c r="Q1561" s="191">
        <v>0</v>
      </c>
      <c r="R1561" s="191">
        <f t="shared" si="122"/>
        <v>0</v>
      </c>
      <c r="S1561" s="191">
        <v>0.48</v>
      </c>
      <c r="T1561" s="192">
        <f t="shared" si="123"/>
        <v>0.48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193" t="s">
        <v>254</v>
      </c>
      <c r="AT1561" s="193" t="s">
        <v>160</v>
      </c>
      <c r="AU1561" s="193" t="s">
        <v>87</v>
      </c>
      <c r="AY1561" s="17" t="s">
        <v>157</v>
      </c>
      <c r="BE1561" s="194">
        <f t="shared" si="124"/>
        <v>0</v>
      </c>
      <c r="BF1561" s="194">
        <f t="shared" si="125"/>
        <v>0</v>
      </c>
      <c r="BG1561" s="194">
        <f t="shared" si="126"/>
        <v>0</v>
      </c>
      <c r="BH1561" s="194">
        <f t="shared" si="127"/>
        <v>0</v>
      </c>
      <c r="BI1561" s="194">
        <f t="shared" si="128"/>
        <v>0</v>
      </c>
      <c r="BJ1561" s="17" t="s">
        <v>85</v>
      </c>
      <c r="BK1561" s="194">
        <f t="shared" si="129"/>
        <v>0</v>
      </c>
      <c r="BL1561" s="17" t="s">
        <v>254</v>
      </c>
      <c r="BM1561" s="193" t="s">
        <v>3037</v>
      </c>
    </row>
    <row r="1562" spans="1:65" s="14" customFormat="1" ht="10.199999999999999">
      <c r="B1562" s="206"/>
      <c r="C1562" s="207"/>
      <c r="D1562" s="197" t="s">
        <v>167</v>
      </c>
      <c r="E1562" s="208" t="s">
        <v>1</v>
      </c>
      <c r="F1562" s="209" t="s">
        <v>3038</v>
      </c>
      <c r="G1562" s="207"/>
      <c r="H1562" s="210">
        <v>1</v>
      </c>
      <c r="I1562" s="211"/>
      <c r="J1562" s="207"/>
      <c r="K1562" s="207"/>
      <c r="L1562" s="212"/>
      <c r="M1562" s="213"/>
      <c r="N1562" s="214"/>
      <c r="O1562" s="214"/>
      <c r="P1562" s="214"/>
      <c r="Q1562" s="214"/>
      <c r="R1562" s="214"/>
      <c r="S1562" s="214"/>
      <c r="T1562" s="215"/>
      <c r="AT1562" s="216" t="s">
        <v>167</v>
      </c>
      <c r="AU1562" s="216" t="s">
        <v>87</v>
      </c>
      <c r="AV1562" s="14" t="s">
        <v>87</v>
      </c>
      <c r="AW1562" s="14" t="s">
        <v>33</v>
      </c>
      <c r="AX1562" s="14" t="s">
        <v>78</v>
      </c>
      <c r="AY1562" s="216" t="s">
        <v>157</v>
      </c>
    </row>
    <row r="1563" spans="1:65" s="15" customFormat="1" ht="10.199999999999999">
      <c r="B1563" s="217"/>
      <c r="C1563" s="218"/>
      <c r="D1563" s="197" t="s">
        <v>167</v>
      </c>
      <c r="E1563" s="219" t="s">
        <v>1</v>
      </c>
      <c r="F1563" s="220" t="s">
        <v>171</v>
      </c>
      <c r="G1563" s="218"/>
      <c r="H1563" s="221">
        <v>1</v>
      </c>
      <c r="I1563" s="222"/>
      <c r="J1563" s="218"/>
      <c r="K1563" s="218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167</v>
      </c>
      <c r="AU1563" s="227" t="s">
        <v>87</v>
      </c>
      <c r="AV1563" s="15" t="s">
        <v>165</v>
      </c>
      <c r="AW1563" s="15" t="s">
        <v>33</v>
      </c>
      <c r="AX1563" s="15" t="s">
        <v>85</v>
      </c>
      <c r="AY1563" s="227" t="s">
        <v>157</v>
      </c>
    </row>
    <row r="1564" spans="1:65" s="2" customFormat="1" ht="37.799999999999997" customHeight="1">
      <c r="A1564" s="34"/>
      <c r="B1564" s="35"/>
      <c r="C1564" s="182" t="s">
        <v>3039</v>
      </c>
      <c r="D1564" s="182" t="s">
        <v>160</v>
      </c>
      <c r="E1564" s="183" t="s">
        <v>3040</v>
      </c>
      <c r="F1564" s="184" t="s">
        <v>3041</v>
      </c>
      <c r="G1564" s="185" t="s">
        <v>352</v>
      </c>
      <c r="H1564" s="186">
        <v>1</v>
      </c>
      <c r="I1564" s="187"/>
      <c r="J1564" s="188">
        <f>ROUND(I1564*H1564,2)</f>
        <v>0</v>
      </c>
      <c r="K1564" s="184" t="s">
        <v>164</v>
      </c>
      <c r="L1564" s="39"/>
      <c r="M1564" s="189" t="s">
        <v>1</v>
      </c>
      <c r="N1564" s="190" t="s">
        <v>43</v>
      </c>
      <c r="O1564" s="71"/>
      <c r="P1564" s="191">
        <f>O1564*H1564</f>
        <v>0</v>
      </c>
      <c r="Q1564" s="191">
        <v>0</v>
      </c>
      <c r="R1564" s="191">
        <f>Q1564*H1564</f>
        <v>0</v>
      </c>
      <c r="S1564" s="191">
        <v>0.45600000000000002</v>
      </c>
      <c r="T1564" s="192">
        <f>S1564*H1564</f>
        <v>0.45600000000000002</v>
      </c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R1564" s="193" t="s">
        <v>254</v>
      </c>
      <c r="AT1564" s="193" t="s">
        <v>160</v>
      </c>
      <c r="AU1564" s="193" t="s">
        <v>87</v>
      </c>
      <c r="AY1564" s="17" t="s">
        <v>157</v>
      </c>
      <c r="BE1564" s="194">
        <f>IF(N1564="základní",J1564,0)</f>
        <v>0</v>
      </c>
      <c r="BF1564" s="194">
        <f>IF(N1564="snížená",J1564,0)</f>
        <v>0</v>
      </c>
      <c r="BG1564" s="194">
        <f>IF(N1564="zákl. přenesená",J1564,0)</f>
        <v>0</v>
      </c>
      <c r="BH1564" s="194">
        <f>IF(N1564="sníž. přenesená",J1564,0)</f>
        <v>0</v>
      </c>
      <c r="BI1564" s="194">
        <f>IF(N1564="nulová",J1564,0)</f>
        <v>0</v>
      </c>
      <c r="BJ1564" s="17" t="s">
        <v>85</v>
      </c>
      <c r="BK1564" s="194">
        <f>ROUND(I1564*H1564,2)</f>
        <v>0</v>
      </c>
      <c r="BL1564" s="17" t="s">
        <v>254</v>
      </c>
      <c r="BM1564" s="193" t="s">
        <v>3042</v>
      </c>
    </row>
    <row r="1565" spans="1:65" s="13" customFormat="1" ht="10.199999999999999">
      <c r="B1565" s="195"/>
      <c r="C1565" s="196"/>
      <c r="D1565" s="197" t="s">
        <v>167</v>
      </c>
      <c r="E1565" s="198" t="s">
        <v>1</v>
      </c>
      <c r="F1565" s="199" t="s">
        <v>168</v>
      </c>
      <c r="G1565" s="196"/>
      <c r="H1565" s="198" t="s">
        <v>1</v>
      </c>
      <c r="I1565" s="200"/>
      <c r="J1565" s="196"/>
      <c r="K1565" s="196"/>
      <c r="L1565" s="201"/>
      <c r="M1565" s="202"/>
      <c r="N1565" s="203"/>
      <c r="O1565" s="203"/>
      <c r="P1565" s="203"/>
      <c r="Q1565" s="203"/>
      <c r="R1565" s="203"/>
      <c r="S1565" s="203"/>
      <c r="T1565" s="204"/>
      <c r="AT1565" s="205" t="s">
        <v>167</v>
      </c>
      <c r="AU1565" s="205" t="s">
        <v>87</v>
      </c>
      <c r="AV1565" s="13" t="s">
        <v>85</v>
      </c>
      <c r="AW1565" s="13" t="s">
        <v>33</v>
      </c>
      <c r="AX1565" s="13" t="s">
        <v>78</v>
      </c>
      <c r="AY1565" s="205" t="s">
        <v>157</v>
      </c>
    </row>
    <row r="1566" spans="1:65" s="14" customFormat="1" ht="10.199999999999999">
      <c r="B1566" s="206"/>
      <c r="C1566" s="207"/>
      <c r="D1566" s="197" t="s">
        <v>167</v>
      </c>
      <c r="E1566" s="208" t="s">
        <v>1</v>
      </c>
      <c r="F1566" s="209" t="s">
        <v>85</v>
      </c>
      <c r="G1566" s="207"/>
      <c r="H1566" s="210">
        <v>1</v>
      </c>
      <c r="I1566" s="211"/>
      <c r="J1566" s="207"/>
      <c r="K1566" s="207"/>
      <c r="L1566" s="212"/>
      <c r="M1566" s="213"/>
      <c r="N1566" s="214"/>
      <c r="O1566" s="214"/>
      <c r="P1566" s="214"/>
      <c r="Q1566" s="214"/>
      <c r="R1566" s="214"/>
      <c r="S1566" s="214"/>
      <c r="T1566" s="215"/>
      <c r="AT1566" s="216" t="s">
        <v>167</v>
      </c>
      <c r="AU1566" s="216" t="s">
        <v>87</v>
      </c>
      <c r="AV1566" s="14" t="s">
        <v>87</v>
      </c>
      <c r="AW1566" s="14" t="s">
        <v>33</v>
      </c>
      <c r="AX1566" s="14" t="s">
        <v>78</v>
      </c>
      <c r="AY1566" s="216" t="s">
        <v>157</v>
      </c>
    </row>
    <row r="1567" spans="1:65" s="15" customFormat="1" ht="10.199999999999999">
      <c r="B1567" s="217"/>
      <c r="C1567" s="218"/>
      <c r="D1567" s="197" t="s">
        <v>167</v>
      </c>
      <c r="E1567" s="219" t="s">
        <v>1</v>
      </c>
      <c r="F1567" s="220" t="s">
        <v>171</v>
      </c>
      <c r="G1567" s="218"/>
      <c r="H1567" s="221">
        <v>1</v>
      </c>
      <c r="I1567" s="222"/>
      <c r="J1567" s="218"/>
      <c r="K1567" s="218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167</v>
      </c>
      <c r="AU1567" s="227" t="s">
        <v>87</v>
      </c>
      <c r="AV1567" s="15" t="s">
        <v>165</v>
      </c>
      <c r="AW1567" s="15" t="s">
        <v>33</v>
      </c>
      <c r="AX1567" s="15" t="s">
        <v>85</v>
      </c>
      <c r="AY1567" s="227" t="s">
        <v>157</v>
      </c>
    </row>
    <row r="1568" spans="1:65" s="2" customFormat="1" ht="24.15" customHeight="1">
      <c r="A1568" s="34"/>
      <c r="B1568" s="35"/>
      <c r="C1568" s="182" t="s">
        <v>3043</v>
      </c>
      <c r="D1568" s="182" t="s">
        <v>160</v>
      </c>
      <c r="E1568" s="183" t="s">
        <v>3044</v>
      </c>
      <c r="F1568" s="184" t="s">
        <v>3045</v>
      </c>
      <c r="G1568" s="185" t="s">
        <v>174</v>
      </c>
      <c r="H1568" s="186">
        <v>47.34</v>
      </c>
      <c r="I1568" s="187"/>
      <c r="J1568" s="188">
        <f>ROUND(I1568*H1568,2)</f>
        <v>0</v>
      </c>
      <c r="K1568" s="184" t="s">
        <v>164</v>
      </c>
      <c r="L1568" s="39"/>
      <c r="M1568" s="189" t="s">
        <v>1</v>
      </c>
      <c r="N1568" s="190" t="s">
        <v>43</v>
      </c>
      <c r="O1568" s="71"/>
      <c r="P1568" s="191">
        <f>O1568*H1568</f>
        <v>0</v>
      </c>
      <c r="Q1568" s="191">
        <v>0</v>
      </c>
      <c r="R1568" s="191">
        <f>Q1568*H1568</f>
        <v>0</v>
      </c>
      <c r="S1568" s="191">
        <v>0</v>
      </c>
      <c r="T1568" s="192">
        <f>S1568*H1568</f>
        <v>0</v>
      </c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R1568" s="193" t="s">
        <v>254</v>
      </c>
      <c r="AT1568" s="193" t="s">
        <v>160</v>
      </c>
      <c r="AU1568" s="193" t="s">
        <v>87</v>
      </c>
      <c r="AY1568" s="17" t="s">
        <v>157</v>
      </c>
      <c r="BE1568" s="194">
        <f>IF(N1568="základní",J1568,0)</f>
        <v>0</v>
      </c>
      <c r="BF1568" s="194">
        <f>IF(N1568="snížená",J1568,0)</f>
        <v>0</v>
      </c>
      <c r="BG1568" s="194">
        <f>IF(N1568="zákl. přenesená",J1568,0)</f>
        <v>0</v>
      </c>
      <c r="BH1568" s="194">
        <f>IF(N1568="sníž. přenesená",J1568,0)</f>
        <v>0</v>
      </c>
      <c r="BI1568" s="194">
        <f>IF(N1568="nulová",J1568,0)</f>
        <v>0</v>
      </c>
      <c r="BJ1568" s="17" t="s">
        <v>85</v>
      </c>
      <c r="BK1568" s="194">
        <f>ROUND(I1568*H1568,2)</f>
        <v>0</v>
      </c>
      <c r="BL1568" s="17" t="s">
        <v>254</v>
      </c>
      <c r="BM1568" s="193" t="s">
        <v>3046</v>
      </c>
    </row>
    <row r="1569" spans="1:65" s="14" customFormat="1" ht="10.199999999999999">
      <c r="B1569" s="206"/>
      <c r="C1569" s="207"/>
      <c r="D1569" s="197" t="s">
        <v>167</v>
      </c>
      <c r="E1569" s="208" t="s">
        <v>1</v>
      </c>
      <c r="F1569" s="209" t="s">
        <v>3047</v>
      </c>
      <c r="G1569" s="207"/>
      <c r="H1569" s="210">
        <v>5.8</v>
      </c>
      <c r="I1569" s="211"/>
      <c r="J1569" s="207"/>
      <c r="K1569" s="207"/>
      <c r="L1569" s="212"/>
      <c r="M1569" s="213"/>
      <c r="N1569" s="214"/>
      <c r="O1569" s="214"/>
      <c r="P1569" s="214"/>
      <c r="Q1569" s="214"/>
      <c r="R1569" s="214"/>
      <c r="S1569" s="214"/>
      <c r="T1569" s="215"/>
      <c r="AT1569" s="216" t="s">
        <v>167</v>
      </c>
      <c r="AU1569" s="216" t="s">
        <v>87</v>
      </c>
      <c r="AV1569" s="14" t="s">
        <v>87</v>
      </c>
      <c r="AW1569" s="14" t="s">
        <v>33</v>
      </c>
      <c r="AX1569" s="14" t="s">
        <v>78</v>
      </c>
      <c r="AY1569" s="216" t="s">
        <v>157</v>
      </c>
    </row>
    <row r="1570" spans="1:65" s="14" customFormat="1" ht="10.199999999999999">
      <c r="B1570" s="206"/>
      <c r="C1570" s="207"/>
      <c r="D1570" s="197" t="s">
        <v>167</v>
      </c>
      <c r="E1570" s="208" t="s">
        <v>1</v>
      </c>
      <c r="F1570" s="209" t="s">
        <v>3048</v>
      </c>
      <c r="G1570" s="207"/>
      <c r="H1570" s="210">
        <v>22.54</v>
      </c>
      <c r="I1570" s="211"/>
      <c r="J1570" s="207"/>
      <c r="K1570" s="207"/>
      <c r="L1570" s="212"/>
      <c r="M1570" s="213"/>
      <c r="N1570" s="214"/>
      <c r="O1570" s="214"/>
      <c r="P1570" s="214"/>
      <c r="Q1570" s="214"/>
      <c r="R1570" s="214"/>
      <c r="S1570" s="214"/>
      <c r="T1570" s="215"/>
      <c r="AT1570" s="216" t="s">
        <v>167</v>
      </c>
      <c r="AU1570" s="216" t="s">
        <v>87</v>
      </c>
      <c r="AV1570" s="14" t="s">
        <v>87</v>
      </c>
      <c r="AW1570" s="14" t="s">
        <v>33</v>
      </c>
      <c r="AX1570" s="14" t="s">
        <v>78</v>
      </c>
      <c r="AY1570" s="216" t="s">
        <v>157</v>
      </c>
    </row>
    <row r="1571" spans="1:65" s="14" customFormat="1" ht="10.199999999999999">
      <c r="B1571" s="206"/>
      <c r="C1571" s="207"/>
      <c r="D1571" s="197" t="s">
        <v>167</v>
      </c>
      <c r="E1571" s="208" t="s">
        <v>1</v>
      </c>
      <c r="F1571" s="209" t="s">
        <v>3049</v>
      </c>
      <c r="G1571" s="207"/>
      <c r="H1571" s="210">
        <v>7.8</v>
      </c>
      <c r="I1571" s="211"/>
      <c r="J1571" s="207"/>
      <c r="K1571" s="207"/>
      <c r="L1571" s="212"/>
      <c r="M1571" s="213"/>
      <c r="N1571" s="214"/>
      <c r="O1571" s="214"/>
      <c r="P1571" s="214"/>
      <c r="Q1571" s="214"/>
      <c r="R1571" s="214"/>
      <c r="S1571" s="214"/>
      <c r="T1571" s="215"/>
      <c r="AT1571" s="216" t="s">
        <v>167</v>
      </c>
      <c r="AU1571" s="216" t="s">
        <v>87</v>
      </c>
      <c r="AV1571" s="14" t="s">
        <v>87</v>
      </c>
      <c r="AW1571" s="14" t="s">
        <v>33</v>
      </c>
      <c r="AX1571" s="14" t="s">
        <v>78</v>
      </c>
      <c r="AY1571" s="216" t="s">
        <v>157</v>
      </c>
    </row>
    <row r="1572" spans="1:65" s="14" customFormat="1" ht="10.199999999999999">
      <c r="B1572" s="206"/>
      <c r="C1572" s="207"/>
      <c r="D1572" s="197" t="s">
        <v>167</v>
      </c>
      <c r="E1572" s="208" t="s">
        <v>1</v>
      </c>
      <c r="F1572" s="209" t="s">
        <v>3050</v>
      </c>
      <c r="G1572" s="207"/>
      <c r="H1572" s="210">
        <v>11.2</v>
      </c>
      <c r="I1572" s="211"/>
      <c r="J1572" s="207"/>
      <c r="K1572" s="207"/>
      <c r="L1572" s="212"/>
      <c r="M1572" s="213"/>
      <c r="N1572" s="214"/>
      <c r="O1572" s="214"/>
      <c r="P1572" s="214"/>
      <c r="Q1572" s="214"/>
      <c r="R1572" s="214"/>
      <c r="S1572" s="214"/>
      <c r="T1572" s="215"/>
      <c r="AT1572" s="216" t="s">
        <v>167</v>
      </c>
      <c r="AU1572" s="216" t="s">
        <v>87</v>
      </c>
      <c r="AV1572" s="14" t="s">
        <v>87</v>
      </c>
      <c r="AW1572" s="14" t="s">
        <v>33</v>
      </c>
      <c r="AX1572" s="14" t="s">
        <v>78</v>
      </c>
      <c r="AY1572" s="216" t="s">
        <v>157</v>
      </c>
    </row>
    <row r="1573" spans="1:65" s="15" customFormat="1" ht="10.199999999999999">
      <c r="B1573" s="217"/>
      <c r="C1573" s="218"/>
      <c r="D1573" s="197" t="s">
        <v>167</v>
      </c>
      <c r="E1573" s="219" t="s">
        <v>1</v>
      </c>
      <c r="F1573" s="220" t="s">
        <v>171</v>
      </c>
      <c r="G1573" s="218"/>
      <c r="H1573" s="221">
        <v>47.34</v>
      </c>
      <c r="I1573" s="222"/>
      <c r="J1573" s="218"/>
      <c r="K1573" s="218"/>
      <c r="L1573" s="223"/>
      <c r="M1573" s="224"/>
      <c r="N1573" s="225"/>
      <c r="O1573" s="225"/>
      <c r="P1573" s="225"/>
      <c r="Q1573" s="225"/>
      <c r="R1573" s="225"/>
      <c r="S1573" s="225"/>
      <c r="T1573" s="226"/>
      <c r="AT1573" s="227" t="s">
        <v>167</v>
      </c>
      <c r="AU1573" s="227" t="s">
        <v>87</v>
      </c>
      <c r="AV1573" s="15" t="s">
        <v>165</v>
      </c>
      <c r="AW1573" s="15" t="s">
        <v>33</v>
      </c>
      <c r="AX1573" s="15" t="s">
        <v>85</v>
      </c>
      <c r="AY1573" s="227" t="s">
        <v>157</v>
      </c>
    </row>
    <row r="1574" spans="1:65" s="2" customFormat="1" ht="24.15" customHeight="1">
      <c r="A1574" s="34"/>
      <c r="B1574" s="35"/>
      <c r="C1574" s="228" t="s">
        <v>3051</v>
      </c>
      <c r="D1574" s="228" t="s">
        <v>240</v>
      </c>
      <c r="E1574" s="229" t="s">
        <v>3052</v>
      </c>
      <c r="F1574" s="230" t="s">
        <v>3053</v>
      </c>
      <c r="G1574" s="231" t="s">
        <v>174</v>
      </c>
      <c r="H1574" s="232">
        <v>47.34</v>
      </c>
      <c r="I1574" s="233"/>
      <c r="J1574" s="234">
        <f t="shared" ref="J1574:J1579" si="130">ROUND(I1574*H1574,2)</f>
        <v>0</v>
      </c>
      <c r="K1574" s="230" t="s">
        <v>164</v>
      </c>
      <c r="L1574" s="235"/>
      <c r="M1574" s="236" t="s">
        <v>1</v>
      </c>
      <c r="N1574" s="237" t="s">
        <v>43</v>
      </c>
      <c r="O1574" s="71"/>
      <c r="P1574" s="191">
        <f t="shared" ref="P1574:P1579" si="131">O1574*H1574</f>
        <v>0</v>
      </c>
      <c r="Q1574" s="191">
        <v>8.0000000000000004E-4</v>
      </c>
      <c r="R1574" s="191">
        <f t="shared" ref="R1574:R1579" si="132">Q1574*H1574</f>
        <v>3.7872000000000003E-2</v>
      </c>
      <c r="S1574" s="191">
        <v>0</v>
      </c>
      <c r="T1574" s="192">
        <f t="shared" ref="T1574:T1579" si="133">S1574*H1574</f>
        <v>0</v>
      </c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R1574" s="193" t="s">
        <v>367</v>
      </c>
      <c r="AT1574" s="193" t="s">
        <v>240</v>
      </c>
      <c r="AU1574" s="193" t="s">
        <v>87</v>
      </c>
      <c r="AY1574" s="17" t="s">
        <v>157</v>
      </c>
      <c r="BE1574" s="194">
        <f t="shared" ref="BE1574:BE1579" si="134">IF(N1574="základní",J1574,0)</f>
        <v>0</v>
      </c>
      <c r="BF1574" s="194">
        <f t="shared" ref="BF1574:BF1579" si="135">IF(N1574="snížená",J1574,0)</f>
        <v>0</v>
      </c>
      <c r="BG1574" s="194">
        <f t="shared" ref="BG1574:BG1579" si="136">IF(N1574="zákl. přenesená",J1574,0)</f>
        <v>0</v>
      </c>
      <c r="BH1574" s="194">
        <f t="shared" ref="BH1574:BH1579" si="137">IF(N1574="sníž. přenesená",J1574,0)</f>
        <v>0</v>
      </c>
      <c r="BI1574" s="194">
        <f t="shared" ref="BI1574:BI1579" si="138">IF(N1574="nulová",J1574,0)</f>
        <v>0</v>
      </c>
      <c r="BJ1574" s="17" t="s">
        <v>85</v>
      </c>
      <c r="BK1574" s="194">
        <f t="shared" ref="BK1574:BK1579" si="139">ROUND(I1574*H1574,2)</f>
        <v>0</v>
      </c>
      <c r="BL1574" s="17" t="s">
        <v>254</v>
      </c>
      <c r="BM1574" s="193" t="s">
        <v>3054</v>
      </c>
    </row>
    <row r="1575" spans="1:65" s="2" customFormat="1" ht="24.15" customHeight="1">
      <c r="A1575" s="34"/>
      <c r="B1575" s="35"/>
      <c r="C1575" s="182" t="s">
        <v>3055</v>
      </c>
      <c r="D1575" s="182" t="s">
        <v>160</v>
      </c>
      <c r="E1575" s="183" t="s">
        <v>3056</v>
      </c>
      <c r="F1575" s="184" t="s">
        <v>3057</v>
      </c>
      <c r="G1575" s="185" t="s">
        <v>352</v>
      </c>
      <c r="H1575" s="186">
        <v>2</v>
      </c>
      <c r="I1575" s="187"/>
      <c r="J1575" s="188">
        <f t="shared" si="130"/>
        <v>0</v>
      </c>
      <c r="K1575" s="184" t="s">
        <v>164</v>
      </c>
      <c r="L1575" s="39"/>
      <c r="M1575" s="189" t="s">
        <v>1</v>
      </c>
      <c r="N1575" s="190" t="s">
        <v>43</v>
      </c>
      <c r="O1575" s="71"/>
      <c r="P1575" s="191">
        <f t="shared" si="131"/>
        <v>0</v>
      </c>
      <c r="Q1575" s="191">
        <v>0</v>
      </c>
      <c r="R1575" s="191">
        <f t="shared" si="132"/>
        <v>0</v>
      </c>
      <c r="S1575" s="191">
        <v>0</v>
      </c>
      <c r="T1575" s="192">
        <f t="shared" si="133"/>
        <v>0</v>
      </c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R1575" s="193" t="s">
        <v>254</v>
      </c>
      <c r="AT1575" s="193" t="s">
        <v>160</v>
      </c>
      <c r="AU1575" s="193" t="s">
        <v>87</v>
      </c>
      <c r="AY1575" s="17" t="s">
        <v>157</v>
      </c>
      <c r="BE1575" s="194">
        <f t="shared" si="134"/>
        <v>0</v>
      </c>
      <c r="BF1575" s="194">
        <f t="shared" si="135"/>
        <v>0</v>
      </c>
      <c r="BG1575" s="194">
        <f t="shared" si="136"/>
        <v>0</v>
      </c>
      <c r="BH1575" s="194">
        <f t="shared" si="137"/>
        <v>0</v>
      </c>
      <c r="BI1575" s="194">
        <f t="shared" si="138"/>
        <v>0</v>
      </c>
      <c r="BJ1575" s="17" t="s">
        <v>85</v>
      </c>
      <c r="BK1575" s="194">
        <f t="shared" si="139"/>
        <v>0</v>
      </c>
      <c r="BL1575" s="17" t="s">
        <v>254</v>
      </c>
      <c r="BM1575" s="193" t="s">
        <v>3058</v>
      </c>
    </row>
    <row r="1576" spans="1:65" s="2" customFormat="1" ht="16.5" customHeight="1">
      <c r="A1576" s="34"/>
      <c r="B1576" s="35"/>
      <c r="C1576" s="182" t="s">
        <v>3059</v>
      </c>
      <c r="D1576" s="182" t="s">
        <v>160</v>
      </c>
      <c r="E1576" s="183" t="s">
        <v>3060</v>
      </c>
      <c r="F1576" s="184" t="s">
        <v>3061</v>
      </c>
      <c r="G1576" s="185" t="s">
        <v>352</v>
      </c>
      <c r="H1576" s="186">
        <v>2</v>
      </c>
      <c r="I1576" s="187"/>
      <c r="J1576" s="188">
        <f t="shared" si="130"/>
        <v>0</v>
      </c>
      <c r="K1576" s="184" t="s">
        <v>164</v>
      </c>
      <c r="L1576" s="39"/>
      <c r="M1576" s="189" t="s">
        <v>1</v>
      </c>
      <c r="N1576" s="190" t="s">
        <v>43</v>
      </c>
      <c r="O1576" s="71"/>
      <c r="P1576" s="191">
        <f t="shared" si="131"/>
        <v>0</v>
      </c>
      <c r="Q1576" s="191">
        <v>0</v>
      </c>
      <c r="R1576" s="191">
        <f t="shared" si="132"/>
        <v>0</v>
      </c>
      <c r="S1576" s="191">
        <v>0</v>
      </c>
      <c r="T1576" s="192">
        <f t="shared" si="133"/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193" t="s">
        <v>254</v>
      </c>
      <c r="AT1576" s="193" t="s">
        <v>160</v>
      </c>
      <c r="AU1576" s="193" t="s">
        <v>87</v>
      </c>
      <c r="AY1576" s="17" t="s">
        <v>157</v>
      </c>
      <c r="BE1576" s="194">
        <f t="shared" si="134"/>
        <v>0</v>
      </c>
      <c r="BF1576" s="194">
        <f t="shared" si="135"/>
        <v>0</v>
      </c>
      <c r="BG1576" s="194">
        <f t="shared" si="136"/>
        <v>0</v>
      </c>
      <c r="BH1576" s="194">
        <f t="shared" si="137"/>
        <v>0</v>
      </c>
      <c r="BI1576" s="194">
        <f t="shared" si="138"/>
        <v>0</v>
      </c>
      <c r="BJ1576" s="17" t="s">
        <v>85</v>
      </c>
      <c r="BK1576" s="194">
        <f t="shared" si="139"/>
        <v>0</v>
      </c>
      <c r="BL1576" s="17" t="s">
        <v>254</v>
      </c>
      <c r="BM1576" s="193" t="s">
        <v>3062</v>
      </c>
    </row>
    <row r="1577" spans="1:65" s="2" customFormat="1" ht="16.5" customHeight="1">
      <c r="A1577" s="34"/>
      <c r="B1577" s="35"/>
      <c r="C1577" s="228" t="s">
        <v>3063</v>
      </c>
      <c r="D1577" s="228" t="s">
        <v>240</v>
      </c>
      <c r="E1577" s="229" t="s">
        <v>3064</v>
      </c>
      <c r="F1577" s="230" t="s">
        <v>3065</v>
      </c>
      <c r="G1577" s="231" t="s">
        <v>352</v>
      </c>
      <c r="H1577" s="232">
        <v>2</v>
      </c>
      <c r="I1577" s="233"/>
      <c r="J1577" s="234">
        <f t="shared" si="130"/>
        <v>0</v>
      </c>
      <c r="K1577" s="230" t="s">
        <v>164</v>
      </c>
      <c r="L1577" s="235"/>
      <c r="M1577" s="236" t="s">
        <v>1</v>
      </c>
      <c r="N1577" s="237" t="s">
        <v>43</v>
      </c>
      <c r="O1577" s="71"/>
      <c r="P1577" s="191">
        <f t="shared" si="131"/>
        <v>0</v>
      </c>
      <c r="Q1577" s="191">
        <v>1.2E-4</v>
      </c>
      <c r="R1577" s="191">
        <f t="shared" si="132"/>
        <v>2.4000000000000001E-4</v>
      </c>
      <c r="S1577" s="191">
        <v>0</v>
      </c>
      <c r="T1577" s="192">
        <f t="shared" si="133"/>
        <v>0</v>
      </c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R1577" s="193" t="s">
        <v>367</v>
      </c>
      <c r="AT1577" s="193" t="s">
        <v>240</v>
      </c>
      <c r="AU1577" s="193" t="s">
        <v>87</v>
      </c>
      <c r="AY1577" s="17" t="s">
        <v>157</v>
      </c>
      <c r="BE1577" s="194">
        <f t="shared" si="134"/>
        <v>0</v>
      </c>
      <c r="BF1577" s="194">
        <f t="shared" si="135"/>
        <v>0</v>
      </c>
      <c r="BG1577" s="194">
        <f t="shared" si="136"/>
        <v>0</v>
      </c>
      <c r="BH1577" s="194">
        <f t="shared" si="137"/>
        <v>0</v>
      </c>
      <c r="BI1577" s="194">
        <f t="shared" si="138"/>
        <v>0</v>
      </c>
      <c r="BJ1577" s="17" t="s">
        <v>85</v>
      </c>
      <c r="BK1577" s="194">
        <f t="shared" si="139"/>
        <v>0</v>
      </c>
      <c r="BL1577" s="17" t="s">
        <v>254</v>
      </c>
      <c r="BM1577" s="193" t="s">
        <v>3066</v>
      </c>
    </row>
    <row r="1578" spans="1:65" s="2" customFormat="1" ht="16.5" customHeight="1">
      <c r="A1578" s="34"/>
      <c r="B1578" s="35"/>
      <c r="C1578" s="182" t="s">
        <v>3067</v>
      </c>
      <c r="D1578" s="182" t="s">
        <v>160</v>
      </c>
      <c r="E1578" s="183" t="s">
        <v>3068</v>
      </c>
      <c r="F1578" s="184" t="s">
        <v>3069</v>
      </c>
      <c r="G1578" s="185" t="s">
        <v>352</v>
      </c>
      <c r="H1578" s="186">
        <v>2</v>
      </c>
      <c r="I1578" s="187"/>
      <c r="J1578" s="188">
        <f t="shared" si="130"/>
        <v>0</v>
      </c>
      <c r="K1578" s="184" t="s">
        <v>164</v>
      </c>
      <c r="L1578" s="39"/>
      <c r="M1578" s="189" t="s">
        <v>1</v>
      </c>
      <c r="N1578" s="190" t="s">
        <v>43</v>
      </c>
      <c r="O1578" s="71"/>
      <c r="P1578" s="191">
        <f t="shared" si="131"/>
        <v>0</v>
      </c>
      <c r="Q1578" s="191">
        <v>0</v>
      </c>
      <c r="R1578" s="191">
        <f t="shared" si="132"/>
        <v>0</v>
      </c>
      <c r="S1578" s="191">
        <v>0</v>
      </c>
      <c r="T1578" s="192">
        <f t="shared" si="133"/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193" t="s">
        <v>254</v>
      </c>
      <c r="AT1578" s="193" t="s">
        <v>160</v>
      </c>
      <c r="AU1578" s="193" t="s">
        <v>87</v>
      </c>
      <c r="AY1578" s="17" t="s">
        <v>157</v>
      </c>
      <c r="BE1578" s="194">
        <f t="shared" si="134"/>
        <v>0</v>
      </c>
      <c r="BF1578" s="194">
        <f t="shared" si="135"/>
        <v>0</v>
      </c>
      <c r="BG1578" s="194">
        <f t="shared" si="136"/>
        <v>0</v>
      </c>
      <c r="BH1578" s="194">
        <f t="shared" si="137"/>
        <v>0</v>
      </c>
      <c r="BI1578" s="194">
        <f t="shared" si="138"/>
        <v>0</v>
      </c>
      <c r="BJ1578" s="17" t="s">
        <v>85</v>
      </c>
      <c r="BK1578" s="194">
        <f t="shared" si="139"/>
        <v>0</v>
      </c>
      <c r="BL1578" s="17" t="s">
        <v>254</v>
      </c>
      <c r="BM1578" s="193" t="s">
        <v>3070</v>
      </c>
    </row>
    <row r="1579" spans="1:65" s="2" customFormat="1" ht="16.5" customHeight="1">
      <c r="A1579" s="34"/>
      <c r="B1579" s="35"/>
      <c r="C1579" s="228" t="s">
        <v>3071</v>
      </c>
      <c r="D1579" s="228" t="s">
        <v>240</v>
      </c>
      <c r="E1579" s="229" t="s">
        <v>3072</v>
      </c>
      <c r="F1579" s="230" t="s">
        <v>3073</v>
      </c>
      <c r="G1579" s="231" t="s">
        <v>202</v>
      </c>
      <c r="H1579" s="232">
        <v>19</v>
      </c>
      <c r="I1579" s="233"/>
      <c r="J1579" s="234">
        <f t="shared" si="130"/>
        <v>0</v>
      </c>
      <c r="K1579" s="230" t="s">
        <v>164</v>
      </c>
      <c r="L1579" s="235"/>
      <c r="M1579" s="236" t="s">
        <v>1</v>
      </c>
      <c r="N1579" s="237" t="s">
        <v>43</v>
      </c>
      <c r="O1579" s="71"/>
      <c r="P1579" s="191">
        <f t="shared" si="131"/>
        <v>0</v>
      </c>
      <c r="Q1579" s="191">
        <v>4.0999999999999999E-4</v>
      </c>
      <c r="R1579" s="191">
        <f t="shared" si="132"/>
        <v>7.79E-3</v>
      </c>
      <c r="S1579" s="191">
        <v>0</v>
      </c>
      <c r="T1579" s="192">
        <f t="shared" si="133"/>
        <v>0</v>
      </c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R1579" s="193" t="s">
        <v>367</v>
      </c>
      <c r="AT1579" s="193" t="s">
        <v>240</v>
      </c>
      <c r="AU1579" s="193" t="s">
        <v>87</v>
      </c>
      <c r="AY1579" s="17" t="s">
        <v>157</v>
      </c>
      <c r="BE1579" s="194">
        <f t="shared" si="134"/>
        <v>0</v>
      </c>
      <c r="BF1579" s="194">
        <f t="shared" si="135"/>
        <v>0</v>
      </c>
      <c r="BG1579" s="194">
        <f t="shared" si="136"/>
        <v>0</v>
      </c>
      <c r="BH1579" s="194">
        <f t="shared" si="137"/>
        <v>0</v>
      </c>
      <c r="BI1579" s="194">
        <f t="shared" si="138"/>
        <v>0</v>
      </c>
      <c r="BJ1579" s="17" t="s">
        <v>85</v>
      </c>
      <c r="BK1579" s="194">
        <f t="shared" si="139"/>
        <v>0</v>
      </c>
      <c r="BL1579" s="17" t="s">
        <v>254</v>
      </c>
      <c r="BM1579" s="193" t="s">
        <v>3074</v>
      </c>
    </row>
    <row r="1580" spans="1:65" s="14" customFormat="1" ht="10.199999999999999">
      <c r="B1580" s="206"/>
      <c r="C1580" s="207"/>
      <c r="D1580" s="197" t="s">
        <v>167</v>
      </c>
      <c r="E1580" s="208" t="s">
        <v>1</v>
      </c>
      <c r="F1580" s="209" t="s">
        <v>3075</v>
      </c>
      <c r="G1580" s="207"/>
      <c r="H1580" s="210">
        <v>19</v>
      </c>
      <c r="I1580" s="211"/>
      <c r="J1580" s="207"/>
      <c r="K1580" s="207"/>
      <c r="L1580" s="212"/>
      <c r="M1580" s="213"/>
      <c r="N1580" s="214"/>
      <c r="O1580" s="214"/>
      <c r="P1580" s="214"/>
      <c r="Q1580" s="214"/>
      <c r="R1580" s="214"/>
      <c r="S1580" s="214"/>
      <c r="T1580" s="215"/>
      <c r="AT1580" s="216" t="s">
        <v>167</v>
      </c>
      <c r="AU1580" s="216" t="s">
        <v>87</v>
      </c>
      <c r="AV1580" s="14" t="s">
        <v>87</v>
      </c>
      <c r="AW1580" s="14" t="s">
        <v>33</v>
      </c>
      <c r="AX1580" s="14" t="s">
        <v>85</v>
      </c>
      <c r="AY1580" s="216" t="s">
        <v>157</v>
      </c>
    </row>
    <row r="1581" spans="1:65" s="2" customFormat="1" ht="16.5" customHeight="1">
      <c r="A1581" s="34"/>
      <c r="B1581" s="35"/>
      <c r="C1581" s="182" t="s">
        <v>3076</v>
      </c>
      <c r="D1581" s="182" t="s">
        <v>160</v>
      </c>
      <c r="E1581" s="183" t="s">
        <v>3077</v>
      </c>
      <c r="F1581" s="184" t="s">
        <v>3078</v>
      </c>
      <c r="G1581" s="185" t="s">
        <v>352</v>
      </c>
      <c r="H1581" s="186">
        <v>13</v>
      </c>
      <c r="I1581" s="187"/>
      <c r="J1581" s="188">
        <f t="shared" ref="J1581:J1591" si="140">ROUND(I1581*H1581,2)</f>
        <v>0</v>
      </c>
      <c r="K1581" s="184" t="s">
        <v>164</v>
      </c>
      <c r="L1581" s="39"/>
      <c r="M1581" s="189" t="s">
        <v>1</v>
      </c>
      <c r="N1581" s="190" t="s">
        <v>43</v>
      </c>
      <c r="O1581" s="71"/>
      <c r="P1581" s="191">
        <f t="shared" ref="P1581:P1591" si="141">O1581*H1581</f>
        <v>0</v>
      </c>
      <c r="Q1581" s="191">
        <v>0</v>
      </c>
      <c r="R1581" s="191">
        <f t="shared" ref="R1581:R1591" si="142">Q1581*H1581</f>
        <v>0</v>
      </c>
      <c r="S1581" s="191">
        <v>0</v>
      </c>
      <c r="T1581" s="192">
        <f t="shared" ref="T1581:T1591" si="143">S1581*H1581</f>
        <v>0</v>
      </c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R1581" s="193" t="s">
        <v>254</v>
      </c>
      <c r="AT1581" s="193" t="s">
        <v>160</v>
      </c>
      <c r="AU1581" s="193" t="s">
        <v>87</v>
      </c>
      <c r="AY1581" s="17" t="s">
        <v>157</v>
      </c>
      <c r="BE1581" s="194">
        <f t="shared" ref="BE1581:BE1591" si="144">IF(N1581="základní",J1581,0)</f>
        <v>0</v>
      </c>
      <c r="BF1581" s="194">
        <f t="shared" ref="BF1581:BF1591" si="145">IF(N1581="snížená",J1581,0)</f>
        <v>0</v>
      </c>
      <c r="BG1581" s="194">
        <f t="shared" ref="BG1581:BG1591" si="146">IF(N1581="zákl. přenesená",J1581,0)</f>
        <v>0</v>
      </c>
      <c r="BH1581" s="194">
        <f t="shared" ref="BH1581:BH1591" si="147">IF(N1581="sníž. přenesená",J1581,0)</f>
        <v>0</v>
      </c>
      <c r="BI1581" s="194">
        <f t="shared" ref="BI1581:BI1591" si="148">IF(N1581="nulová",J1581,0)</f>
        <v>0</v>
      </c>
      <c r="BJ1581" s="17" t="s">
        <v>85</v>
      </c>
      <c r="BK1581" s="194">
        <f t="shared" ref="BK1581:BK1591" si="149">ROUND(I1581*H1581,2)</f>
        <v>0</v>
      </c>
      <c r="BL1581" s="17" t="s">
        <v>254</v>
      </c>
      <c r="BM1581" s="193" t="s">
        <v>3079</v>
      </c>
    </row>
    <row r="1582" spans="1:65" s="2" customFormat="1" ht="16.5" customHeight="1">
      <c r="A1582" s="34"/>
      <c r="B1582" s="35"/>
      <c r="C1582" s="228" t="s">
        <v>3080</v>
      </c>
      <c r="D1582" s="228" t="s">
        <v>240</v>
      </c>
      <c r="E1582" s="229" t="s">
        <v>3081</v>
      </c>
      <c r="F1582" s="230" t="s">
        <v>3082</v>
      </c>
      <c r="G1582" s="231" t="s">
        <v>352</v>
      </c>
      <c r="H1582" s="232">
        <v>7</v>
      </c>
      <c r="I1582" s="233"/>
      <c r="J1582" s="234">
        <f t="shared" si="140"/>
        <v>0</v>
      </c>
      <c r="K1582" s="230" t="s">
        <v>164</v>
      </c>
      <c r="L1582" s="235"/>
      <c r="M1582" s="236" t="s">
        <v>1</v>
      </c>
      <c r="N1582" s="237" t="s">
        <v>43</v>
      </c>
      <c r="O1582" s="71"/>
      <c r="P1582" s="191">
        <f t="shared" si="141"/>
        <v>0</v>
      </c>
      <c r="Q1582" s="191">
        <v>5.0000000000000001E-4</v>
      </c>
      <c r="R1582" s="191">
        <f t="shared" si="142"/>
        <v>3.5000000000000001E-3</v>
      </c>
      <c r="S1582" s="191">
        <v>0</v>
      </c>
      <c r="T1582" s="192">
        <f t="shared" si="143"/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193" t="s">
        <v>367</v>
      </c>
      <c r="AT1582" s="193" t="s">
        <v>240</v>
      </c>
      <c r="AU1582" s="193" t="s">
        <v>87</v>
      </c>
      <c r="AY1582" s="17" t="s">
        <v>157</v>
      </c>
      <c r="BE1582" s="194">
        <f t="shared" si="144"/>
        <v>0</v>
      </c>
      <c r="BF1582" s="194">
        <f t="shared" si="145"/>
        <v>0</v>
      </c>
      <c r="BG1582" s="194">
        <f t="shared" si="146"/>
        <v>0</v>
      </c>
      <c r="BH1582" s="194">
        <f t="shared" si="147"/>
        <v>0</v>
      </c>
      <c r="BI1582" s="194">
        <f t="shared" si="148"/>
        <v>0</v>
      </c>
      <c r="BJ1582" s="17" t="s">
        <v>85</v>
      </c>
      <c r="BK1582" s="194">
        <f t="shared" si="149"/>
        <v>0</v>
      </c>
      <c r="BL1582" s="17" t="s">
        <v>254</v>
      </c>
      <c r="BM1582" s="193" t="s">
        <v>3083</v>
      </c>
    </row>
    <row r="1583" spans="1:65" s="2" customFormat="1" ht="16.5" customHeight="1">
      <c r="A1583" s="34"/>
      <c r="B1583" s="35"/>
      <c r="C1583" s="228" t="s">
        <v>3084</v>
      </c>
      <c r="D1583" s="228" t="s">
        <v>240</v>
      </c>
      <c r="E1583" s="229" t="s">
        <v>3085</v>
      </c>
      <c r="F1583" s="230" t="s">
        <v>3086</v>
      </c>
      <c r="G1583" s="231" t="s">
        <v>352</v>
      </c>
      <c r="H1583" s="232">
        <v>2</v>
      </c>
      <c r="I1583" s="233"/>
      <c r="J1583" s="234">
        <f t="shared" si="140"/>
        <v>0</v>
      </c>
      <c r="K1583" s="230" t="s">
        <v>164</v>
      </c>
      <c r="L1583" s="235"/>
      <c r="M1583" s="236" t="s">
        <v>1</v>
      </c>
      <c r="N1583" s="237" t="s">
        <v>43</v>
      </c>
      <c r="O1583" s="71"/>
      <c r="P1583" s="191">
        <f t="shared" si="141"/>
        <v>0</v>
      </c>
      <c r="Q1583" s="191">
        <v>2.0000000000000001E-4</v>
      </c>
      <c r="R1583" s="191">
        <f t="shared" si="142"/>
        <v>4.0000000000000002E-4</v>
      </c>
      <c r="S1583" s="191">
        <v>0</v>
      </c>
      <c r="T1583" s="192">
        <f t="shared" si="143"/>
        <v>0</v>
      </c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R1583" s="193" t="s">
        <v>367</v>
      </c>
      <c r="AT1583" s="193" t="s">
        <v>240</v>
      </c>
      <c r="AU1583" s="193" t="s">
        <v>87</v>
      </c>
      <c r="AY1583" s="17" t="s">
        <v>157</v>
      </c>
      <c r="BE1583" s="194">
        <f t="shared" si="144"/>
        <v>0</v>
      </c>
      <c r="BF1583" s="194">
        <f t="shared" si="145"/>
        <v>0</v>
      </c>
      <c r="BG1583" s="194">
        <f t="shared" si="146"/>
        <v>0</v>
      </c>
      <c r="BH1583" s="194">
        <f t="shared" si="147"/>
        <v>0</v>
      </c>
      <c r="BI1583" s="194">
        <f t="shared" si="148"/>
        <v>0</v>
      </c>
      <c r="BJ1583" s="17" t="s">
        <v>85</v>
      </c>
      <c r="BK1583" s="194">
        <f t="shared" si="149"/>
        <v>0</v>
      </c>
      <c r="BL1583" s="17" t="s">
        <v>254</v>
      </c>
      <c r="BM1583" s="193" t="s">
        <v>3087</v>
      </c>
    </row>
    <row r="1584" spans="1:65" s="2" customFormat="1" ht="16.5" customHeight="1">
      <c r="A1584" s="34"/>
      <c r="B1584" s="35"/>
      <c r="C1584" s="228" t="s">
        <v>3088</v>
      </c>
      <c r="D1584" s="228" t="s">
        <v>240</v>
      </c>
      <c r="E1584" s="229" t="s">
        <v>3089</v>
      </c>
      <c r="F1584" s="230" t="s">
        <v>3090</v>
      </c>
      <c r="G1584" s="231" t="s">
        <v>352</v>
      </c>
      <c r="H1584" s="232">
        <v>2</v>
      </c>
      <c r="I1584" s="233"/>
      <c r="J1584" s="234">
        <f t="shared" si="140"/>
        <v>0</v>
      </c>
      <c r="K1584" s="230" t="s">
        <v>164</v>
      </c>
      <c r="L1584" s="235"/>
      <c r="M1584" s="236" t="s">
        <v>1</v>
      </c>
      <c r="N1584" s="237" t="s">
        <v>43</v>
      </c>
      <c r="O1584" s="71"/>
      <c r="P1584" s="191">
        <f t="shared" si="141"/>
        <v>0</v>
      </c>
      <c r="Q1584" s="191">
        <v>2.0000000000000001E-4</v>
      </c>
      <c r="R1584" s="191">
        <f t="shared" si="142"/>
        <v>4.0000000000000002E-4</v>
      </c>
      <c r="S1584" s="191">
        <v>0</v>
      </c>
      <c r="T1584" s="192">
        <f t="shared" si="143"/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193" t="s">
        <v>367</v>
      </c>
      <c r="AT1584" s="193" t="s">
        <v>240</v>
      </c>
      <c r="AU1584" s="193" t="s">
        <v>87</v>
      </c>
      <c r="AY1584" s="17" t="s">
        <v>157</v>
      </c>
      <c r="BE1584" s="194">
        <f t="shared" si="144"/>
        <v>0</v>
      </c>
      <c r="BF1584" s="194">
        <f t="shared" si="145"/>
        <v>0</v>
      </c>
      <c r="BG1584" s="194">
        <f t="shared" si="146"/>
        <v>0</v>
      </c>
      <c r="BH1584" s="194">
        <f t="shared" si="147"/>
        <v>0</v>
      </c>
      <c r="BI1584" s="194">
        <f t="shared" si="148"/>
        <v>0</v>
      </c>
      <c r="BJ1584" s="17" t="s">
        <v>85</v>
      </c>
      <c r="BK1584" s="194">
        <f t="shared" si="149"/>
        <v>0</v>
      </c>
      <c r="BL1584" s="17" t="s">
        <v>254</v>
      </c>
      <c r="BM1584" s="193" t="s">
        <v>3091</v>
      </c>
    </row>
    <row r="1585" spans="1:65" s="2" customFormat="1" ht="24.15" customHeight="1">
      <c r="A1585" s="34"/>
      <c r="B1585" s="35"/>
      <c r="C1585" s="228" t="s">
        <v>3092</v>
      </c>
      <c r="D1585" s="228" t="s">
        <v>240</v>
      </c>
      <c r="E1585" s="229" t="s">
        <v>3093</v>
      </c>
      <c r="F1585" s="230" t="s">
        <v>3094</v>
      </c>
      <c r="G1585" s="231" t="s">
        <v>352</v>
      </c>
      <c r="H1585" s="232">
        <v>2</v>
      </c>
      <c r="I1585" s="233"/>
      <c r="J1585" s="234">
        <f t="shared" si="140"/>
        <v>0</v>
      </c>
      <c r="K1585" s="230" t="s">
        <v>164</v>
      </c>
      <c r="L1585" s="235"/>
      <c r="M1585" s="236" t="s">
        <v>1</v>
      </c>
      <c r="N1585" s="237" t="s">
        <v>43</v>
      </c>
      <c r="O1585" s="71"/>
      <c r="P1585" s="191">
        <f t="shared" si="141"/>
        <v>0</v>
      </c>
      <c r="Q1585" s="191">
        <v>1.0000000000000001E-5</v>
      </c>
      <c r="R1585" s="191">
        <f t="shared" si="142"/>
        <v>2.0000000000000002E-5</v>
      </c>
      <c r="S1585" s="191">
        <v>0</v>
      </c>
      <c r="T1585" s="192">
        <f t="shared" si="143"/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193" t="s">
        <v>367</v>
      </c>
      <c r="AT1585" s="193" t="s">
        <v>240</v>
      </c>
      <c r="AU1585" s="193" t="s">
        <v>87</v>
      </c>
      <c r="AY1585" s="17" t="s">
        <v>157</v>
      </c>
      <c r="BE1585" s="194">
        <f t="shared" si="144"/>
        <v>0</v>
      </c>
      <c r="BF1585" s="194">
        <f t="shared" si="145"/>
        <v>0</v>
      </c>
      <c r="BG1585" s="194">
        <f t="shared" si="146"/>
        <v>0</v>
      </c>
      <c r="BH1585" s="194">
        <f t="shared" si="147"/>
        <v>0</v>
      </c>
      <c r="BI1585" s="194">
        <f t="shared" si="148"/>
        <v>0</v>
      </c>
      <c r="BJ1585" s="17" t="s">
        <v>85</v>
      </c>
      <c r="BK1585" s="194">
        <f t="shared" si="149"/>
        <v>0</v>
      </c>
      <c r="BL1585" s="17" t="s">
        <v>254</v>
      </c>
      <c r="BM1585" s="193" t="s">
        <v>3095</v>
      </c>
    </row>
    <row r="1586" spans="1:65" s="2" customFormat="1" ht="16.5" customHeight="1">
      <c r="A1586" s="34"/>
      <c r="B1586" s="35"/>
      <c r="C1586" s="182" t="s">
        <v>3096</v>
      </c>
      <c r="D1586" s="182" t="s">
        <v>160</v>
      </c>
      <c r="E1586" s="183" t="s">
        <v>3097</v>
      </c>
      <c r="F1586" s="184" t="s">
        <v>3098</v>
      </c>
      <c r="G1586" s="185" t="s">
        <v>352</v>
      </c>
      <c r="H1586" s="186">
        <v>9</v>
      </c>
      <c r="I1586" s="187"/>
      <c r="J1586" s="188">
        <f t="shared" si="140"/>
        <v>0</v>
      </c>
      <c r="K1586" s="184" t="s">
        <v>164</v>
      </c>
      <c r="L1586" s="39"/>
      <c r="M1586" s="189" t="s">
        <v>1</v>
      </c>
      <c r="N1586" s="190" t="s">
        <v>43</v>
      </c>
      <c r="O1586" s="71"/>
      <c r="P1586" s="191">
        <f t="shared" si="141"/>
        <v>0</v>
      </c>
      <c r="Q1586" s="191">
        <v>0</v>
      </c>
      <c r="R1586" s="191">
        <f t="shared" si="142"/>
        <v>0</v>
      </c>
      <c r="S1586" s="191">
        <v>0</v>
      </c>
      <c r="T1586" s="192">
        <f t="shared" si="143"/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193" t="s">
        <v>254</v>
      </c>
      <c r="AT1586" s="193" t="s">
        <v>160</v>
      </c>
      <c r="AU1586" s="193" t="s">
        <v>87</v>
      </c>
      <c r="AY1586" s="17" t="s">
        <v>157</v>
      </c>
      <c r="BE1586" s="194">
        <f t="shared" si="144"/>
        <v>0</v>
      </c>
      <c r="BF1586" s="194">
        <f t="shared" si="145"/>
        <v>0</v>
      </c>
      <c r="BG1586" s="194">
        <f t="shared" si="146"/>
        <v>0</v>
      </c>
      <c r="BH1586" s="194">
        <f t="shared" si="147"/>
        <v>0</v>
      </c>
      <c r="BI1586" s="194">
        <f t="shared" si="148"/>
        <v>0</v>
      </c>
      <c r="BJ1586" s="17" t="s">
        <v>85</v>
      </c>
      <c r="BK1586" s="194">
        <f t="shared" si="149"/>
        <v>0</v>
      </c>
      <c r="BL1586" s="17" t="s">
        <v>254</v>
      </c>
      <c r="BM1586" s="193" t="s">
        <v>3099</v>
      </c>
    </row>
    <row r="1587" spans="1:65" s="2" customFormat="1" ht="16.5" customHeight="1">
      <c r="A1587" s="34"/>
      <c r="B1587" s="35"/>
      <c r="C1587" s="228" t="s">
        <v>3100</v>
      </c>
      <c r="D1587" s="228" t="s">
        <v>240</v>
      </c>
      <c r="E1587" s="229" t="s">
        <v>3101</v>
      </c>
      <c r="F1587" s="230" t="s">
        <v>3102</v>
      </c>
      <c r="G1587" s="231" t="s">
        <v>352</v>
      </c>
      <c r="H1587" s="232">
        <v>9</v>
      </c>
      <c r="I1587" s="233"/>
      <c r="J1587" s="234">
        <f t="shared" si="140"/>
        <v>0</v>
      </c>
      <c r="K1587" s="230" t="s">
        <v>164</v>
      </c>
      <c r="L1587" s="235"/>
      <c r="M1587" s="236" t="s">
        <v>1</v>
      </c>
      <c r="N1587" s="237" t="s">
        <v>43</v>
      </c>
      <c r="O1587" s="71"/>
      <c r="P1587" s="191">
        <f t="shared" si="141"/>
        <v>0</v>
      </c>
      <c r="Q1587" s="191">
        <v>2.0000000000000001E-4</v>
      </c>
      <c r="R1587" s="191">
        <f t="shared" si="142"/>
        <v>1.8000000000000002E-3</v>
      </c>
      <c r="S1587" s="191">
        <v>0</v>
      </c>
      <c r="T1587" s="192">
        <f t="shared" si="143"/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193" t="s">
        <v>367</v>
      </c>
      <c r="AT1587" s="193" t="s">
        <v>240</v>
      </c>
      <c r="AU1587" s="193" t="s">
        <v>87</v>
      </c>
      <c r="AY1587" s="17" t="s">
        <v>157</v>
      </c>
      <c r="BE1587" s="194">
        <f t="shared" si="144"/>
        <v>0</v>
      </c>
      <c r="BF1587" s="194">
        <f t="shared" si="145"/>
        <v>0</v>
      </c>
      <c r="BG1587" s="194">
        <f t="shared" si="146"/>
        <v>0</v>
      </c>
      <c r="BH1587" s="194">
        <f t="shared" si="147"/>
        <v>0</v>
      </c>
      <c r="BI1587" s="194">
        <f t="shared" si="148"/>
        <v>0</v>
      </c>
      <c r="BJ1587" s="17" t="s">
        <v>85</v>
      </c>
      <c r="BK1587" s="194">
        <f t="shared" si="149"/>
        <v>0</v>
      </c>
      <c r="BL1587" s="17" t="s">
        <v>254</v>
      </c>
      <c r="BM1587" s="193" t="s">
        <v>3103</v>
      </c>
    </row>
    <row r="1588" spans="1:65" s="2" customFormat="1" ht="16.5" customHeight="1">
      <c r="A1588" s="34"/>
      <c r="B1588" s="35"/>
      <c r="C1588" s="182" t="s">
        <v>3104</v>
      </c>
      <c r="D1588" s="182" t="s">
        <v>160</v>
      </c>
      <c r="E1588" s="183" t="s">
        <v>3105</v>
      </c>
      <c r="F1588" s="184" t="s">
        <v>3106</v>
      </c>
      <c r="G1588" s="185" t="s">
        <v>352</v>
      </c>
      <c r="H1588" s="186">
        <v>10</v>
      </c>
      <c r="I1588" s="187"/>
      <c r="J1588" s="188">
        <f t="shared" si="140"/>
        <v>0</v>
      </c>
      <c r="K1588" s="184" t="s">
        <v>164</v>
      </c>
      <c r="L1588" s="39"/>
      <c r="M1588" s="189" t="s">
        <v>1</v>
      </c>
      <c r="N1588" s="190" t="s">
        <v>43</v>
      </c>
      <c r="O1588" s="71"/>
      <c r="P1588" s="191">
        <f t="shared" si="141"/>
        <v>0</v>
      </c>
      <c r="Q1588" s="191">
        <v>0</v>
      </c>
      <c r="R1588" s="191">
        <f t="shared" si="142"/>
        <v>0</v>
      </c>
      <c r="S1588" s="191">
        <v>0</v>
      </c>
      <c r="T1588" s="192">
        <f t="shared" si="143"/>
        <v>0</v>
      </c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R1588" s="193" t="s">
        <v>254</v>
      </c>
      <c r="AT1588" s="193" t="s">
        <v>160</v>
      </c>
      <c r="AU1588" s="193" t="s">
        <v>87</v>
      </c>
      <c r="AY1588" s="17" t="s">
        <v>157</v>
      </c>
      <c r="BE1588" s="194">
        <f t="shared" si="144"/>
        <v>0</v>
      </c>
      <c r="BF1588" s="194">
        <f t="shared" si="145"/>
        <v>0</v>
      </c>
      <c r="BG1588" s="194">
        <f t="shared" si="146"/>
        <v>0</v>
      </c>
      <c r="BH1588" s="194">
        <f t="shared" si="147"/>
        <v>0</v>
      </c>
      <c r="BI1588" s="194">
        <f t="shared" si="148"/>
        <v>0</v>
      </c>
      <c r="BJ1588" s="17" t="s">
        <v>85</v>
      </c>
      <c r="BK1588" s="194">
        <f t="shared" si="149"/>
        <v>0</v>
      </c>
      <c r="BL1588" s="17" t="s">
        <v>254</v>
      </c>
      <c r="BM1588" s="193" t="s">
        <v>3107</v>
      </c>
    </row>
    <row r="1589" spans="1:65" s="2" customFormat="1" ht="16.5" customHeight="1">
      <c r="A1589" s="34"/>
      <c r="B1589" s="35"/>
      <c r="C1589" s="228" t="s">
        <v>3108</v>
      </c>
      <c r="D1589" s="228" t="s">
        <v>240</v>
      </c>
      <c r="E1589" s="229" t="s">
        <v>3109</v>
      </c>
      <c r="F1589" s="230" t="s">
        <v>3110</v>
      </c>
      <c r="G1589" s="231" t="s">
        <v>352</v>
      </c>
      <c r="H1589" s="232">
        <v>10</v>
      </c>
      <c r="I1589" s="233"/>
      <c r="J1589" s="234">
        <f t="shared" si="140"/>
        <v>0</v>
      </c>
      <c r="K1589" s="230" t="s">
        <v>164</v>
      </c>
      <c r="L1589" s="235"/>
      <c r="M1589" s="236" t="s">
        <v>1</v>
      </c>
      <c r="N1589" s="237" t="s">
        <v>43</v>
      </c>
      <c r="O1589" s="71"/>
      <c r="P1589" s="191">
        <f t="shared" si="141"/>
        <v>0</v>
      </c>
      <c r="Q1589" s="191">
        <v>2.0000000000000001E-4</v>
      </c>
      <c r="R1589" s="191">
        <f t="shared" si="142"/>
        <v>2E-3</v>
      </c>
      <c r="S1589" s="191">
        <v>0</v>
      </c>
      <c r="T1589" s="192">
        <f t="shared" si="143"/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193" t="s">
        <v>367</v>
      </c>
      <c r="AT1589" s="193" t="s">
        <v>240</v>
      </c>
      <c r="AU1589" s="193" t="s">
        <v>87</v>
      </c>
      <c r="AY1589" s="17" t="s">
        <v>157</v>
      </c>
      <c r="BE1589" s="194">
        <f t="shared" si="144"/>
        <v>0</v>
      </c>
      <c r="BF1589" s="194">
        <f t="shared" si="145"/>
        <v>0</v>
      </c>
      <c r="BG1589" s="194">
        <f t="shared" si="146"/>
        <v>0</v>
      </c>
      <c r="BH1589" s="194">
        <f t="shared" si="147"/>
        <v>0</v>
      </c>
      <c r="BI1589" s="194">
        <f t="shared" si="148"/>
        <v>0</v>
      </c>
      <c r="BJ1589" s="17" t="s">
        <v>85</v>
      </c>
      <c r="BK1589" s="194">
        <f t="shared" si="149"/>
        <v>0</v>
      </c>
      <c r="BL1589" s="17" t="s">
        <v>254</v>
      </c>
      <c r="BM1589" s="193" t="s">
        <v>3111</v>
      </c>
    </row>
    <row r="1590" spans="1:65" s="2" customFormat="1" ht="16.5" customHeight="1">
      <c r="A1590" s="34"/>
      <c r="B1590" s="35"/>
      <c r="C1590" s="182" t="s">
        <v>3112</v>
      </c>
      <c r="D1590" s="182" t="s">
        <v>160</v>
      </c>
      <c r="E1590" s="183" t="s">
        <v>3113</v>
      </c>
      <c r="F1590" s="184" t="s">
        <v>3114</v>
      </c>
      <c r="G1590" s="185" t="s">
        <v>352</v>
      </c>
      <c r="H1590" s="186">
        <v>5</v>
      </c>
      <c r="I1590" s="187"/>
      <c r="J1590" s="188">
        <f t="shared" si="140"/>
        <v>0</v>
      </c>
      <c r="K1590" s="184" t="s">
        <v>164</v>
      </c>
      <c r="L1590" s="39"/>
      <c r="M1590" s="189" t="s">
        <v>1</v>
      </c>
      <c r="N1590" s="190" t="s">
        <v>43</v>
      </c>
      <c r="O1590" s="71"/>
      <c r="P1590" s="191">
        <f t="shared" si="141"/>
        <v>0</v>
      </c>
      <c r="Q1590" s="191">
        <v>0</v>
      </c>
      <c r="R1590" s="191">
        <f t="shared" si="142"/>
        <v>0</v>
      </c>
      <c r="S1590" s="191">
        <v>0</v>
      </c>
      <c r="T1590" s="192">
        <f t="shared" si="143"/>
        <v>0</v>
      </c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R1590" s="193" t="s">
        <v>254</v>
      </c>
      <c r="AT1590" s="193" t="s">
        <v>160</v>
      </c>
      <c r="AU1590" s="193" t="s">
        <v>87</v>
      </c>
      <c r="AY1590" s="17" t="s">
        <v>157</v>
      </c>
      <c r="BE1590" s="194">
        <f t="shared" si="144"/>
        <v>0</v>
      </c>
      <c r="BF1590" s="194">
        <f t="shared" si="145"/>
        <v>0</v>
      </c>
      <c r="BG1590" s="194">
        <f t="shared" si="146"/>
        <v>0</v>
      </c>
      <c r="BH1590" s="194">
        <f t="shared" si="147"/>
        <v>0</v>
      </c>
      <c r="BI1590" s="194">
        <f t="shared" si="148"/>
        <v>0</v>
      </c>
      <c r="BJ1590" s="17" t="s">
        <v>85</v>
      </c>
      <c r="BK1590" s="194">
        <f t="shared" si="149"/>
        <v>0</v>
      </c>
      <c r="BL1590" s="17" t="s">
        <v>254</v>
      </c>
      <c r="BM1590" s="193" t="s">
        <v>3115</v>
      </c>
    </row>
    <row r="1591" spans="1:65" s="2" customFormat="1" ht="16.5" customHeight="1">
      <c r="A1591" s="34"/>
      <c r="B1591" s="35"/>
      <c r="C1591" s="228" t="s">
        <v>3116</v>
      </c>
      <c r="D1591" s="228" t="s">
        <v>240</v>
      </c>
      <c r="E1591" s="229" t="s">
        <v>3117</v>
      </c>
      <c r="F1591" s="230" t="s">
        <v>3118</v>
      </c>
      <c r="G1591" s="231" t="s">
        <v>352</v>
      </c>
      <c r="H1591" s="232">
        <v>5</v>
      </c>
      <c r="I1591" s="233"/>
      <c r="J1591" s="234">
        <f t="shared" si="140"/>
        <v>0</v>
      </c>
      <c r="K1591" s="230" t="s">
        <v>164</v>
      </c>
      <c r="L1591" s="235"/>
      <c r="M1591" s="236" t="s">
        <v>1</v>
      </c>
      <c r="N1591" s="237" t="s">
        <v>43</v>
      </c>
      <c r="O1591" s="71"/>
      <c r="P1591" s="191">
        <f t="shared" si="141"/>
        <v>0</v>
      </c>
      <c r="Q1591" s="191">
        <v>2.0000000000000001E-4</v>
      </c>
      <c r="R1591" s="191">
        <f t="shared" si="142"/>
        <v>1E-3</v>
      </c>
      <c r="S1591" s="191">
        <v>0</v>
      </c>
      <c r="T1591" s="192">
        <f t="shared" si="143"/>
        <v>0</v>
      </c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R1591" s="193" t="s">
        <v>367</v>
      </c>
      <c r="AT1591" s="193" t="s">
        <v>240</v>
      </c>
      <c r="AU1591" s="193" t="s">
        <v>87</v>
      </c>
      <c r="AY1591" s="17" t="s">
        <v>157</v>
      </c>
      <c r="BE1591" s="194">
        <f t="shared" si="144"/>
        <v>0</v>
      </c>
      <c r="BF1591" s="194">
        <f t="shared" si="145"/>
        <v>0</v>
      </c>
      <c r="BG1591" s="194">
        <f t="shared" si="146"/>
        <v>0</v>
      </c>
      <c r="BH1591" s="194">
        <f t="shared" si="147"/>
        <v>0</v>
      </c>
      <c r="BI1591" s="194">
        <f t="shared" si="148"/>
        <v>0</v>
      </c>
      <c r="BJ1591" s="17" t="s">
        <v>85</v>
      </c>
      <c r="BK1591" s="194">
        <f t="shared" si="149"/>
        <v>0</v>
      </c>
      <c r="BL1591" s="17" t="s">
        <v>254</v>
      </c>
      <c r="BM1591" s="193" t="s">
        <v>3119</v>
      </c>
    </row>
    <row r="1592" spans="1:65" s="14" customFormat="1" ht="10.199999999999999">
      <c r="B1592" s="206"/>
      <c r="C1592" s="207"/>
      <c r="D1592" s="197" t="s">
        <v>167</v>
      </c>
      <c r="E1592" s="208" t="s">
        <v>1</v>
      </c>
      <c r="F1592" s="209" t="s">
        <v>199</v>
      </c>
      <c r="G1592" s="207"/>
      <c r="H1592" s="210">
        <v>5</v>
      </c>
      <c r="I1592" s="211"/>
      <c r="J1592" s="207"/>
      <c r="K1592" s="207"/>
      <c r="L1592" s="212"/>
      <c r="M1592" s="213"/>
      <c r="N1592" s="214"/>
      <c r="O1592" s="214"/>
      <c r="P1592" s="214"/>
      <c r="Q1592" s="214"/>
      <c r="R1592" s="214"/>
      <c r="S1592" s="214"/>
      <c r="T1592" s="215"/>
      <c r="AT1592" s="216" t="s">
        <v>167</v>
      </c>
      <c r="AU1592" s="216" t="s">
        <v>87</v>
      </c>
      <c r="AV1592" s="14" t="s">
        <v>87</v>
      </c>
      <c r="AW1592" s="14" t="s">
        <v>33</v>
      </c>
      <c r="AX1592" s="14" t="s">
        <v>85</v>
      </c>
      <c r="AY1592" s="216" t="s">
        <v>157</v>
      </c>
    </row>
    <row r="1593" spans="1:65" s="2" customFormat="1" ht="37.799999999999997" customHeight="1">
      <c r="A1593" s="34"/>
      <c r="B1593" s="35"/>
      <c r="C1593" s="182" t="s">
        <v>3120</v>
      </c>
      <c r="D1593" s="182" t="s">
        <v>160</v>
      </c>
      <c r="E1593" s="183" t="s">
        <v>3121</v>
      </c>
      <c r="F1593" s="184" t="s">
        <v>3122</v>
      </c>
      <c r="G1593" s="185" t="s">
        <v>352</v>
      </c>
      <c r="H1593" s="186">
        <v>7</v>
      </c>
      <c r="I1593" s="187"/>
      <c r="J1593" s="188">
        <f>ROUND(I1593*H1593,2)</f>
        <v>0</v>
      </c>
      <c r="K1593" s="184" t="s">
        <v>164</v>
      </c>
      <c r="L1593" s="39"/>
      <c r="M1593" s="189" t="s">
        <v>1</v>
      </c>
      <c r="N1593" s="190" t="s">
        <v>43</v>
      </c>
      <c r="O1593" s="71"/>
      <c r="P1593" s="191">
        <f>O1593*H1593</f>
        <v>0</v>
      </c>
      <c r="Q1593" s="191">
        <v>0</v>
      </c>
      <c r="R1593" s="191">
        <f>Q1593*H1593</f>
        <v>0</v>
      </c>
      <c r="S1593" s="191">
        <v>0</v>
      </c>
      <c r="T1593" s="192">
        <f>S1593*H1593</f>
        <v>0</v>
      </c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R1593" s="193" t="s">
        <v>254</v>
      </c>
      <c r="AT1593" s="193" t="s">
        <v>160</v>
      </c>
      <c r="AU1593" s="193" t="s">
        <v>87</v>
      </c>
      <c r="AY1593" s="17" t="s">
        <v>157</v>
      </c>
      <c r="BE1593" s="194">
        <f>IF(N1593="základní",J1593,0)</f>
        <v>0</v>
      </c>
      <c r="BF1593" s="194">
        <f>IF(N1593="snížená",J1593,0)</f>
        <v>0</v>
      </c>
      <c r="BG1593" s="194">
        <f>IF(N1593="zákl. přenesená",J1593,0)</f>
        <v>0</v>
      </c>
      <c r="BH1593" s="194">
        <f>IF(N1593="sníž. přenesená",J1593,0)</f>
        <v>0</v>
      </c>
      <c r="BI1593" s="194">
        <f>IF(N1593="nulová",J1593,0)</f>
        <v>0</v>
      </c>
      <c r="BJ1593" s="17" t="s">
        <v>85</v>
      </c>
      <c r="BK1593" s="194">
        <f>ROUND(I1593*H1593,2)</f>
        <v>0</v>
      </c>
      <c r="BL1593" s="17" t="s">
        <v>254</v>
      </c>
      <c r="BM1593" s="193" t="s">
        <v>3123</v>
      </c>
    </row>
    <row r="1594" spans="1:65" s="2" customFormat="1" ht="16.5" customHeight="1">
      <c r="A1594" s="34"/>
      <c r="B1594" s="35"/>
      <c r="C1594" s="228" t="s">
        <v>3124</v>
      </c>
      <c r="D1594" s="228" t="s">
        <v>240</v>
      </c>
      <c r="E1594" s="229" t="s">
        <v>3085</v>
      </c>
      <c r="F1594" s="230" t="s">
        <v>3086</v>
      </c>
      <c r="G1594" s="231" t="s">
        <v>352</v>
      </c>
      <c r="H1594" s="232">
        <v>2</v>
      </c>
      <c r="I1594" s="233"/>
      <c r="J1594" s="234">
        <f>ROUND(I1594*H1594,2)</f>
        <v>0</v>
      </c>
      <c r="K1594" s="230" t="s">
        <v>164</v>
      </c>
      <c r="L1594" s="235"/>
      <c r="M1594" s="236" t="s">
        <v>1</v>
      </c>
      <c r="N1594" s="237" t="s">
        <v>43</v>
      </c>
      <c r="O1594" s="71"/>
      <c r="P1594" s="191">
        <f>O1594*H1594</f>
        <v>0</v>
      </c>
      <c r="Q1594" s="191">
        <v>2.0000000000000001E-4</v>
      </c>
      <c r="R1594" s="191">
        <f>Q1594*H1594</f>
        <v>4.0000000000000002E-4</v>
      </c>
      <c r="S1594" s="191">
        <v>0</v>
      </c>
      <c r="T1594" s="192">
        <f>S1594*H1594</f>
        <v>0</v>
      </c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R1594" s="193" t="s">
        <v>367</v>
      </c>
      <c r="AT1594" s="193" t="s">
        <v>240</v>
      </c>
      <c r="AU1594" s="193" t="s">
        <v>87</v>
      </c>
      <c r="AY1594" s="17" t="s">
        <v>157</v>
      </c>
      <c r="BE1594" s="194">
        <f>IF(N1594="základní",J1594,0)</f>
        <v>0</v>
      </c>
      <c r="BF1594" s="194">
        <f>IF(N1594="snížená",J1594,0)</f>
        <v>0</v>
      </c>
      <c r="BG1594" s="194">
        <f>IF(N1594="zákl. přenesená",J1594,0)</f>
        <v>0</v>
      </c>
      <c r="BH1594" s="194">
        <f>IF(N1594="sníž. přenesená",J1594,0)</f>
        <v>0</v>
      </c>
      <c r="BI1594" s="194">
        <f>IF(N1594="nulová",J1594,0)</f>
        <v>0</v>
      </c>
      <c r="BJ1594" s="17" t="s">
        <v>85</v>
      </c>
      <c r="BK1594" s="194">
        <f>ROUND(I1594*H1594,2)</f>
        <v>0</v>
      </c>
      <c r="BL1594" s="17" t="s">
        <v>254</v>
      </c>
      <c r="BM1594" s="193" t="s">
        <v>3125</v>
      </c>
    </row>
    <row r="1595" spans="1:65" s="2" customFormat="1" ht="16.5" customHeight="1">
      <c r="A1595" s="34"/>
      <c r="B1595" s="35"/>
      <c r="C1595" s="228" t="s">
        <v>3126</v>
      </c>
      <c r="D1595" s="228" t="s">
        <v>240</v>
      </c>
      <c r="E1595" s="229" t="s">
        <v>3089</v>
      </c>
      <c r="F1595" s="230" t="s">
        <v>3090</v>
      </c>
      <c r="G1595" s="231" t="s">
        <v>352</v>
      </c>
      <c r="H1595" s="232">
        <v>2</v>
      </c>
      <c r="I1595" s="233"/>
      <c r="J1595" s="234">
        <f>ROUND(I1595*H1595,2)</f>
        <v>0</v>
      </c>
      <c r="K1595" s="230" t="s">
        <v>164</v>
      </c>
      <c r="L1595" s="235"/>
      <c r="M1595" s="236" t="s">
        <v>1</v>
      </c>
      <c r="N1595" s="237" t="s">
        <v>43</v>
      </c>
      <c r="O1595" s="71"/>
      <c r="P1595" s="191">
        <f>O1595*H1595</f>
        <v>0</v>
      </c>
      <c r="Q1595" s="191">
        <v>2.0000000000000001E-4</v>
      </c>
      <c r="R1595" s="191">
        <f>Q1595*H1595</f>
        <v>4.0000000000000002E-4</v>
      </c>
      <c r="S1595" s="191">
        <v>0</v>
      </c>
      <c r="T1595" s="192">
        <f>S1595*H1595</f>
        <v>0</v>
      </c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R1595" s="193" t="s">
        <v>367</v>
      </c>
      <c r="AT1595" s="193" t="s">
        <v>240</v>
      </c>
      <c r="AU1595" s="193" t="s">
        <v>87</v>
      </c>
      <c r="AY1595" s="17" t="s">
        <v>157</v>
      </c>
      <c r="BE1595" s="194">
        <f>IF(N1595="základní",J1595,0)</f>
        <v>0</v>
      </c>
      <c r="BF1595" s="194">
        <f>IF(N1595="snížená",J1595,0)</f>
        <v>0</v>
      </c>
      <c r="BG1595" s="194">
        <f>IF(N1595="zákl. přenesená",J1595,0)</f>
        <v>0</v>
      </c>
      <c r="BH1595" s="194">
        <f>IF(N1595="sníž. přenesená",J1595,0)</f>
        <v>0</v>
      </c>
      <c r="BI1595" s="194">
        <f>IF(N1595="nulová",J1595,0)</f>
        <v>0</v>
      </c>
      <c r="BJ1595" s="17" t="s">
        <v>85</v>
      </c>
      <c r="BK1595" s="194">
        <f>ROUND(I1595*H1595,2)</f>
        <v>0</v>
      </c>
      <c r="BL1595" s="17" t="s">
        <v>254</v>
      </c>
      <c r="BM1595" s="193" t="s">
        <v>3127</v>
      </c>
    </row>
    <row r="1596" spans="1:65" s="2" customFormat="1" ht="16.5" customHeight="1">
      <c r="A1596" s="34"/>
      <c r="B1596" s="35"/>
      <c r="C1596" s="228" t="s">
        <v>3128</v>
      </c>
      <c r="D1596" s="228" t="s">
        <v>240</v>
      </c>
      <c r="E1596" s="229" t="s">
        <v>3129</v>
      </c>
      <c r="F1596" s="230" t="s">
        <v>3130</v>
      </c>
      <c r="G1596" s="231" t="s">
        <v>352</v>
      </c>
      <c r="H1596" s="232">
        <v>3</v>
      </c>
      <c r="I1596" s="233"/>
      <c r="J1596" s="234">
        <f>ROUND(I1596*H1596,2)</f>
        <v>0</v>
      </c>
      <c r="K1596" s="230" t="s">
        <v>164</v>
      </c>
      <c r="L1596" s="235"/>
      <c r="M1596" s="236" t="s">
        <v>1</v>
      </c>
      <c r="N1596" s="237" t="s">
        <v>43</v>
      </c>
      <c r="O1596" s="71"/>
      <c r="P1596" s="191">
        <f>O1596*H1596</f>
        <v>0</v>
      </c>
      <c r="Q1596" s="191">
        <v>1E-4</v>
      </c>
      <c r="R1596" s="191">
        <f>Q1596*H1596</f>
        <v>3.0000000000000003E-4</v>
      </c>
      <c r="S1596" s="191">
        <v>0</v>
      </c>
      <c r="T1596" s="192">
        <f>S1596*H1596</f>
        <v>0</v>
      </c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R1596" s="193" t="s">
        <v>367</v>
      </c>
      <c r="AT1596" s="193" t="s">
        <v>240</v>
      </c>
      <c r="AU1596" s="193" t="s">
        <v>87</v>
      </c>
      <c r="AY1596" s="17" t="s">
        <v>157</v>
      </c>
      <c r="BE1596" s="194">
        <f>IF(N1596="základní",J1596,0)</f>
        <v>0</v>
      </c>
      <c r="BF1596" s="194">
        <f>IF(N1596="snížená",J1596,0)</f>
        <v>0</v>
      </c>
      <c r="BG1596" s="194">
        <f>IF(N1596="zákl. přenesená",J1596,0)</f>
        <v>0</v>
      </c>
      <c r="BH1596" s="194">
        <f>IF(N1596="sníž. přenesená",J1596,0)</f>
        <v>0</v>
      </c>
      <c r="BI1596" s="194">
        <f>IF(N1596="nulová",J1596,0)</f>
        <v>0</v>
      </c>
      <c r="BJ1596" s="17" t="s">
        <v>85</v>
      </c>
      <c r="BK1596" s="194">
        <f>ROUND(I1596*H1596,2)</f>
        <v>0</v>
      </c>
      <c r="BL1596" s="17" t="s">
        <v>254</v>
      </c>
      <c r="BM1596" s="193" t="s">
        <v>3131</v>
      </c>
    </row>
    <row r="1597" spans="1:65" s="2" customFormat="1" ht="24.15" customHeight="1">
      <c r="A1597" s="34"/>
      <c r="B1597" s="35"/>
      <c r="C1597" s="182" t="s">
        <v>3132</v>
      </c>
      <c r="D1597" s="182" t="s">
        <v>160</v>
      </c>
      <c r="E1597" s="183" t="s">
        <v>3133</v>
      </c>
      <c r="F1597" s="184" t="s">
        <v>3134</v>
      </c>
      <c r="G1597" s="185" t="s">
        <v>352</v>
      </c>
      <c r="H1597" s="186">
        <v>52</v>
      </c>
      <c r="I1597" s="187"/>
      <c r="J1597" s="188">
        <f>ROUND(I1597*H1597,2)</f>
        <v>0</v>
      </c>
      <c r="K1597" s="184" t="s">
        <v>164</v>
      </c>
      <c r="L1597" s="39"/>
      <c r="M1597" s="189" t="s">
        <v>1</v>
      </c>
      <c r="N1597" s="190" t="s">
        <v>43</v>
      </c>
      <c r="O1597" s="71"/>
      <c r="P1597" s="191">
        <f>O1597*H1597</f>
        <v>0</v>
      </c>
      <c r="Q1597" s="191">
        <v>0</v>
      </c>
      <c r="R1597" s="191">
        <f>Q1597*H1597</f>
        <v>0</v>
      </c>
      <c r="S1597" s="191">
        <v>0</v>
      </c>
      <c r="T1597" s="19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193" t="s">
        <v>254</v>
      </c>
      <c r="AT1597" s="193" t="s">
        <v>160</v>
      </c>
      <c r="AU1597" s="193" t="s">
        <v>87</v>
      </c>
      <c r="AY1597" s="17" t="s">
        <v>157</v>
      </c>
      <c r="BE1597" s="194">
        <f>IF(N1597="základní",J1597,0)</f>
        <v>0</v>
      </c>
      <c r="BF1597" s="194">
        <f>IF(N1597="snížená",J1597,0)</f>
        <v>0</v>
      </c>
      <c r="BG1597" s="194">
        <f>IF(N1597="zákl. přenesená",J1597,0)</f>
        <v>0</v>
      </c>
      <c r="BH1597" s="194">
        <f>IF(N1597="sníž. přenesená",J1597,0)</f>
        <v>0</v>
      </c>
      <c r="BI1597" s="194">
        <f>IF(N1597="nulová",J1597,0)</f>
        <v>0</v>
      </c>
      <c r="BJ1597" s="17" t="s">
        <v>85</v>
      </c>
      <c r="BK1597" s="194">
        <f>ROUND(I1597*H1597,2)</f>
        <v>0</v>
      </c>
      <c r="BL1597" s="17" t="s">
        <v>254</v>
      </c>
      <c r="BM1597" s="193" t="s">
        <v>3135</v>
      </c>
    </row>
    <row r="1598" spans="1:65" s="14" customFormat="1" ht="10.199999999999999">
      <c r="B1598" s="206"/>
      <c r="C1598" s="207"/>
      <c r="D1598" s="197" t="s">
        <v>167</v>
      </c>
      <c r="E1598" s="208" t="s">
        <v>1</v>
      </c>
      <c r="F1598" s="209" t="s">
        <v>3136</v>
      </c>
      <c r="G1598" s="207"/>
      <c r="H1598" s="210">
        <v>52</v>
      </c>
      <c r="I1598" s="211"/>
      <c r="J1598" s="207"/>
      <c r="K1598" s="207"/>
      <c r="L1598" s="212"/>
      <c r="M1598" s="213"/>
      <c r="N1598" s="214"/>
      <c r="O1598" s="214"/>
      <c r="P1598" s="214"/>
      <c r="Q1598" s="214"/>
      <c r="R1598" s="214"/>
      <c r="S1598" s="214"/>
      <c r="T1598" s="215"/>
      <c r="AT1598" s="216" t="s">
        <v>167</v>
      </c>
      <c r="AU1598" s="216" t="s">
        <v>87</v>
      </c>
      <c r="AV1598" s="14" t="s">
        <v>87</v>
      </c>
      <c r="AW1598" s="14" t="s">
        <v>33</v>
      </c>
      <c r="AX1598" s="14" t="s">
        <v>85</v>
      </c>
      <c r="AY1598" s="216" t="s">
        <v>157</v>
      </c>
    </row>
    <row r="1599" spans="1:65" s="2" customFormat="1" ht="24.15" customHeight="1">
      <c r="A1599" s="34"/>
      <c r="B1599" s="35"/>
      <c r="C1599" s="182" t="s">
        <v>3137</v>
      </c>
      <c r="D1599" s="182" t="s">
        <v>160</v>
      </c>
      <c r="E1599" s="183" t="s">
        <v>3138</v>
      </c>
      <c r="F1599" s="184" t="s">
        <v>3139</v>
      </c>
      <c r="G1599" s="185" t="s">
        <v>352</v>
      </c>
      <c r="H1599" s="186">
        <v>1</v>
      </c>
      <c r="I1599" s="187"/>
      <c r="J1599" s="188">
        <f>ROUND(I1599*H1599,2)</f>
        <v>0</v>
      </c>
      <c r="K1599" s="184" t="s">
        <v>1</v>
      </c>
      <c r="L1599" s="39"/>
      <c r="M1599" s="189" t="s">
        <v>1</v>
      </c>
      <c r="N1599" s="190" t="s">
        <v>43</v>
      </c>
      <c r="O1599" s="71"/>
      <c r="P1599" s="191">
        <f>O1599*H1599</f>
        <v>0</v>
      </c>
      <c r="Q1599" s="191">
        <v>0</v>
      </c>
      <c r="R1599" s="191">
        <f>Q1599*H1599</f>
        <v>0</v>
      </c>
      <c r="S1599" s="191">
        <v>0</v>
      </c>
      <c r="T1599" s="19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193" t="s">
        <v>254</v>
      </c>
      <c r="AT1599" s="193" t="s">
        <v>160</v>
      </c>
      <c r="AU1599" s="193" t="s">
        <v>87</v>
      </c>
      <c r="AY1599" s="17" t="s">
        <v>157</v>
      </c>
      <c r="BE1599" s="194">
        <f>IF(N1599="základní",J1599,0)</f>
        <v>0</v>
      </c>
      <c r="BF1599" s="194">
        <f>IF(N1599="snížená",J1599,0)</f>
        <v>0</v>
      </c>
      <c r="BG1599" s="194">
        <f>IF(N1599="zákl. přenesená",J1599,0)</f>
        <v>0</v>
      </c>
      <c r="BH1599" s="194">
        <f>IF(N1599="sníž. přenesená",J1599,0)</f>
        <v>0</v>
      </c>
      <c r="BI1599" s="194">
        <f>IF(N1599="nulová",J1599,0)</f>
        <v>0</v>
      </c>
      <c r="BJ1599" s="17" t="s">
        <v>85</v>
      </c>
      <c r="BK1599" s="194">
        <f>ROUND(I1599*H1599,2)</f>
        <v>0</v>
      </c>
      <c r="BL1599" s="17" t="s">
        <v>254</v>
      </c>
      <c r="BM1599" s="193" t="s">
        <v>3140</v>
      </c>
    </row>
    <row r="1600" spans="1:65" s="2" customFormat="1" ht="37.799999999999997" customHeight="1">
      <c r="A1600" s="34"/>
      <c r="B1600" s="35"/>
      <c r="C1600" s="228" t="s">
        <v>3141</v>
      </c>
      <c r="D1600" s="228" t="s">
        <v>240</v>
      </c>
      <c r="E1600" s="229" t="s">
        <v>3142</v>
      </c>
      <c r="F1600" s="230" t="s">
        <v>3143</v>
      </c>
      <c r="G1600" s="231" t="s">
        <v>352</v>
      </c>
      <c r="H1600" s="232">
        <v>1</v>
      </c>
      <c r="I1600" s="233"/>
      <c r="J1600" s="234">
        <f>ROUND(I1600*H1600,2)</f>
        <v>0</v>
      </c>
      <c r="K1600" s="230" t="s">
        <v>1</v>
      </c>
      <c r="L1600" s="235"/>
      <c r="M1600" s="236" t="s">
        <v>1</v>
      </c>
      <c r="N1600" s="237" t="s">
        <v>43</v>
      </c>
      <c r="O1600" s="71"/>
      <c r="P1600" s="191">
        <f>O1600*H1600</f>
        <v>0</v>
      </c>
      <c r="Q1600" s="191">
        <v>0.125</v>
      </c>
      <c r="R1600" s="191">
        <f>Q1600*H1600</f>
        <v>0.125</v>
      </c>
      <c r="S1600" s="191">
        <v>0</v>
      </c>
      <c r="T1600" s="192">
        <f>S1600*H1600</f>
        <v>0</v>
      </c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R1600" s="193" t="s">
        <v>367</v>
      </c>
      <c r="AT1600" s="193" t="s">
        <v>240</v>
      </c>
      <c r="AU1600" s="193" t="s">
        <v>87</v>
      </c>
      <c r="AY1600" s="17" t="s">
        <v>157</v>
      </c>
      <c r="BE1600" s="194">
        <f>IF(N1600="základní",J1600,0)</f>
        <v>0</v>
      </c>
      <c r="BF1600" s="194">
        <f>IF(N1600="snížená",J1600,0)</f>
        <v>0</v>
      </c>
      <c r="BG1600" s="194">
        <f>IF(N1600="zákl. přenesená",J1600,0)</f>
        <v>0</v>
      </c>
      <c r="BH1600" s="194">
        <f>IF(N1600="sníž. přenesená",J1600,0)</f>
        <v>0</v>
      </c>
      <c r="BI1600" s="194">
        <f>IF(N1600="nulová",J1600,0)</f>
        <v>0</v>
      </c>
      <c r="BJ1600" s="17" t="s">
        <v>85</v>
      </c>
      <c r="BK1600" s="194">
        <f>ROUND(I1600*H1600,2)</f>
        <v>0</v>
      </c>
      <c r="BL1600" s="17" t="s">
        <v>254</v>
      </c>
      <c r="BM1600" s="193" t="s">
        <v>3144</v>
      </c>
    </row>
    <row r="1601" spans="1:65" s="2" customFormat="1" ht="24.15" customHeight="1">
      <c r="A1601" s="34"/>
      <c r="B1601" s="35"/>
      <c r="C1601" s="182" t="s">
        <v>3145</v>
      </c>
      <c r="D1601" s="182" t="s">
        <v>160</v>
      </c>
      <c r="E1601" s="183" t="s">
        <v>3146</v>
      </c>
      <c r="F1601" s="184" t="s">
        <v>3147</v>
      </c>
      <c r="G1601" s="185" t="s">
        <v>202</v>
      </c>
      <c r="H1601" s="186">
        <v>8.3000000000000007</v>
      </c>
      <c r="I1601" s="187"/>
      <c r="J1601" s="188">
        <f>ROUND(I1601*H1601,2)</f>
        <v>0</v>
      </c>
      <c r="K1601" s="184" t="s">
        <v>164</v>
      </c>
      <c r="L1601" s="39"/>
      <c r="M1601" s="189" t="s">
        <v>1</v>
      </c>
      <c r="N1601" s="190" t="s">
        <v>43</v>
      </c>
      <c r="O1601" s="71"/>
      <c r="P1601" s="191">
        <f>O1601*H1601</f>
        <v>0</v>
      </c>
      <c r="Q1601" s="191">
        <v>0</v>
      </c>
      <c r="R1601" s="191">
        <f>Q1601*H1601</f>
        <v>0</v>
      </c>
      <c r="S1601" s="191">
        <v>0</v>
      </c>
      <c r="T1601" s="19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193" t="s">
        <v>254</v>
      </c>
      <c r="AT1601" s="193" t="s">
        <v>160</v>
      </c>
      <c r="AU1601" s="193" t="s">
        <v>87</v>
      </c>
      <c r="AY1601" s="17" t="s">
        <v>157</v>
      </c>
      <c r="BE1601" s="194">
        <f>IF(N1601="základní",J1601,0)</f>
        <v>0</v>
      </c>
      <c r="BF1601" s="194">
        <f>IF(N1601="snížená",J1601,0)</f>
        <v>0</v>
      </c>
      <c r="BG1601" s="194">
        <f>IF(N1601="zákl. přenesená",J1601,0)</f>
        <v>0</v>
      </c>
      <c r="BH1601" s="194">
        <f>IF(N1601="sníž. přenesená",J1601,0)</f>
        <v>0</v>
      </c>
      <c r="BI1601" s="194">
        <f>IF(N1601="nulová",J1601,0)</f>
        <v>0</v>
      </c>
      <c r="BJ1601" s="17" t="s">
        <v>85</v>
      </c>
      <c r="BK1601" s="194">
        <f>ROUND(I1601*H1601,2)</f>
        <v>0</v>
      </c>
      <c r="BL1601" s="17" t="s">
        <v>254</v>
      </c>
      <c r="BM1601" s="193" t="s">
        <v>3148</v>
      </c>
    </row>
    <row r="1602" spans="1:65" s="14" customFormat="1" ht="10.199999999999999">
      <c r="B1602" s="206"/>
      <c r="C1602" s="207"/>
      <c r="D1602" s="197" t="s">
        <v>167</v>
      </c>
      <c r="E1602" s="208" t="s">
        <v>1</v>
      </c>
      <c r="F1602" s="209" t="s">
        <v>3149</v>
      </c>
      <c r="G1602" s="207"/>
      <c r="H1602" s="210">
        <v>8.3000000000000007</v>
      </c>
      <c r="I1602" s="211"/>
      <c r="J1602" s="207"/>
      <c r="K1602" s="207"/>
      <c r="L1602" s="212"/>
      <c r="M1602" s="213"/>
      <c r="N1602" s="214"/>
      <c r="O1602" s="214"/>
      <c r="P1602" s="214"/>
      <c r="Q1602" s="214"/>
      <c r="R1602" s="214"/>
      <c r="S1602" s="214"/>
      <c r="T1602" s="215"/>
      <c r="AT1602" s="216" t="s">
        <v>167</v>
      </c>
      <c r="AU1602" s="216" t="s">
        <v>87</v>
      </c>
      <c r="AV1602" s="14" t="s">
        <v>87</v>
      </c>
      <c r="AW1602" s="14" t="s">
        <v>33</v>
      </c>
      <c r="AX1602" s="14" t="s">
        <v>85</v>
      </c>
      <c r="AY1602" s="216" t="s">
        <v>157</v>
      </c>
    </row>
    <row r="1603" spans="1:65" s="2" customFormat="1" ht="24.15" customHeight="1">
      <c r="A1603" s="34"/>
      <c r="B1603" s="35"/>
      <c r="C1603" s="228" t="s">
        <v>3150</v>
      </c>
      <c r="D1603" s="228" t="s">
        <v>240</v>
      </c>
      <c r="E1603" s="229" t="s">
        <v>3151</v>
      </c>
      <c r="F1603" s="230" t="s">
        <v>3152</v>
      </c>
      <c r="G1603" s="231" t="s">
        <v>202</v>
      </c>
      <c r="H1603" s="232">
        <v>8.5489999999999995</v>
      </c>
      <c r="I1603" s="233"/>
      <c r="J1603" s="234">
        <f>ROUND(I1603*H1603,2)</f>
        <v>0</v>
      </c>
      <c r="K1603" s="230" t="s">
        <v>164</v>
      </c>
      <c r="L1603" s="235"/>
      <c r="M1603" s="236" t="s">
        <v>1</v>
      </c>
      <c r="N1603" s="237" t="s">
        <v>43</v>
      </c>
      <c r="O1603" s="71"/>
      <c r="P1603" s="191">
        <f>O1603*H1603</f>
        <v>0</v>
      </c>
      <c r="Q1603" s="191">
        <v>1E-3</v>
      </c>
      <c r="R1603" s="191">
        <f>Q1603*H1603</f>
        <v>8.5489999999999993E-3</v>
      </c>
      <c r="S1603" s="191">
        <v>0</v>
      </c>
      <c r="T1603" s="19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193" t="s">
        <v>367</v>
      </c>
      <c r="AT1603" s="193" t="s">
        <v>240</v>
      </c>
      <c r="AU1603" s="193" t="s">
        <v>87</v>
      </c>
      <c r="AY1603" s="17" t="s">
        <v>157</v>
      </c>
      <c r="BE1603" s="194">
        <f>IF(N1603="základní",J1603,0)</f>
        <v>0</v>
      </c>
      <c r="BF1603" s="194">
        <f>IF(N1603="snížená",J1603,0)</f>
        <v>0</v>
      </c>
      <c r="BG1603" s="194">
        <f>IF(N1603="zákl. přenesená",J1603,0)</f>
        <v>0</v>
      </c>
      <c r="BH1603" s="194">
        <f>IF(N1603="sníž. přenesená",J1603,0)</f>
        <v>0</v>
      </c>
      <c r="BI1603" s="194">
        <f>IF(N1603="nulová",J1603,0)</f>
        <v>0</v>
      </c>
      <c r="BJ1603" s="17" t="s">
        <v>85</v>
      </c>
      <c r="BK1603" s="194">
        <f>ROUND(I1603*H1603,2)</f>
        <v>0</v>
      </c>
      <c r="BL1603" s="17" t="s">
        <v>254</v>
      </c>
      <c r="BM1603" s="193" t="s">
        <v>3153</v>
      </c>
    </row>
    <row r="1604" spans="1:65" s="14" customFormat="1" ht="10.199999999999999">
      <c r="B1604" s="206"/>
      <c r="C1604" s="207"/>
      <c r="D1604" s="197" t="s">
        <v>167</v>
      </c>
      <c r="E1604" s="207"/>
      <c r="F1604" s="209" t="s">
        <v>3154</v>
      </c>
      <c r="G1604" s="207"/>
      <c r="H1604" s="210">
        <v>8.5489999999999995</v>
      </c>
      <c r="I1604" s="211"/>
      <c r="J1604" s="207"/>
      <c r="K1604" s="207"/>
      <c r="L1604" s="212"/>
      <c r="M1604" s="213"/>
      <c r="N1604" s="214"/>
      <c r="O1604" s="214"/>
      <c r="P1604" s="214"/>
      <c r="Q1604" s="214"/>
      <c r="R1604" s="214"/>
      <c r="S1604" s="214"/>
      <c r="T1604" s="215"/>
      <c r="AT1604" s="216" t="s">
        <v>167</v>
      </c>
      <c r="AU1604" s="216" t="s">
        <v>87</v>
      </c>
      <c r="AV1604" s="14" t="s">
        <v>87</v>
      </c>
      <c r="AW1604" s="14" t="s">
        <v>4</v>
      </c>
      <c r="AX1604" s="14" t="s">
        <v>85</v>
      </c>
      <c r="AY1604" s="216" t="s">
        <v>157</v>
      </c>
    </row>
    <row r="1605" spans="1:65" s="2" customFormat="1" ht="24.15" customHeight="1">
      <c r="A1605" s="34"/>
      <c r="B1605" s="35"/>
      <c r="C1605" s="182" t="s">
        <v>3155</v>
      </c>
      <c r="D1605" s="182" t="s">
        <v>160</v>
      </c>
      <c r="E1605" s="183" t="s">
        <v>3156</v>
      </c>
      <c r="F1605" s="184" t="s">
        <v>3157</v>
      </c>
      <c r="G1605" s="185" t="s">
        <v>202</v>
      </c>
      <c r="H1605" s="186">
        <v>6</v>
      </c>
      <c r="I1605" s="187"/>
      <c r="J1605" s="188">
        <f>ROUND(I1605*H1605,2)</f>
        <v>0</v>
      </c>
      <c r="K1605" s="184" t="s">
        <v>164</v>
      </c>
      <c r="L1605" s="39"/>
      <c r="M1605" s="189" t="s">
        <v>1</v>
      </c>
      <c r="N1605" s="190" t="s">
        <v>43</v>
      </c>
      <c r="O1605" s="71"/>
      <c r="P1605" s="191">
        <f>O1605*H1605</f>
        <v>0</v>
      </c>
      <c r="Q1605" s="191">
        <v>0</v>
      </c>
      <c r="R1605" s="191">
        <f>Q1605*H1605</f>
        <v>0</v>
      </c>
      <c r="S1605" s="191">
        <v>0</v>
      </c>
      <c r="T1605" s="192">
        <f>S1605*H1605</f>
        <v>0</v>
      </c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R1605" s="193" t="s">
        <v>254</v>
      </c>
      <c r="AT1605" s="193" t="s">
        <v>160</v>
      </c>
      <c r="AU1605" s="193" t="s">
        <v>87</v>
      </c>
      <c r="AY1605" s="17" t="s">
        <v>157</v>
      </c>
      <c r="BE1605" s="194">
        <f>IF(N1605="základní",J1605,0)</f>
        <v>0</v>
      </c>
      <c r="BF1605" s="194">
        <f>IF(N1605="snížená",J1605,0)</f>
        <v>0</v>
      </c>
      <c r="BG1605" s="194">
        <f>IF(N1605="zákl. přenesená",J1605,0)</f>
        <v>0</v>
      </c>
      <c r="BH1605" s="194">
        <f>IF(N1605="sníž. přenesená",J1605,0)</f>
        <v>0</v>
      </c>
      <c r="BI1605" s="194">
        <f>IF(N1605="nulová",J1605,0)</f>
        <v>0</v>
      </c>
      <c r="BJ1605" s="17" t="s">
        <v>85</v>
      </c>
      <c r="BK1605" s="194">
        <f>ROUND(I1605*H1605,2)</f>
        <v>0</v>
      </c>
      <c r="BL1605" s="17" t="s">
        <v>254</v>
      </c>
      <c r="BM1605" s="193" t="s">
        <v>3158</v>
      </c>
    </row>
    <row r="1606" spans="1:65" s="14" customFormat="1" ht="10.199999999999999">
      <c r="B1606" s="206"/>
      <c r="C1606" s="207"/>
      <c r="D1606" s="197" t="s">
        <v>167</v>
      </c>
      <c r="E1606" s="208" t="s">
        <v>1</v>
      </c>
      <c r="F1606" s="209" t="s">
        <v>208</v>
      </c>
      <c r="G1606" s="207"/>
      <c r="H1606" s="210">
        <v>6</v>
      </c>
      <c r="I1606" s="211"/>
      <c r="J1606" s="207"/>
      <c r="K1606" s="207"/>
      <c r="L1606" s="212"/>
      <c r="M1606" s="213"/>
      <c r="N1606" s="214"/>
      <c r="O1606" s="214"/>
      <c r="P1606" s="214"/>
      <c r="Q1606" s="214"/>
      <c r="R1606" s="214"/>
      <c r="S1606" s="214"/>
      <c r="T1606" s="215"/>
      <c r="AT1606" s="216" t="s">
        <v>167</v>
      </c>
      <c r="AU1606" s="216" t="s">
        <v>87</v>
      </c>
      <c r="AV1606" s="14" t="s">
        <v>87</v>
      </c>
      <c r="AW1606" s="14" t="s">
        <v>33</v>
      </c>
      <c r="AX1606" s="14" t="s">
        <v>85</v>
      </c>
      <c r="AY1606" s="216" t="s">
        <v>157</v>
      </c>
    </row>
    <row r="1607" spans="1:65" s="2" customFormat="1" ht="24.15" customHeight="1">
      <c r="A1607" s="34"/>
      <c r="B1607" s="35"/>
      <c r="C1607" s="228" t="s">
        <v>3159</v>
      </c>
      <c r="D1607" s="228" t="s">
        <v>240</v>
      </c>
      <c r="E1607" s="229" t="s">
        <v>3160</v>
      </c>
      <c r="F1607" s="230" t="s">
        <v>3161</v>
      </c>
      <c r="G1607" s="231" t="s">
        <v>202</v>
      </c>
      <c r="H1607" s="232">
        <v>6.18</v>
      </c>
      <c r="I1607" s="233"/>
      <c r="J1607" s="234">
        <f>ROUND(I1607*H1607,2)</f>
        <v>0</v>
      </c>
      <c r="K1607" s="230" t="s">
        <v>164</v>
      </c>
      <c r="L1607" s="235"/>
      <c r="M1607" s="236" t="s">
        <v>1</v>
      </c>
      <c r="N1607" s="237" t="s">
        <v>43</v>
      </c>
      <c r="O1607" s="71"/>
      <c r="P1607" s="191">
        <f>O1607*H1607</f>
        <v>0</v>
      </c>
      <c r="Q1607" s="191">
        <v>1.4E-3</v>
      </c>
      <c r="R1607" s="191">
        <f>Q1607*H1607</f>
        <v>8.652E-3</v>
      </c>
      <c r="S1607" s="191">
        <v>0</v>
      </c>
      <c r="T1607" s="192">
        <f>S1607*H1607</f>
        <v>0</v>
      </c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R1607" s="193" t="s">
        <v>367</v>
      </c>
      <c r="AT1607" s="193" t="s">
        <v>240</v>
      </c>
      <c r="AU1607" s="193" t="s">
        <v>87</v>
      </c>
      <c r="AY1607" s="17" t="s">
        <v>157</v>
      </c>
      <c r="BE1607" s="194">
        <f>IF(N1607="základní",J1607,0)</f>
        <v>0</v>
      </c>
      <c r="BF1607" s="194">
        <f>IF(N1607="snížená",J1607,0)</f>
        <v>0</v>
      </c>
      <c r="BG1607" s="194">
        <f>IF(N1607="zákl. přenesená",J1607,0)</f>
        <v>0</v>
      </c>
      <c r="BH1607" s="194">
        <f>IF(N1607="sníž. přenesená",J1607,0)</f>
        <v>0</v>
      </c>
      <c r="BI1607" s="194">
        <f>IF(N1607="nulová",J1607,0)</f>
        <v>0</v>
      </c>
      <c r="BJ1607" s="17" t="s">
        <v>85</v>
      </c>
      <c r="BK1607" s="194">
        <f>ROUND(I1607*H1607,2)</f>
        <v>0</v>
      </c>
      <c r="BL1607" s="17" t="s">
        <v>254</v>
      </c>
      <c r="BM1607" s="193" t="s">
        <v>3162</v>
      </c>
    </row>
    <row r="1608" spans="1:65" s="14" customFormat="1" ht="10.199999999999999">
      <c r="B1608" s="206"/>
      <c r="C1608" s="207"/>
      <c r="D1608" s="197" t="s">
        <v>167</v>
      </c>
      <c r="E1608" s="207"/>
      <c r="F1608" s="209" t="s">
        <v>3163</v>
      </c>
      <c r="G1608" s="207"/>
      <c r="H1608" s="210">
        <v>6.18</v>
      </c>
      <c r="I1608" s="211"/>
      <c r="J1608" s="207"/>
      <c r="K1608" s="207"/>
      <c r="L1608" s="212"/>
      <c r="M1608" s="213"/>
      <c r="N1608" s="214"/>
      <c r="O1608" s="214"/>
      <c r="P1608" s="214"/>
      <c r="Q1608" s="214"/>
      <c r="R1608" s="214"/>
      <c r="S1608" s="214"/>
      <c r="T1608" s="215"/>
      <c r="AT1608" s="216" t="s">
        <v>167</v>
      </c>
      <c r="AU1608" s="216" t="s">
        <v>87</v>
      </c>
      <c r="AV1608" s="14" t="s">
        <v>87</v>
      </c>
      <c r="AW1608" s="14" t="s">
        <v>4</v>
      </c>
      <c r="AX1608" s="14" t="s">
        <v>85</v>
      </c>
      <c r="AY1608" s="216" t="s">
        <v>157</v>
      </c>
    </row>
    <row r="1609" spans="1:65" s="2" customFormat="1" ht="24.15" customHeight="1">
      <c r="A1609" s="34"/>
      <c r="B1609" s="35"/>
      <c r="C1609" s="182" t="s">
        <v>3164</v>
      </c>
      <c r="D1609" s="182" t="s">
        <v>160</v>
      </c>
      <c r="E1609" s="183" t="s">
        <v>3165</v>
      </c>
      <c r="F1609" s="184" t="s">
        <v>3166</v>
      </c>
      <c r="G1609" s="185" t="s">
        <v>202</v>
      </c>
      <c r="H1609" s="186">
        <v>10.6</v>
      </c>
      <c r="I1609" s="187"/>
      <c r="J1609" s="188">
        <f>ROUND(I1609*H1609,2)</f>
        <v>0</v>
      </c>
      <c r="K1609" s="184" t="s">
        <v>164</v>
      </c>
      <c r="L1609" s="39"/>
      <c r="M1609" s="189" t="s">
        <v>1</v>
      </c>
      <c r="N1609" s="190" t="s">
        <v>43</v>
      </c>
      <c r="O1609" s="71"/>
      <c r="P1609" s="191">
        <f>O1609*H1609</f>
        <v>0</v>
      </c>
      <c r="Q1609" s="191">
        <v>0</v>
      </c>
      <c r="R1609" s="191">
        <f>Q1609*H1609</f>
        <v>0</v>
      </c>
      <c r="S1609" s="191">
        <v>0</v>
      </c>
      <c r="T1609" s="19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193" t="s">
        <v>254</v>
      </c>
      <c r="AT1609" s="193" t="s">
        <v>160</v>
      </c>
      <c r="AU1609" s="193" t="s">
        <v>87</v>
      </c>
      <c r="AY1609" s="17" t="s">
        <v>157</v>
      </c>
      <c r="BE1609" s="194">
        <f>IF(N1609="základní",J1609,0)</f>
        <v>0</v>
      </c>
      <c r="BF1609" s="194">
        <f>IF(N1609="snížená",J1609,0)</f>
        <v>0</v>
      </c>
      <c r="BG1609" s="194">
        <f>IF(N1609="zákl. přenesená",J1609,0)</f>
        <v>0</v>
      </c>
      <c r="BH1609" s="194">
        <f>IF(N1609="sníž. přenesená",J1609,0)</f>
        <v>0</v>
      </c>
      <c r="BI1609" s="194">
        <f>IF(N1609="nulová",J1609,0)</f>
        <v>0</v>
      </c>
      <c r="BJ1609" s="17" t="s">
        <v>85</v>
      </c>
      <c r="BK1609" s="194">
        <f>ROUND(I1609*H1609,2)</f>
        <v>0</v>
      </c>
      <c r="BL1609" s="17" t="s">
        <v>254</v>
      </c>
      <c r="BM1609" s="193" t="s">
        <v>3167</v>
      </c>
    </row>
    <row r="1610" spans="1:65" s="14" customFormat="1" ht="10.199999999999999">
      <c r="B1610" s="206"/>
      <c r="C1610" s="207"/>
      <c r="D1610" s="197" t="s">
        <v>167</v>
      </c>
      <c r="E1610" s="208" t="s">
        <v>1</v>
      </c>
      <c r="F1610" s="209" t="s">
        <v>3168</v>
      </c>
      <c r="G1610" s="207"/>
      <c r="H1610" s="210">
        <v>10.6</v>
      </c>
      <c r="I1610" s="211"/>
      <c r="J1610" s="207"/>
      <c r="K1610" s="207"/>
      <c r="L1610" s="212"/>
      <c r="M1610" s="213"/>
      <c r="N1610" s="214"/>
      <c r="O1610" s="214"/>
      <c r="P1610" s="214"/>
      <c r="Q1610" s="214"/>
      <c r="R1610" s="214"/>
      <c r="S1610" s="214"/>
      <c r="T1610" s="215"/>
      <c r="AT1610" s="216" t="s">
        <v>167</v>
      </c>
      <c r="AU1610" s="216" t="s">
        <v>87</v>
      </c>
      <c r="AV1610" s="14" t="s">
        <v>87</v>
      </c>
      <c r="AW1610" s="14" t="s">
        <v>33</v>
      </c>
      <c r="AX1610" s="14" t="s">
        <v>85</v>
      </c>
      <c r="AY1610" s="216" t="s">
        <v>157</v>
      </c>
    </row>
    <row r="1611" spans="1:65" s="2" customFormat="1" ht="24.15" customHeight="1">
      <c r="A1611" s="34"/>
      <c r="B1611" s="35"/>
      <c r="C1611" s="228" t="s">
        <v>3169</v>
      </c>
      <c r="D1611" s="228" t="s">
        <v>240</v>
      </c>
      <c r="E1611" s="229" t="s">
        <v>3170</v>
      </c>
      <c r="F1611" s="230" t="s">
        <v>3171</v>
      </c>
      <c r="G1611" s="231" t="s">
        <v>202</v>
      </c>
      <c r="H1611" s="232">
        <v>10.917999999999999</v>
      </c>
      <c r="I1611" s="233"/>
      <c r="J1611" s="234">
        <f>ROUND(I1611*H1611,2)</f>
        <v>0</v>
      </c>
      <c r="K1611" s="230" t="s">
        <v>164</v>
      </c>
      <c r="L1611" s="235"/>
      <c r="M1611" s="236" t="s">
        <v>1</v>
      </c>
      <c r="N1611" s="237" t="s">
        <v>43</v>
      </c>
      <c r="O1611" s="71"/>
      <c r="P1611" s="191">
        <f>O1611*H1611</f>
        <v>0</v>
      </c>
      <c r="Q1611" s="191">
        <v>1.8E-3</v>
      </c>
      <c r="R1611" s="191">
        <f>Q1611*H1611</f>
        <v>1.9652399999999997E-2</v>
      </c>
      <c r="S1611" s="191">
        <v>0</v>
      </c>
      <c r="T1611" s="192">
        <f>S1611*H1611</f>
        <v>0</v>
      </c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R1611" s="193" t="s">
        <v>367</v>
      </c>
      <c r="AT1611" s="193" t="s">
        <v>240</v>
      </c>
      <c r="AU1611" s="193" t="s">
        <v>87</v>
      </c>
      <c r="AY1611" s="17" t="s">
        <v>157</v>
      </c>
      <c r="BE1611" s="194">
        <f>IF(N1611="základní",J1611,0)</f>
        <v>0</v>
      </c>
      <c r="BF1611" s="194">
        <f>IF(N1611="snížená",J1611,0)</f>
        <v>0</v>
      </c>
      <c r="BG1611" s="194">
        <f>IF(N1611="zákl. přenesená",J1611,0)</f>
        <v>0</v>
      </c>
      <c r="BH1611" s="194">
        <f>IF(N1611="sníž. přenesená",J1611,0)</f>
        <v>0</v>
      </c>
      <c r="BI1611" s="194">
        <f>IF(N1611="nulová",J1611,0)</f>
        <v>0</v>
      </c>
      <c r="BJ1611" s="17" t="s">
        <v>85</v>
      </c>
      <c r="BK1611" s="194">
        <f>ROUND(I1611*H1611,2)</f>
        <v>0</v>
      </c>
      <c r="BL1611" s="17" t="s">
        <v>254</v>
      </c>
      <c r="BM1611" s="193" t="s">
        <v>3172</v>
      </c>
    </row>
    <row r="1612" spans="1:65" s="14" customFormat="1" ht="10.199999999999999">
      <c r="B1612" s="206"/>
      <c r="C1612" s="207"/>
      <c r="D1612" s="197" t="s">
        <v>167</v>
      </c>
      <c r="E1612" s="207"/>
      <c r="F1612" s="209" t="s">
        <v>3173</v>
      </c>
      <c r="G1612" s="207"/>
      <c r="H1612" s="210">
        <v>10.917999999999999</v>
      </c>
      <c r="I1612" s="211"/>
      <c r="J1612" s="207"/>
      <c r="K1612" s="207"/>
      <c r="L1612" s="212"/>
      <c r="M1612" s="213"/>
      <c r="N1612" s="214"/>
      <c r="O1612" s="214"/>
      <c r="P1612" s="214"/>
      <c r="Q1612" s="214"/>
      <c r="R1612" s="214"/>
      <c r="S1612" s="214"/>
      <c r="T1612" s="215"/>
      <c r="AT1612" s="216" t="s">
        <v>167</v>
      </c>
      <c r="AU1612" s="216" t="s">
        <v>87</v>
      </c>
      <c r="AV1612" s="14" t="s">
        <v>87</v>
      </c>
      <c r="AW1612" s="14" t="s">
        <v>4</v>
      </c>
      <c r="AX1612" s="14" t="s">
        <v>85</v>
      </c>
      <c r="AY1612" s="216" t="s">
        <v>157</v>
      </c>
    </row>
    <row r="1613" spans="1:65" s="2" customFormat="1" ht="24.15" customHeight="1">
      <c r="A1613" s="34"/>
      <c r="B1613" s="35"/>
      <c r="C1613" s="182" t="s">
        <v>3174</v>
      </c>
      <c r="D1613" s="182" t="s">
        <v>160</v>
      </c>
      <c r="E1613" s="183" t="s">
        <v>3175</v>
      </c>
      <c r="F1613" s="184" t="s">
        <v>3176</v>
      </c>
      <c r="G1613" s="185" t="s">
        <v>202</v>
      </c>
      <c r="H1613" s="186">
        <v>6</v>
      </c>
      <c r="I1613" s="187"/>
      <c r="J1613" s="188">
        <f>ROUND(I1613*H1613,2)</f>
        <v>0</v>
      </c>
      <c r="K1613" s="184" t="s">
        <v>164</v>
      </c>
      <c r="L1613" s="39"/>
      <c r="M1613" s="189" t="s">
        <v>1</v>
      </c>
      <c r="N1613" s="190" t="s">
        <v>43</v>
      </c>
      <c r="O1613" s="71"/>
      <c r="P1613" s="191">
        <f>O1613*H1613</f>
        <v>0</v>
      </c>
      <c r="Q1613" s="191">
        <v>0</v>
      </c>
      <c r="R1613" s="191">
        <f>Q1613*H1613</f>
        <v>0</v>
      </c>
      <c r="S1613" s="191">
        <v>0</v>
      </c>
      <c r="T1613" s="192">
        <f>S1613*H1613</f>
        <v>0</v>
      </c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R1613" s="193" t="s">
        <v>254</v>
      </c>
      <c r="AT1613" s="193" t="s">
        <v>160</v>
      </c>
      <c r="AU1613" s="193" t="s">
        <v>87</v>
      </c>
      <c r="AY1613" s="17" t="s">
        <v>157</v>
      </c>
      <c r="BE1613" s="194">
        <f>IF(N1613="základní",J1613,0)</f>
        <v>0</v>
      </c>
      <c r="BF1613" s="194">
        <f>IF(N1613="snížená",J1613,0)</f>
        <v>0</v>
      </c>
      <c r="BG1613" s="194">
        <f>IF(N1613="zákl. přenesená",J1613,0)</f>
        <v>0</v>
      </c>
      <c r="BH1613" s="194">
        <f>IF(N1613="sníž. přenesená",J1613,0)</f>
        <v>0</v>
      </c>
      <c r="BI1613" s="194">
        <f>IF(N1613="nulová",J1613,0)</f>
        <v>0</v>
      </c>
      <c r="BJ1613" s="17" t="s">
        <v>85</v>
      </c>
      <c r="BK1613" s="194">
        <f>ROUND(I1613*H1613,2)</f>
        <v>0</v>
      </c>
      <c r="BL1613" s="17" t="s">
        <v>254</v>
      </c>
      <c r="BM1613" s="193" t="s">
        <v>3177</v>
      </c>
    </row>
    <row r="1614" spans="1:65" s="14" customFormat="1" ht="10.199999999999999">
      <c r="B1614" s="206"/>
      <c r="C1614" s="207"/>
      <c r="D1614" s="197" t="s">
        <v>167</v>
      </c>
      <c r="E1614" s="208" t="s">
        <v>1</v>
      </c>
      <c r="F1614" s="209" t="s">
        <v>208</v>
      </c>
      <c r="G1614" s="207"/>
      <c r="H1614" s="210">
        <v>6</v>
      </c>
      <c r="I1614" s="211"/>
      <c r="J1614" s="207"/>
      <c r="K1614" s="207"/>
      <c r="L1614" s="212"/>
      <c r="M1614" s="213"/>
      <c r="N1614" s="214"/>
      <c r="O1614" s="214"/>
      <c r="P1614" s="214"/>
      <c r="Q1614" s="214"/>
      <c r="R1614" s="214"/>
      <c r="S1614" s="214"/>
      <c r="T1614" s="215"/>
      <c r="AT1614" s="216" t="s">
        <v>167</v>
      </c>
      <c r="AU1614" s="216" t="s">
        <v>87</v>
      </c>
      <c r="AV1614" s="14" t="s">
        <v>87</v>
      </c>
      <c r="AW1614" s="14" t="s">
        <v>33</v>
      </c>
      <c r="AX1614" s="14" t="s">
        <v>85</v>
      </c>
      <c r="AY1614" s="216" t="s">
        <v>157</v>
      </c>
    </row>
    <row r="1615" spans="1:65" s="2" customFormat="1" ht="21.75" customHeight="1">
      <c r="A1615" s="34"/>
      <c r="B1615" s="35"/>
      <c r="C1615" s="228" t="s">
        <v>3178</v>
      </c>
      <c r="D1615" s="228" t="s">
        <v>240</v>
      </c>
      <c r="E1615" s="229" t="s">
        <v>3179</v>
      </c>
      <c r="F1615" s="230" t="s">
        <v>3180</v>
      </c>
      <c r="G1615" s="231" t="s">
        <v>202</v>
      </c>
      <c r="H1615" s="232">
        <v>6.18</v>
      </c>
      <c r="I1615" s="233"/>
      <c r="J1615" s="234">
        <f>ROUND(I1615*H1615,2)</f>
        <v>0</v>
      </c>
      <c r="K1615" s="230" t="s">
        <v>164</v>
      </c>
      <c r="L1615" s="235"/>
      <c r="M1615" s="236" t="s">
        <v>1</v>
      </c>
      <c r="N1615" s="237" t="s">
        <v>43</v>
      </c>
      <c r="O1615" s="71"/>
      <c r="P1615" s="191">
        <f>O1615*H1615</f>
        <v>0</v>
      </c>
      <c r="Q1615" s="191">
        <v>7.5000000000000002E-4</v>
      </c>
      <c r="R1615" s="191">
        <f>Q1615*H1615</f>
        <v>4.6350000000000002E-3</v>
      </c>
      <c r="S1615" s="191">
        <v>0</v>
      </c>
      <c r="T1615" s="19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193" t="s">
        <v>367</v>
      </c>
      <c r="AT1615" s="193" t="s">
        <v>240</v>
      </c>
      <c r="AU1615" s="193" t="s">
        <v>87</v>
      </c>
      <c r="AY1615" s="17" t="s">
        <v>157</v>
      </c>
      <c r="BE1615" s="194">
        <f>IF(N1615="základní",J1615,0)</f>
        <v>0</v>
      </c>
      <c r="BF1615" s="194">
        <f>IF(N1615="snížená",J1615,0)</f>
        <v>0</v>
      </c>
      <c r="BG1615" s="194">
        <f>IF(N1615="zákl. přenesená",J1615,0)</f>
        <v>0</v>
      </c>
      <c r="BH1615" s="194">
        <f>IF(N1615="sníž. přenesená",J1615,0)</f>
        <v>0</v>
      </c>
      <c r="BI1615" s="194">
        <f>IF(N1615="nulová",J1615,0)</f>
        <v>0</v>
      </c>
      <c r="BJ1615" s="17" t="s">
        <v>85</v>
      </c>
      <c r="BK1615" s="194">
        <f>ROUND(I1615*H1615,2)</f>
        <v>0</v>
      </c>
      <c r="BL1615" s="17" t="s">
        <v>254</v>
      </c>
      <c r="BM1615" s="193" t="s">
        <v>3181</v>
      </c>
    </row>
    <row r="1616" spans="1:65" s="14" customFormat="1" ht="10.199999999999999">
      <c r="B1616" s="206"/>
      <c r="C1616" s="207"/>
      <c r="D1616" s="197" t="s">
        <v>167</v>
      </c>
      <c r="E1616" s="207"/>
      <c r="F1616" s="209" t="s">
        <v>3163</v>
      </c>
      <c r="G1616" s="207"/>
      <c r="H1616" s="210">
        <v>6.18</v>
      </c>
      <c r="I1616" s="211"/>
      <c r="J1616" s="207"/>
      <c r="K1616" s="207"/>
      <c r="L1616" s="212"/>
      <c r="M1616" s="213"/>
      <c r="N1616" s="214"/>
      <c r="O1616" s="214"/>
      <c r="P1616" s="214"/>
      <c r="Q1616" s="214"/>
      <c r="R1616" s="214"/>
      <c r="S1616" s="214"/>
      <c r="T1616" s="215"/>
      <c r="AT1616" s="216" t="s">
        <v>167</v>
      </c>
      <c r="AU1616" s="216" t="s">
        <v>87</v>
      </c>
      <c r="AV1616" s="14" t="s">
        <v>87</v>
      </c>
      <c r="AW1616" s="14" t="s">
        <v>4</v>
      </c>
      <c r="AX1616" s="14" t="s">
        <v>85</v>
      </c>
      <c r="AY1616" s="216" t="s">
        <v>157</v>
      </c>
    </row>
    <row r="1617" spans="1:65" s="2" customFormat="1" ht="24.15" customHeight="1">
      <c r="A1617" s="34"/>
      <c r="B1617" s="35"/>
      <c r="C1617" s="182" t="s">
        <v>3182</v>
      </c>
      <c r="D1617" s="182" t="s">
        <v>160</v>
      </c>
      <c r="E1617" s="183" t="s">
        <v>3183</v>
      </c>
      <c r="F1617" s="184" t="s">
        <v>3184</v>
      </c>
      <c r="G1617" s="185" t="s">
        <v>202</v>
      </c>
      <c r="H1617" s="186">
        <v>2.6</v>
      </c>
      <c r="I1617" s="187"/>
      <c r="J1617" s="188">
        <f>ROUND(I1617*H1617,2)</f>
        <v>0</v>
      </c>
      <c r="K1617" s="184" t="s">
        <v>164</v>
      </c>
      <c r="L1617" s="39"/>
      <c r="M1617" s="189" t="s">
        <v>1</v>
      </c>
      <c r="N1617" s="190" t="s">
        <v>43</v>
      </c>
      <c r="O1617" s="71"/>
      <c r="P1617" s="191">
        <f>O1617*H1617</f>
        <v>0</v>
      </c>
      <c r="Q1617" s="191">
        <v>0</v>
      </c>
      <c r="R1617" s="191">
        <f>Q1617*H1617</f>
        <v>0</v>
      </c>
      <c r="S1617" s="191">
        <v>0</v>
      </c>
      <c r="T1617" s="192">
        <f>S1617*H1617</f>
        <v>0</v>
      </c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R1617" s="193" t="s">
        <v>254</v>
      </c>
      <c r="AT1617" s="193" t="s">
        <v>160</v>
      </c>
      <c r="AU1617" s="193" t="s">
        <v>87</v>
      </c>
      <c r="AY1617" s="17" t="s">
        <v>157</v>
      </c>
      <c r="BE1617" s="194">
        <f>IF(N1617="základní",J1617,0)</f>
        <v>0</v>
      </c>
      <c r="BF1617" s="194">
        <f>IF(N1617="snížená",J1617,0)</f>
        <v>0</v>
      </c>
      <c r="BG1617" s="194">
        <f>IF(N1617="zákl. přenesená",J1617,0)</f>
        <v>0</v>
      </c>
      <c r="BH1617" s="194">
        <f>IF(N1617="sníž. přenesená",J1617,0)</f>
        <v>0</v>
      </c>
      <c r="BI1617" s="194">
        <f>IF(N1617="nulová",J1617,0)</f>
        <v>0</v>
      </c>
      <c r="BJ1617" s="17" t="s">
        <v>85</v>
      </c>
      <c r="BK1617" s="194">
        <f>ROUND(I1617*H1617,2)</f>
        <v>0</v>
      </c>
      <c r="BL1617" s="17" t="s">
        <v>254</v>
      </c>
      <c r="BM1617" s="193" t="s">
        <v>3185</v>
      </c>
    </row>
    <row r="1618" spans="1:65" s="14" customFormat="1" ht="10.199999999999999">
      <c r="B1618" s="206"/>
      <c r="C1618" s="207"/>
      <c r="D1618" s="197" t="s">
        <v>167</v>
      </c>
      <c r="E1618" s="208" t="s">
        <v>1</v>
      </c>
      <c r="F1618" s="209" t="s">
        <v>3186</v>
      </c>
      <c r="G1618" s="207"/>
      <c r="H1618" s="210">
        <v>2.6</v>
      </c>
      <c r="I1618" s="211"/>
      <c r="J1618" s="207"/>
      <c r="K1618" s="207"/>
      <c r="L1618" s="212"/>
      <c r="M1618" s="213"/>
      <c r="N1618" s="214"/>
      <c r="O1618" s="214"/>
      <c r="P1618" s="214"/>
      <c r="Q1618" s="214"/>
      <c r="R1618" s="214"/>
      <c r="S1618" s="214"/>
      <c r="T1618" s="215"/>
      <c r="AT1618" s="216" t="s">
        <v>167</v>
      </c>
      <c r="AU1618" s="216" t="s">
        <v>87</v>
      </c>
      <c r="AV1618" s="14" t="s">
        <v>87</v>
      </c>
      <c r="AW1618" s="14" t="s">
        <v>33</v>
      </c>
      <c r="AX1618" s="14" t="s">
        <v>85</v>
      </c>
      <c r="AY1618" s="216" t="s">
        <v>157</v>
      </c>
    </row>
    <row r="1619" spans="1:65" s="2" customFormat="1" ht="21.75" customHeight="1">
      <c r="A1619" s="34"/>
      <c r="B1619" s="35"/>
      <c r="C1619" s="228" t="s">
        <v>3187</v>
      </c>
      <c r="D1619" s="228" t="s">
        <v>240</v>
      </c>
      <c r="E1619" s="229" t="s">
        <v>3188</v>
      </c>
      <c r="F1619" s="230" t="s">
        <v>3189</v>
      </c>
      <c r="G1619" s="231" t="s">
        <v>202</v>
      </c>
      <c r="H1619" s="232">
        <v>2.6779999999999999</v>
      </c>
      <c r="I1619" s="233"/>
      <c r="J1619" s="234">
        <f>ROUND(I1619*H1619,2)</f>
        <v>0</v>
      </c>
      <c r="K1619" s="230" t="s">
        <v>164</v>
      </c>
      <c r="L1619" s="235"/>
      <c r="M1619" s="236" t="s">
        <v>1</v>
      </c>
      <c r="N1619" s="237" t="s">
        <v>43</v>
      </c>
      <c r="O1619" s="71"/>
      <c r="P1619" s="191">
        <f>O1619*H1619</f>
        <v>0</v>
      </c>
      <c r="Q1619" s="191">
        <v>1.41E-3</v>
      </c>
      <c r="R1619" s="191">
        <f>Q1619*H1619</f>
        <v>3.77598E-3</v>
      </c>
      <c r="S1619" s="191">
        <v>0</v>
      </c>
      <c r="T1619" s="19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193" t="s">
        <v>367</v>
      </c>
      <c r="AT1619" s="193" t="s">
        <v>240</v>
      </c>
      <c r="AU1619" s="193" t="s">
        <v>87</v>
      </c>
      <c r="AY1619" s="17" t="s">
        <v>157</v>
      </c>
      <c r="BE1619" s="194">
        <f>IF(N1619="základní",J1619,0)</f>
        <v>0</v>
      </c>
      <c r="BF1619" s="194">
        <f>IF(N1619="snížená",J1619,0)</f>
        <v>0</v>
      </c>
      <c r="BG1619" s="194">
        <f>IF(N1619="zákl. přenesená",J1619,0)</f>
        <v>0</v>
      </c>
      <c r="BH1619" s="194">
        <f>IF(N1619="sníž. přenesená",J1619,0)</f>
        <v>0</v>
      </c>
      <c r="BI1619" s="194">
        <f>IF(N1619="nulová",J1619,0)</f>
        <v>0</v>
      </c>
      <c r="BJ1619" s="17" t="s">
        <v>85</v>
      </c>
      <c r="BK1619" s="194">
        <f>ROUND(I1619*H1619,2)</f>
        <v>0</v>
      </c>
      <c r="BL1619" s="17" t="s">
        <v>254</v>
      </c>
      <c r="BM1619" s="193" t="s">
        <v>3190</v>
      </c>
    </row>
    <row r="1620" spans="1:65" s="14" customFormat="1" ht="10.199999999999999">
      <c r="B1620" s="206"/>
      <c r="C1620" s="207"/>
      <c r="D1620" s="197" t="s">
        <v>167</v>
      </c>
      <c r="E1620" s="207"/>
      <c r="F1620" s="209" t="s">
        <v>3191</v>
      </c>
      <c r="G1620" s="207"/>
      <c r="H1620" s="210">
        <v>2.6779999999999999</v>
      </c>
      <c r="I1620" s="211"/>
      <c r="J1620" s="207"/>
      <c r="K1620" s="207"/>
      <c r="L1620" s="212"/>
      <c r="M1620" s="213"/>
      <c r="N1620" s="214"/>
      <c r="O1620" s="214"/>
      <c r="P1620" s="214"/>
      <c r="Q1620" s="214"/>
      <c r="R1620" s="214"/>
      <c r="S1620" s="214"/>
      <c r="T1620" s="215"/>
      <c r="AT1620" s="216" t="s">
        <v>167</v>
      </c>
      <c r="AU1620" s="216" t="s">
        <v>87</v>
      </c>
      <c r="AV1620" s="14" t="s">
        <v>87</v>
      </c>
      <c r="AW1620" s="14" t="s">
        <v>4</v>
      </c>
      <c r="AX1620" s="14" t="s">
        <v>85</v>
      </c>
      <c r="AY1620" s="216" t="s">
        <v>157</v>
      </c>
    </row>
    <row r="1621" spans="1:65" s="2" customFormat="1" ht="16.5" customHeight="1">
      <c r="A1621" s="34"/>
      <c r="B1621" s="35"/>
      <c r="C1621" s="182" t="s">
        <v>3192</v>
      </c>
      <c r="D1621" s="182" t="s">
        <v>160</v>
      </c>
      <c r="E1621" s="183" t="s">
        <v>3193</v>
      </c>
      <c r="F1621" s="184" t="s">
        <v>3194</v>
      </c>
      <c r="G1621" s="185" t="s">
        <v>3195</v>
      </c>
      <c r="H1621" s="186">
        <v>24</v>
      </c>
      <c r="I1621" s="187"/>
      <c r="J1621" s="188">
        <f t="shared" ref="J1621:J1631" si="150">ROUND(I1621*H1621,2)</f>
        <v>0</v>
      </c>
      <c r="K1621" s="184" t="s">
        <v>164</v>
      </c>
      <c r="L1621" s="39"/>
      <c r="M1621" s="189" t="s">
        <v>1</v>
      </c>
      <c r="N1621" s="190" t="s">
        <v>43</v>
      </c>
      <c r="O1621" s="71"/>
      <c r="P1621" s="191">
        <f t="shared" ref="P1621:P1631" si="151">O1621*H1621</f>
        <v>0</v>
      </c>
      <c r="Q1621" s="191">
        <v>0</v>
      </c>
      <c r="R1621" s="191">
        <f t="shared" ref="R1621:R1631" si="152">Q1621*H1621</f>
        <v>0</v>
      </c>
      <c r="S1621" s="191">
        <v>0</v>
      </c>
      <c r="T1621" s="192">
        <f t="shared" ref="T1621:T1631" si="153">S1621*H1621</f>
        <v>0</v>
      </c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R1621" s="193" t="s">
        <v>254</v>
      </c>
      <c r="AT1621" s="193" t="s">
        <v>160</v>
      </c>
      <c r="AU1621" s="193" t="s">
        <v>87</v>
      </c>
      <c r="AY1621" s="17" t="s">
        <v>157</v>
      </c>
      <c r="BE1621" s="194">
        <f t="shared" ref="BE1621:BE1631" si="154">IF(N1621="základní",J1621,0)</f>
        <v>0</v>
      </c>
      <c r="BF1621" s="194">
        <f t="shared" ref="BF1621:BF1631" si="155">IF(N1621="snížená",J1621,0)</f>
        <v>0</v>
      </c>
      <c r="BG1621" s="194">
        <f t="shared" ref="BG1621:BG1631" si="156">IF(N1621="zákl. přenesená",J1621,0)</f>
        <v>0</v>
      </c>
      <c r="BH1621" s="194">
        <f t="shared" ref="BH1621:BH1631" si="157">IF(N1621="sníž. přenesená",J1621,0)</f>
        <v>0</v>
      </c>
      <c r="BI1621" s="194">
        <f t="shared" ref="BI1621:BI1631" si="158">IF(N1621="nulová",J1621,0)</f>
        <v>0</v>
      </c>
      <c r="BJ1621" s="17" t="s">
        <v>85</v>
      </c>
      <c r="BK1621" s="194">
        <f t="shared" ref="BK1621:BK1631" si="159">ROUND(I1621*H1621,2)</f>
        <v>0</v>
      </c>
      <c r="BL1621" s="17" t="s">
        <v>254</v>
      </c>
      <c r="BM1621" s="193" t="s">
        <v>3196</v>
      </c>
    </row>
    <row r="1622" spans="1:65" s="2" customFormat="1" ht="16.5" customHeight="1">
      <c r="A1622" s="34"/>
      <c r="B1622" s="35"/>
      <c r="C1622" s="182" t="s">
        <v>3197</v>
      </c>
      <c r="D1622" s="182" t="s">
        <v>160</v>
      </c>
      <c r="E1622" s="183" t="s">
        <v>3198</v>
      </c>
      <c r="F1622" s="184" t="s">
        <v>3199</v>
      </c>
      <c r="G1622" s="185" t="s">
        <v>3195</v>
      </c>
      <c r="H1622" s="186">
        <v>24</v>
      </c>
      <c r="I1622" s="187"/>
      <c r="J1622" s="188">
        <f t="shared" si="150"/>
        <v>0</v>
      </c>
      <c r="K1622" s="184" t="s">
        <v>164</v>
      </c>
      <c r="L1622" s="39"/>
      <c r="M1622" s="189" t="s">
        <v>1</v>
      </c>
      <c r="N1622" s="190" t="s">
        <v>43</v>
      </c>
      <c r="O1622" s="71"/>
      <c r="P1622" s="191">
        <f t="shared" si="151"/>
        <v>0</v>
      </c>
      <c r="Q1622" s="191">
        <v>0</v>
      </c>
      <c r="R1622" s="191">
        <f t="shared" si="152"/>
        <v>0</v>
      </c>
      <c r="S1622" s="191">
        <v>0</v>
      </c>
      <c r="T1622" s="192">
        <f t="shared" si="153"/>
        <v>0</v>
      </c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R1622" s="193" t="s">
        <v>254</v>
      </c>
      <c r="AT1622" s="193" t="s">
        <v>160</v>
      </c>
      <c r="AU1622" s="193" t="s">
        <v>87</v>
      </c>
      <c r="AY1622" s="17" t="s">
        <v>157</v>
      </c>
      <c r="BE1622" s="194">
        <f t="shared" si="154"/>
        <v>0</v>
      </c>
      <c r="BF1622" s="194">
        <f t="shared" si="155"/>
        <v>0</v>
      </c>
      <c r="BG1622" s="194">
        <f t="shared" si="156"/>
        <v>0</v>
      </c>
      <c r="BH1622" s="194">
        <f t="shared" si="157"/>
        <v>0</v>
      </c>
      <c r="BI1622" s="194">
        <f t="shared" si="158"/>
        <v>0</v>
      </c>
      <c r="BJ1622" s="17" t="s">
        <v>85</v>
      </c>
      <c r="BK1622" s="194">
        <f t="shared" si="159"/>
        <v>0</v>
      </c>
      <c r="BL1622" s="17" t="s">
        <v>254</v>
      </c>
      <c r="BM1622" s="193" t="s">
        <v>3200</v>
      </c>
    </row>
    <row r="1623" spans="1:65" s="2" customFormat="1" ht="24.15" customHeight="1">
      <c r="A1623" s="34"/>
      <c r="B1623" s="35"/>
      <c r="C1623" s="182" t="s">
        <v>3201</v>
      </c>
      <c r="D1623" s="182" t="s">
        <v>160</v>
      </c>
      <c r="E1623" s="183" t="s">
        <v>3202</v>
      </c>
      <c r="F1623" s="184" t="s">
        <v>3203</v>
      </c>
      <c r="G1623" s="185" t="s">
        <v>352</v>
      </c>
      <c r="H1623" s="186">
        <v>1</v>
      </c>
      <c r="I1623" s="187"/>
      <c r="J1623" s="188">
        <f t="shared" si="150"/>
        <v>0</v>
      </c>
      <c r="K1623" s="184" t="s">
        <v>164</v>
      </c>
      <c r="L1623" s="39"/>
      <c r="M1623" s="189" t="s">
        <v>1</v>
      </c>
      <c r="N1623" s="190" t="s">
        <v>43</v>
      </c>
      <c r="O1623" s="71"/>
      <c r="P1623" s="191">
        <f t="shared" si="151"/>
        <v>0</v>
      </c>
      <c r="Q1623" s="191">
        <v>0</v>
      </c>
      <c r="R1623" s="191">
        <f t="shared" si="152"/>
        <v>0</v>
      </c>
      <c r="S1623" s="191">
        <v>0</v>
      </c>
      <c r="T1623" s="192">
        <f t="shared" si="153"/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193" t="s">
        <v>254</v>
      </c>
      <c r="AT1623" s="193" t="s">
        <v>160</v>
      </c>
      <c r="AU1623" s="193" t="s">
        <v>87</v>
      </c>
      <c r="AY1623" s="17" t="s">
        <v>157</v>
      </c>
      <c r="BE1623" s="194">
        <f t="shared" si="154"/>
        <v>0</v>
      </c>
      <c r="BF1623" s="194">
        <f t="shared" si="155"/>
        <v>0</v>
      </c>
      <c r="BG1623" s="194">
        <f t="shared" si="156"/>
        <v>0</v>
      </c>
      <c r="BH1623" s="194">
        <f t="shared" si="157"/>
        <v>0</v>
      </c>
      <c r="BI1623" s="194">
        <f t="shared" si="158"/>
        <v>0</v>
      </c>
      <c r="BJ1623" s="17" t="s">
        <v>85</v>
      </c>
      <c r="BK1623" s="194">
        <f t="shared" si="159"/>
        <v>0</v>
      </c>
      <c r="BL1623" s="17" t="s">
        <v>254</v>
      </c>
      <c r="BM1623" s="193" t="s">
        <v>3204</v>
      </c>
    </row>
    <row r="1624" spans="1:65" s="2" customFormat="1" ht="37.799999999999997" customHeight="1">
      <c r="A1624" s="34"/>
      <c r="B1624" s="35"/>
      <c r="C1624" s="228" t="s">
        <v>3205</v>
      </c>
      <c r="D1624" s="228" t="s">
        <v>240</v>
      </c>
      <c r="E1624" s="229" t="s">
        <v>3206</v>
      </c>
      <c r="F1624" s="230" t="s">
        <v>3207</v>
      </c>
      <c r="G1624" s="231" t="s">
        <v>352</v>
      </c>
      <c r="H1624" s="232">
        <v>1</v>
      </c>
      <c r="I1624" s="233"/>
      <c r="J1624" s="234">
        <f t="shared" si="150"/>
        <v>0</v>
      </c>
      <c r="K1624" s="230" t="s">
        <v>164</v>
      </c>
      <c r="L1624" s="235"/>
      <c r="M1624" s="236" t="s">
        <v>1</v>
      </c>
      <c r="N1624" s="237" t="s">
        <v>43</v>
      </c>
      <c r="O1624" s="71"/>
      <c r="P1624" s="191">
        <f t="shared" si="151"/>
        <v>0</v>
      </c>
      <c r="Q1624" s="191">
        <v>3.2000000000000001E-2</v>
      </c>
      <c r="R1624" s="191">
        <f t="shared" si="152"/>
        <v>3.2000000000000001E-2</v>
      </c>
      <c r="S1624" s="191">
        <v>0</v>
      </c>
      <c r="T1624" s="192">
        <f t="shared" si="153"/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193" t="s">
        <v>367</v>
      </c>
      <c r="AT1624" s="193" t="s">
        <v>240</v>
      </c>
      <c r="AU1624" s="193" t="s">
        <v>87</v>
      </c>
      <c r="AY1624" s="17" t="s">
        <v>157</v>
      </c>
      <c r="BE1624" s="194">
        <f t="shared" si="154"/>
        <v>0</v>
      </c>
      <c r="BF1624" s="194">
        <f t="shared" si="155"/>
        <v>0</v>
      </c>
      <c r="BG1624" s="194">
        <f t="shared" si="156"/>
        <v>0</v>
      </c>
      <c r="BH1624" s="194">
        <f t="shared" si="157"/>
        <v>0</v>
      </c>
      <c r="BI1624" s="194">
        <f t="shared" si="158"/>
        <v>0</v>
      </c>
      <c r="BJ1624" s="17" t="s">
        <v>85</v>
      </c>
      <c r="BK1624" s="194">
        <f t="shared" si="159"/>
        <v>0</v>
      </c>
      <c r="BL1624" s="17" t="s">
        <v>254</v>
      </c>
      <c r="BM1624" s="193" t="s">
        <v>3208</v>
      </c>
    </row>
    <row r="1625" spans="1:65" s="2" customFormat="1" ht="21.75" customHeight="1">
      <c r="A1625" s="34"/>
      <c r="B1625" s="35"/>
      <c r="C1625" s="182" t="s">
        <v>3209</v>
      </c>
      <c r="D1625" s="182" t="s">
        <v>160</v>
      </c>
      <c r="E1625" s="183" t="s">
        <v>3210</v>
      </c>
      <c r="F1625" s="184" t="s">
        <v>3211</v>
      </c>
      <c r="G1625" s="185" t="s">
        <v>352</v>
      </c>
      <c r="H1625" s="186">
        <v>1</v>
      </c>
      <c r="I1625" s="187"/>
      <c r="J1625" s="188">
        <f t="shared" si="150"/>
        <v>0</v>
      </c>
      <c r="K1625" s="184" t="s">
        <v>164</v>
      </c>
      <c r="L1625" s="39"/>
      <c r="M1625" s="189" t="s">
        <v>1</v>
      </c>
      <c r="N1625" s="190" t="s">
        <v>43</v>
      </c>
      <c r="O1625" s="71"/>
      <c r="P1625" s="191">
        <f t="shared" si="151"/>
        <v>0</v>
      </c>
      <c r="Q1625" s="191">
        <v>0</v>
      </c>
      <c r="R1625" s="191">
        <f t="shared" si="152"/>
        <v>0</v>
      </c>
      <c r="S1625" s="191">
        <v>0</v>
      </c>
      <c r="T1625" s="192">
        <f t="shared" si="153"/>
        <v>0</v>
      </c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R1625" s="193" t="s">
        <v>254</v>
      </c>
      <c r="AT1625" s="193" t="s">
        <v>160</v>
      </c>
      <c r="AU1625" s="193" t="s">
        <v>87</v>
      </c>
      <c r="AY1625" s="17" t="s">
        <v>157</v>
      </c>
      <c r="BE1625" s="194">
        <f t="shared" si="154"/>
        <v>0</v>
      </c>
      <c r="BF1625" s="194">
        <f t="shared" si="155"/>
        <v>0</v>
      </c>
      <c r="BG1625" s="194">
        <f t="shared" si="156"/>
        <v>0</v>
      </c>
      <c r="BH1625" s="194">
        <f t="shared" si="157"/>
        <v>0</v>
      </c>
      <c r="BI1625" s="194">
        <f t="shared" si="158"/>
        <v>0</v>
      </c>
      <c r="BJ1625" s="17" t="s">
        <v>85</v>
      </c>
      <c r="BK1625" s="194">
        <f t="shared" si="159"/>
        <v>0</v>
      </c>
      <c r="BL1625" s="17" t="s">
        <v>254</v>
      </c>
      <c r="BM1625" s="193" t="s">
        <v>3212</v>
      </c>
    </row>
    <row r="1626" spans="1:65" s="2" customFormat="1" ht="16.5" customHeight="1">
      <c r="A1626" s="34"/>
      <c r="B1626" s="35"/>
      <c r="C1626" s="228" t="s">
        <v>3213</v>
      </c>
      <c r="D1626" s="228" t="s">
        <v>240</v>
      </c>
      <c r="E1626" s="229" t="s">
        <v>3214</v>
      </c>
      <c r="F1626" s="230" t="s">
        <v>3215</v>
      </c>
      <c r="G1626" s="231" t="s">
        <v>352</v>
      </c>
      <c r="H1626" s="232">
        <v>1</v>
      </c>
      <c r="I1626" s="233"/>
      <c r="J1626" s="234">
        <f t="shared" si="150"/>
        <v>0</v>
      </c>
      <c r="K1626" s="230" t="s">
        <v>164</v>
      </c>
      <c r="L1626" s="235"/>
      <c r="M1626" s="236" t="s">
        <v>1</v>
      </c>
      <c r="N1626" s="237" t="s">
        <v>43</v>
      </c>
      <c r="O1626" s="71"/>
      <c r="P1626" s="191">
        <f t="shared" si="151"/>
        <v>0</v>
      </c>
      <c r="Q1626" s="191">
        <v>1.2800000000000001E-3</v>
      </c>
      <c r="R1626" s="191">
        <f t="shared" si="152"/>
        <v>1.2800000000000001E-3</v>
      </c>
      <c r="S1626" s="191">
        <v>0</v>
      </c>
      <c r="T1626" s="192">
        <f t="shared" si="153"/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193" t="s">
        <v>367</v>
      </c>
      <c r="AT1626" s="193" t="s">
        <v>240</v>
      </c>
      <c r="AU1626" s="193" t="s">
        <v>87</v>
      </c>
      <c r="AY1626" s="17" t="s">
        <v>157</v>
      </c>
      <c r="BE1626" s="194">
        <f t="shared" si="154"/>
        <v>0</v>
      </c>
      <c r="BF1626" s="194">
        <f t="shared" si="155"/>
        <v>0</v>
      </c>
      <c r="BG1626" s="194">
        <f t="shared" si="156"/>
        <v>0</v>
      </c>
      <c r="BH1626" s="194">
        <f t="shared" si="157"/>
        <v>0</v>
      </c>
      <c r="BI1626" s="194">
        <f t="shared" si="158"/>
        <v>0</v>
      </c>
      <c r="BJ1626" s="17" t="s">
        <v>85</v>
      </c>
      <c r="BK1626" s="194">
        <f t="shared" si="159"/>
        <v>0</v>
      </c>
      <c r="BL1626" s="17" t="s">
        <v>254</v>
      </c>
      <c r="BM1626" s="193" t="s">
        <v>3216</v>
      </c>
    </row>
    <row r="1627" spans="1:65" s="2" customFormat="1" ht="16.5" customHeight="1">
      <c r="A1627" s="34"/>
      <c r="B1627" s="35"/>
      <c r="C1627" s="182" t="s">
        <v>3217</v>
      </c>
      <c r="D1627" s="182" t="s">
        <v>160</v>
      </c>
      <c r="E1627" s="183" t="s">
        <v>3218</v>
      </c>
      <c r="F1627" s="184" t="s">
        <v>3219</v>
      </c>
      <c r="G1627" s="185" t="s">
        <v>352</v>
      </c>
      <c r="H1627" s="186">
        <v>1</v>
      </c>
      <c r="I1627" s="187"/>
      <c r="J1627" s="188">
        <f t="shared" si="150"/>
        <v>0</v>
      </c>
      <c r="K1627" s="184" t="s">
        <v>164</v>
      </c>
      <c r="L1627" s="39"/>
      <c r="M1627" s="189" t="s">
        <v>1</v>
      </c>
      <c r="N1627" s="190" t="s">
        <v>43</v>
      </c>
      <c r="O1627" s="71"/>
      <c r="P1627" s="191">
        <f t="shared" si="151"/>
        <v>0</v>
      </c>
      <c r="Q1627" s="191">
        <v>0</v>
      </c>
      <c r="R1627" s="191">
        <f t="shared" si="152"/>
        <v>0</v>
      </c>
      <c r="S1627" s="191">
        <v>0</v>
      </c>
      <c r="T1627" s="192">
        <f t="shared" si="153"/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193" t="s">
        <v>254</v>
      </c>
      <c r="AT1627" s="193" t="s">
        <v>160</v>
      </c>
      <c r="AU1627" s="193" t="s">
        <v>87</v>
      </c>
      <c r="AY1627" s="17" t="s">
        <v>157</v>
      </c>
      <c r="BE1627" s="194">
        <f t="shared" si="154"/>
        <v>0</v>
      </c>
      <c r="BF1627" s="194">
        <f t="shared" si="155"/>
        <v>0</v>
      </c>
      <c r="BG1627" s="194">
        <f t="shared" si="156"/>
        <v>0</v>
      </c>
      <c r="BH1627" s="194">
        <f t="shared" si="157"/>
        <v>0</v>
      </c>
      <c r="BI1627" s="194">
        <f t="shared" si="158"/>
        <v>0</v>
      </c>
      <c r="BJ1627" s="17" t="s">
        <v>85</v>
      </c>
      <c r="BK1627" s="194">
        <f t="shared" si="159"/>
        <v>0</v>
      </c>
      <c r="BL1627" s="17" t="s">
        <v>254</v>
      </c>
      <c r="BM1627" s="193" t="s">
        <v>3220</v>
      </c>
    </row>
    <row r="1628" spans="1:65" s="2" customFormat="1" ht="16.5" customHeight="1">
      <c r="A1628" s="34"/>
      <c r="B1628" s="35"/>
      <c r="C1628" s="228" t="s">
        <v>3221</v>
      </c>
      <c r="D1628" s="228" t="s">
        <v>240</v>
      </c>
      <c r="E1628" s="229" t="s">
        <v>3064</v>
      </c>
      <c r="F1628" s="230" t="s">
        <v>3065</v>
      </c>
      <c r="G1628" s="231" t="s">
        <v>352</v>
      </c>
      <c r="H1628" s="232">
        <v>1</v>
      </c>
      <c r="I1628" s="233"/>
      <c r="J1628" s="234">
        <f t="shared" si="150"/>
        <v>0</v>
      </c>
      <c r="K1628" s="230" t="s">
        <v>164</v>
      </c>
      <c r="L1628" s="235"/>
      <c r="M1628" s="236" t="s">
        <v>1</v>
      </c>
      <c r="N1628" s="237" t="s">
        <v>43</v>
      </c>
      <c r="O1628" s="71"/>
      <c r="P1628" s="191">
        <f t="shared" si="151"/>
        <v>0</v>
      </c>
      <c r="Q1628" s="191">
        <v>1.2E-4</v>
      </c>
      <c r="R1628" s="191">
        <f t="shared" si="152"/>
        <v>1.2E-4</v>
      </c>
      <c r="S1628" s="191">
        <v>0</v>
      </c>
      <c r="T1628" s="192">
        <f t="shared" si="153"/>
        <v>0</v>
      </c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R1628" s="193" t="s">
        <v>367</v>
      </c>
      <c r="AT1628" s="193" t="s">
        <v>240</v>
      </c>
      <c r="AU1628" s="193" t="s">
        <v>87</v>
      </c>
      <c r="AY1628" s="17" t="s">
        <v>157</v>
      </c>
      <c r="BE1628" s="194">
        <f t="shared" si="154"/>
        <v>0</v>
      </c>
      <c r="BF1628" s="194">
        <f t="shared" si="155"/>
        <v>0</v>
      </c>
      <c r="BG1628" s="194">
        <f t="shared" si="156"/>
        <v>0</v>
      </c>
      <c r="BH1628" s="194">
        <f t="shared" si="157"/>
        <v>0</v>
      </c>
      <c r="BI1628" s="194">
        <f t="shared" si="158"/>
        <v>0</v>
      </c>
      <c r="BJ1628" s="17" t="s">
        <v>85</v>
      </c>
      <c r="BK1628" s="194">
        <f t="shared" si="159"/>
        <v>0</v>
      </c>
      <c r="BL1628" s="17" t="s">
        <v>254</v>
      </c>
      <c r="BM1628" s="193" t="s">
        <v>3222</v>
      </c>
    </row>
    <row r="1629" spans="1:65" s="2" customFormat="1" ht="16.5" customHeight="1">
      <c r="A1629" s="34"/>
      <c r="B1629" s="35"/>
      <c r="C1629" s="182" t="s">
        <v>3223</v>
      </c>
      <c r="D1629" s="182" t="s">
        <v>160</v>
      </c>
      <c r="E1629" s="183" t="s">
        <v>3224</v>
      </c>
      <c r="F1629" s="184" t="s">
        <v>3225</v>
      </c>
      <c r="G1629" s="185" t="s">
        <v>352</v>
      </c>
      <c r="H1629" s="186">
        <v>15</v>
      </c>
      <c r="I1629" s="187"/>
      <c r="J1629" s="188">
        <f t="shared" si="150"/>
        <v>0</v>
      </c>
      <c r="K1629" s="184" t="s">
        <v>164</v>
      </c>
      <c r="L1629" s="39"/>
      <c r="M1629" s="189" t="s">
        <v>1</v>
      </c>
      <c r="N1629" s="190" t="s">
        <v>43</v>
      </c>
      <c r="O1629" s="71"/>
      <c r="P1629" s="191">
        <f t="shared" si="151"/>
        <v>0</v>
      </c>
      <c r="Q1629" s="191">
        <v>0</v>
      </c>
      <c r="R1629" s="191">
        <f t="shared" si="152"/>
        <v>0</v>
      </c>
      <c r="S1629" s="191">
        <v>0</v>
      </c>
      <c r="T1629" s="192">
        <f t="shared" si="153"/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193" t="s">
        <v>254</v>
      </c>
      <c r="AT1629" s="193" t="s">
        <v>160</v>
      </c>
      <c r="AU1629" s="193" t="s">
        <v>87</v>
      </c>
      <c r="AY1629" s="17" t="s">
        <v>157</v>
      </c>
      <c r="BE1629" s="194">
        <f t="shared" si="154"/>
        <v>0</v>
      </c>
      <c r="BF1629" s="194">
        <f t="shared" si="155"/>
        <v>0</v>
      </c>
      <c r="BG1629" s="194">
        <f t="shared" si="156"/>
        <v>0</v>
      </c>
      <c r="BH1629" s="194">
        <f t="shared" si="157"/>
        <v>0</v>
      </c>
      <c r="BI1629" s="194">
        <f t="shared" si="158"/>
        <v>0</v>
      </c>
      <c r="BJ1629" s="17" t="s">
        <v>85</v>
      </c>
      <c r="BK1629" s="194">
        <f t="shared" si="159"/>
        <v>0</v>
      </c>
      <c r="BL1629" s="17" t="s">
        <v>254</v>
      </c>
      <c r="BM1629" s="193" t="s">
        <v>3226</v>
      </c>
    </row>
    <row r="1630" spans="1:65" s="2" customFormat="1" ht="16.5" customHeight="1">
      <c r="A1630" s="34"/>
      <c r="B1630" s="35"/>
      <c r="C1630" s="228" t="s">
        <v>3227</v>
      </c>
      <c r="D1630" s="228" t="s">
        <v>240</v>
      </c>
      <c r="E1630" s="229" t="s">
        <v>3072</v>
      </c>
      <c r="F1630" s="230" t="s">
        <v>3073</v>
      </c>
      <c r="G1630" s="231" t="s">
        <v>202</v>
      </c>
      <c r="H1630" s="232">
        <v>15</v>
      </c>
      <c r="I1630" s="233"/>
      <c r="J1630" s="234">
        <f t="shared" si="150"/>
        <v>0</v>
      </c>
      <c r="K1630" s="230" t="s">
        <v>164</v>
      </c>
      <c r="L1630" s="235"/>
      <c r="M1630" s="236" t="s">
        <v>1</v>
      </c>
      <c r="N1630" s="237" t="s">
        <v>43</v>
      </c>
      <c r="O1630" s="71"/>
      <c r="P1630" s="191">
        <f t="shared" si="151"/>
        <v>0</v>
      </c>
      <c r="Q1630" s="191">
        <v>4.0999999999999999E-4</v>
      </c>
      <c r="R1630" s="191">
        <f t="shared" si="152"/>
        <v>6.1500000000000001E-3</v>
      </c>
      <c r="S1630" s="191">
        <v>0</v>
      </c>
      <c r="T1630" s="192">
        <f t="shared" si="153"/>
        <v>0</v>
      </c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R1630" s="193" t="s">
        <v>367</v>
      </c>
      <c r="AT1630" s="193" t="s">
        <v>240</v>
      </c>
      <c r="AU1630" s="193" t="s">
        <v>87</v>
      </c>
      <c r="AY1630" s="17" t="s">
        <v>157</v>
      </c>
      <c r="BE1630" s="194">
        <f t="shared" si="154"/>
        <v>0</v>
      </c>
      <c r="BF1630" s="194">
        <f t="shared" si="155"/>
        <v>0</v>
      </c>
      <c r="BG1630" s="194">
        <f t="shared" si="156"/>
        <v>0</v>
      </c>
      <c r="BH1630" s="194">
        <f t="shared" si="157"/>
        <v>0</v>
      </c>
      <c r="BI1630" s="194">
        <f t="shared" si="158"/>
        <v>0</v>
      </c>
      <c r="BJ1630" s="17" t="s">
        <v>85</v>
      </c>
      <c r="BK1630" s="194">
        <f t="shared" si="159"/>
        <v>0</v>
      </c>
      <c r="BL1630" s="17" t="s">
        <v>254</v>
      </c>
      <c r="BM1630" s="193" t="s">
        <v>3228</v>
      </c>
    </row>
    <row r="1631" spans="1:65" s="2" customFormat="1" ht="16.5" customHeight="1">
      <c r="A1631" s="34"/>
      <c r="B1631" s="35"/>
      <c r="C1631" s="182" t="s">
        <v>3229</v>
      </c>
      <c r="D1631" s="182" t="s">
        <v>160</v>
      </c>
      <c r="E1631" s="183" t="s">
        <v>3230</v>
      </c>
      <c r="F1631" s="184" t="s">
        <v>3231</v>
      </c>
      <c r="G1631" s="185" t="s">
        <v>202</v>
      </c>
      <c r="H1631" s="186">
        <v>8.6</v>
      </c>
      <c r="I1631" s="187"/>
      <c r="J1631" s="188">
        <f t="shared" si="150"/>
        <v>0</v>
      </c>
      <c r="K1631" s="184" t="s">
        <v>164</v>
      </c>
      <c r="L1631" s="39"/>
      <c r="M1631" s="189" t="s">
        <v>1</v>
      </c>
      <c r="N1631" s="190" t="s">
        <v>43</v>
      </c>
      <c r="O1631" s="71"/>
      <c r="P1631" s="191">
        <f t="shared" si="151"/>
        <v>0</v>
      </c>
      <c r="Q1631" s="191">
        <v>0</v>
      </c>
      <c r="R1631" s="191">
        <f t="shared" si="152"/>
        <v>0</v>
      </c>
      <c r="S1631" s="191">
        <v>0</v>
      </c>
      <c r="T1631" s="192">
        <f t="shared" si="153"/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193" t="s">
        <v>254</v>
      </c>
      <c r="AT1631" s="193" t="s">
        <v>160</v>
      </c>
      <c r="AU1631" s="193" t="s">
        <v>87</v>
      </c>
      <c r="AY1631" s="17" t="s">
        <v>157</v>
      </c>
      <c r="BE1631" s="194">
        <f t="shared" si="154"/>
        <v>0</v>
      </c>
      <c r="BF1631" s="194">
        <f t="shared" si="155"/>
        <v>0</v>
      </c>
      <c r="BG1631" s="194">
        <f t="shared" si="156"/>
        <v>0</v>
      </c>
      <c r="BH1631" s="194">
        <f t="shared" si="157"/>
        <v>0</v>
      </c>
      <c r="BI1631" s="194">
        <f t="shared" si="158"/>
        <v>0</v>
      </c>
      <c r="BJ1631" s="17" t="s">
        <v>85</v>
      </c>
      <c r="BK1631" s="194">
        <f t="shared" si="159"/>
        <v>0</v>
      </c>
      <c r="BL1631" s="17" t="s">
        <v>254</v>
      </c>
      <c r="BM1631" s="193" t="s">
        <v>3232</v>
      </c>
    </row>
    <row r="1632" spans="1:65" s="14" customFormat="1" ht="10.199999999999999">
      <c r="B1632" s="206"/>
      <c r="C1632" s="207"/>
      <c r="D1632" s="197" t="s">
        <v>167</v>
      </c>
      <c r="E1632" s="208" t="s">
        <v>1</v>
      </c>
      <c r="F1632" s="209" t="s">
        <v>3233</v>
      </c>
      <c r="G1632" s="207"/>
      <c r="H1632" s="210">
        <v>8.6</v>
      </c>
      <c r="I1632" s="211"/>
      <c r="J1632" s="207"/>
      <c r="K1632" s="207"/>
      <c r="L1632" s="212"/>
      <c r="M1632" s="213"/>
      <c r="N1632" s="214"/>
      <c r="O1632" s="214"/>
      <c r="P1632" s="214"/>
      <c r="Q1632" s="214"/>
      <c r="R1632" s="214"/>
      <c r="S1632" s="214"/>
      <c r="T1632" s="215"/>
      <c r="AT1632" s="216" t="s">
        <v>167</v>
      </c>
      <c r="AU1632" s="216" t="s">
        <v>87</v>
      </c>
      <c r="AV1632" s="14" t="s">
        <v>87</v>
      </c>
      <c r="AW1632" s="14" t="s">
        <v>33</v>
      </c>
      <c r="AX1632" s="14" t="s">
        <v>78</v>
      </c>
      <c r="AY1632" s="216" t="s">
        <v>157</v>
      </c>
    </row>
    <row r="1633" spans="1:65" s="15" customFormat="1" ht="10.199999999999999">
      <c r="B1633" s="217"/>
      <c r="C1633" s="218"/>
      <c r="D1633" s="197" t="s">
        <v>167</v>
      </c>
      <c r="E1633" s="219" t="s">
        <v>1</v>
      </c>
      <c r="F1633" s="220" t="s">
        <v>171</v>
      </c>
      <c r="G1633" s="218"/>
      <c r="H1633" s="221">
        <v>8.6</v>
      </c>
      <c r="I1633" s="222"/>
      <c r="J1633" s="218"/>
      <c r="K1633" s="218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167</v>
      </c>
      <c r="AU1633" s="227" t="s">
        <v>87</v>
      </c>
      <c r="AV1633" s="15" t="s">
        <v>165</v>
      </c>
      <c r="AW1633" s="15" t="s">
        <v>33</v>
      </c>
      <c r="AX1633" s="15" t="s">
        <v>85</v>
      </c>
      <c r="AY1633" s="227" t="s">
        <v>157</v>
      </c>
    </row>
    <row r="1634" spans="1:65" s="2" customFormat="1" ht="24.15" customHeight="1">
      <c r="A1634" s="34"/>
      <c r="B1634" s="35"/>
      <c r="C1634" s="228" t="s">
        <v>3234</v>
      </c>
      <c r="D1634" s="228" t="s">
        <v>240</v>
      </c>
      <c r="E1634" s="229" t="s">
        <v>3235</v>
      </c>
      <c r="F1634" s="230" t="s">
        <v>3236</v>
      </c>
      <c r="G1634" s="231" t="s">
        <v>202</v>
      </c>
      <c r="H1634" s="232">
        <v>2.73</v>
      </c>
      <c r="I1634" s="233"/>
      <c r="J1634" s="234">
        <f>ROUND(I1634*H1634,2)</f>
        <v>0</v>
      </c>
      <c r="K1634" s="230" t="s">
        <v>164</v>
      </c>
      <c r="L1634" s="235"/>
      <c r="M1634" s="236" t="s">
        <v>1</v>
      </c>
      <c r="N1634" s="237" t="s">
        <v>43</v>
      </c>
      <c r="O1634" s="71"/>
      <c r="P1634" s="191">
        <f>O1634*H1634</f>
        <v>0</v>
      </c>
      <c r="Q1634" s="191">
        <v>1.2E-4</v>
      </c>
      <c r="R1634" s="191">
        <f>Q1634*H1634</f>
        <v>3.2759999999999999E-4</v>
      </c>
      <c r="S1634" s="191">
        <v>0</v>
      </c>
      <c r="T1634" s="192">
        <f>S1634*H1634</f>
        <v>0</v>
      </c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R1634" s="193" t="s">
        <v>367</v>
      </c>
      <c r="AT1634" s="193" t="s">
        <v>240</v>
      </c>
      <c r="AU1634" s="193" t="s">
        <v>87</v>
      </c>
      <c r="AY1634" s="17" t="s">
        <v>157</v>
      </c>
      <c r="BE1634" s="194">
        <f>IF(N1634="základní",J1634,0)</f>
        <v>0</v>
      </c>
      <c r="BF1634" s="194">
        <f>IF(N1634="snížená",J1634,0)</f>
        <v>0</v>
      </c>
      <c r="BG1634" s="194">
        <f>IF(N1634="zákl. přenesená",J1634,0)</f>
        <v>0</v>
      </c>
      <c r="BH1634" s="194">
        <f>IF(N1634="sníž. přenesená",J1634,0)</f>
        <v>0</v>
      </c>
      <c r="BI1634" s="194">
        <f>IF(N1634="nulová",J1634,0)</f>
        <v>0</v>
      </c>
      <c r="BJ1634" s="17" t="s">
        <v>85</v>
      </c>
      <c r="BK1634" s="194">
        <f>ROUND(I1634*H1634,2)</f>
        <v>0</v>
      </c>
      <c r="BL1634" s="17" t="s">
        <v>254</v>
      </c>
      <c r="BM1634" s="193" t="s">
        <v>3237</v>
      </c>
    </row>
    <row r="1635" spans="1:65" s="14" customFormat="1" ht="10.199999999999999">
      <c r="B1635" s="206"/>
      <c r="C1635" s="207"/>
      <c r="D1635" s="197" t="s">
        <v>167</v>
      </c>
      <c r="E1635" s="207"/>
      <c r="F1635" s="209" t="s">
        <v>3238</v>
      </c>
      <c r="G1635" s="207"/>
      <c r="H1635" s="210">
        <v>2.73</v>
      </c>
      <c r="I1635" s="211"/>
      <c r="J1635" s="207"/>
      <c r="K1635" s="207"/>
      <c r="L1635" s="212"/>
      <c r="M1635" s="213"/>
      <c r="N1635" s="214"/>
      <c r="O1635" s="214"/>
      <c r="P1635" s="214"/>
      <c r="Q1635" s="214"/>
      <c r="R1635" s="214"/>
      <c r="S1635" s="214"/>
      <c r="T1635" s="215"/>
      <c r="AT1635" s="216" t="s">
        <v>167</v>
      </c>
      <c r="AU1635" s="216" t="s">
        <v>87</v>
      </c>
      <c r="AV1635" s="14" t="s">
        <v>87</v>
      </c>
      <c r="AW1635" s="14" t="s">
        <v>4</v>
      </c>
      <c r="AX1635" s="14" t="s">
        <v>85</v>
      </c>
      <c r="AY1635" s="216" t="s">
        <v>157</v>
      </c>
    </row>
    <row r="1636" spans="1:65" s="2" customFormat="1" ht="24.15" customHeight="1">
      <c r="A1636" s="34"/>
      <c r="B1636" s="35"/>
      <c r="C1636" s="228" t="s">
        <v>3239</v>
      </c>
      <c r="D1636" s="228" t="s">
        <v>240</v>
      </c>
      <c r="E1636" s="229" t="s">
        <v>3240</v>
      </c>
      <c r="F1636" s="230" t="s">
        <v>3241</v>
      </c>
      <c r="G1636" s="231" t="s">
        <v>202</v>
      </c>
      <c r="H1636" s="232">
        <v>6.3</v>
      </c>
      <c r="I1636" s="233"/>
      <c r="J1636" s="234">
        <f>ROUND(I1636*H1636,2)</f>
        <v>0</v>
      </c>
      <c r="K1636" s="230" t="s">
        <v>164</v>
      </c>
      <c r="L1636" s="235"/>
      <c r="M1636" s="236" t="s">
        <v>1</v>
      </c>
      <c r="N1636" s="237" t="s">
        <v>43</v>
      </c>
      <c r="O1636" s="71"/>
      <c r="P1636" s="191">
        <f>O1636*H1636</f>
        <v>0</v>
      </c>
      <c r="Q1636" s="191">
        <v>1.8000000000000001E-4</v>
      </c>
      <c r="R1636" s="191">
        <f>Q1636*H1636</f>
        <v>1.134E-3</v>
      </c>
      <c r="S1636" s="191">
        <v>0</v>
      </c>
      <c r="T1636" s="192">
        <f>S1636*H1636</f>
        <v>0</v>
      </c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R1636" s="193" t="s">
        <v>367</v>
      </c>
      <c r="AT1636" s="193" t="s">
        <v>240</v>
      </c>
      <c r="AU1636" s="193" t="s">
        <v>87</v>
      </c>
      <c r="AY1636" s="17" t="s">
        <v>157</v>
      </c>
      <c r="BE1636" s="194">
        <f>IF(N1636="základní",J1636,0)</f>
        <v>0</v>
      </c>
      <c r="BF1636" s="194">
        <f>IF(N1636="snížená",J1636,0)</f>
        <v>0</v>
      </c>
      <c r="BG1636" s="194">
        <f>IF(N1636="zákl. přenesená",J1636,0)</f>
        <v>0</v>
      </c>
      <c r="BH1636" s="194">
        <f>IF(N1636="sníž. přenesená",J1636,0)</f>
        <v>0</v>
      </c>
      <c r="BI1636" s="194">
        <f>IF(N1636="nulová",J1636,0)</f>
        <v>0</v>
      </c>
      <c r="BJ1636" s="17" t="s">
        <v>85</v>
      </c>
      <c r="BK1636" s="194">
        <f>ROUND(I1636*H1636,2)</f>
        <v>0</v>
      </c>
      <c r="BL1636" s="17" t="s">
        <v>254</v>
      </c>
      <c r="BM1636" s="193" t="s">
        <v>3242</v>
      </c>
    </row>
    <row r="1637" spans="1:65" s="14" customFormat="1" ht="10.199999999999999">
      <c r="B1637" s="206"/>
      <c r="C1637" s="207"/>
      <c r="D1637" s="197" t="s">
        <v>167</v>
      </c>
      <c r="E1637" s="207"/>
      <c r="F1637" s="209" t="s">
        <v>3243</v>
      </c>
      <c r="G1637" s="207"/>
      <c r="H1637" s="210">
        <v>6.3</v>
      </c>
      <c r="I1637" s="211"/>
      <c r="J1637" s="207"/>
      <c r="K1637" s="207"/>
      <c r="L1637" s="212"/>
      <c r="M1637" s="213"/>
      <c r="N1637" s="214"/>
      <c r="O1637" s="214"/>
      <c r="P1637" s="214"/>
      <c r="Q1637" s="214"/>
      <c r="R1637" s="214"/>
      <c r="S1637" s="214"/>
      <c r="T1637" s="215"/>
      <c r="AT1637" s="216" t="s">
        <v>167</v>
      </c>
      <c r="AU1637" s="216" t="s">
        <v>87</v>
      </c>
      <c r="AV1637" s="14" t="s">
        <v>87</v>
      </c>
      <c r="AW1637" s="14" t="s">
        <v>4</v>
      </c>
      <c r="AX1637" s="14" t="s">
        <v>85</v>
      </c>
      <c r="AY1637" s="216" t="s">
        <v>157</v>
      </c>
    </row>
    <row r="1638" spans="1:65" s="2" customFormat="1" ht="16.5" customHeight="1">
      <c r="A1638" s="34"/>
      <c r="B1638" s="35"/>
      <c r="C1638" s="182" t="s">
        <v>3244</v>
      </c>
      <c r="D1638" s="182" t="s">
        <v>160</v>
      </c>
      <c r="E1638" s="183" t="s">
        <v>3245</v>
      </c>
      <c r="F1638" s="184" t="s">
        <v>3246</v>
      </c>
      <c r="G1638" s="185" t="s">
        <v>3247</v>
      </c>
      <c r="H1638" s="186">
        <v>6</v>
      </c>
      <c r="I1638" s="187"/>
      <c r="J1638" s="188">
        <f>ROUND(I1638*H1638,2)</f>
        <v>0</v>
      </c>
      <c r="K1638" s="184" t="s">
        <v>164</v>
      </c>
      <c r="L1638" s="39"/>
      <c r="M1638" s="189" t="s">
        <v>1</v>
      </c>
      <c r="N1638" s="190" t="s">
        <v>43</v>
      </c>
      <c r="O1638" s="71"/>
      <c r="P1638" s="191">
        <f>O1638*H1638</f>
        <v>0</v>
      </c>
      <c r="Q1638" s="191">
        <v>0</v>
      </c>
      <c r="R1638" s="191">
        <f>Q1638*H1638</f>
        <v>0</v>
      </c>
      <c r="S1638" s="191">
        <v>0</v>
      </c>
      <c r="T1638" s="192">
        <f>S1638*H1638</f>
        <v>0</v>
      </c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R1638" s="193" t="s">
        <v>254</v>
      </c>
      <c r="AT1638" s="193" t="s">
        <v>160</v>
      </c>
      <c r="AU1638" s="193" t="s">
        <v>87</v>
      </c>
      <c r="AY1638" s="17" t="s">
        <v>157</v>
      </c>
      <c r="BE1638" s="194">
        <f>IF(N1638="základní",J1638,0)</f>
        <v>0</v>
      </c>
      <c r="BF1638" s="194">
        <f>IF(N1638="snížená",J1638,0)</f>
        <v>0</v>
      </c>
      <c r="BG1638" s="194">
        <f>IF(N1638="zákl. přenesená",J1638,0)</f>
        <v>0</v>
      </c>
      <c r="BH1638" s="194">
        <f>IF(N1638="sníž. přenesená",J1638,0)</f>
        <v>0</v>
      </c>
      <c r="BI1638" s="194">
        <f>IF(N1638="nulová",J1638,0)</f>
        <v>0</v>
      </c>
      <c r="BJ1638" s="17" t="s">
        <v>85</v>
      </c>
      <c r="BK1638" s="194">
        <f>ROUND(I1638*H1638,2)</f>
        <v>0</v>
      </c>
      <c r="BL1638" s="17" t="s">
        <v>254</v>
      </c>
      <c r="BM1638" s="193" t="s">
        <v>3248</v>
      </c>
    </row>
    <row r="1639" spans="1:65" s="2" customFormat="1" ht="16.5" customHeight="1">
      <c r="A1639" s="34"/>
      <c r="B1639" s="35"/>
      <c r="C1639" s="228" t="s">
        <v>3249</v>
      </c>
      <c r="D1639" s="228" t="s">
        <v>240</v>
      </c>
      <c r="E1639" s="229" t="s">
        <v>3250</v>
      </c>
      <c r="F1639" s="230" t="s">
        <v>3251</v>
      </c>
      <c r="G1639" s="231" t="s">
        <v>3247</v>
      </c>
      <c r="H1639" s="232">
        <v>6</v>
      </c>
      <c r="I1639" s="233"/>
      <c r="J1639" s="234">
        <f>ROUND(I1639*H1639,2)</f>
        <v>0</v>
      </c>
      <c r="K1639" s="230" t="s">
        <v>164</v>
      </c>
      <c r="L1639" s="235"/>
      <c r="M1639" s="236" t="s">
        <v>1</v>
      </c>
      <c r="N1639" s="237" t="s">
        <v>43</v>
      </c>
      <c r="O1639" s="71"/>
      <c r="P1639" s="191">
        <f>O1639*H1639</f>
        <v>0</v>
      </c>
      <c r="Q1639" s="191">
        <v>1E-3</v>
      </c>
      <c r="R1639" s="191">
        <f>Q1639*H1639</f>
        <v>6.0000000000000001E-3</v>
      </c>
      <c r="S1639" s="191">
        <v>0</v>
      </c>
      <c r="T1639" s="19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193" t="s">
        <v>367</v>
      </c>
      <c r="AT1639" s="193" t="s">
        <v>240</v>
      </c>
      <c r="AU1639" s="193" t="s">
        <v>87</v>
      </c>
      <c r="AY1639" s="17" t="s">
        <v>157</v>
      </c>
      <c r="BE1639" s="194">
        <f>IF(N1639="základní",J1639,0)</f>
        <v>0</v>
      </c>
      <c r="BF1639" s="194">
        <f>IF(N1639="snížená",J1639,0)</f>
        <v>0</v>
      </c>
      <c r="BG1639" s="194">
        <f>IF(N1639="zákl. přenesená",J1639,0)</f>
        <v>0</v>
      </c>
      <c r="BH1639" s="194">
        <f>IF(N1639="sníž. přenesená",J1639,0)</f>
        <v>0</v>
      </c>
      <c r="BI1639" s="194">
        <f>IF(N1639="nulová",J1639,0)</f>
        <v>0</v>
      </c>
      <c r="BJ1639" s="17" t="s">
        <v>85</v>
      </c>
      <c r="BK1639" s="194">
        <f>ROUND(I1639*H1639,2)</f>
        <v>0</v>
      </c>
      <c r="BL1639" s="17" t="s">
        <v>254</v>
      </c>
      <c r="BM1639" s="193" t="s">
        <v>3252</v>
      </c>
    </row>
    <row r="1640" spans="1:65" s="2" customFormat="1" ht="24.15" customHeight="1">
      <c r="A1640" s="34"/>
      <c r="B1640" s="35"/>
      <c r="C1640" s="182" t="s">
        <v>3253</v>
      </c>
      <c r="D1640" s="182" t="s">
        <v>160</v>
      </c>
      <c r="E1640" s="183" t="s">
        <v>3254</v>
      </c>
      <c r="F1640" s="184" t="s">
        <v>3255</v>
      </c>
      <c r="G1640" s="185" t="s">
        <v>806</v>
      </c>
      <c r="H1640" s="238"/>
      <c r="I1640" s="187"/>
      <c r="J1640" s="188">
        <f>ROUND(I1640*H1640,2)</f>
        <v>0</v>
      </c>
      <c r="K1640" s="184" t="s">
        <v>164</v>
      </c>
      <c r="L1640" s="39"/>
      <c r="M1640" s="189" t="s">
        <v>1</v>
      </c>
      <c r="N1640" s="190" t="s">
        <v>43</v>
      </c>
      <c r="O1640" s="71"/>
      <c r="P1640" s="191">
        <f>O1640*H1640</f>
        <v>0</v>
      </c>
      <c r="Q1640" s="191">
        <v>0</v>
      </c>
      <c r="R1640" s="191">
        <f>Q1640*H1640</f>
        <v>0</v>
      </c>
      <c r="S1640" s="191">
        <v>0</v>
      </c>
      <c r="T1640" s="192">
        <f>S1640*H1640</f>
        <v>0</v>
      </c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R1640" s="193" t="s">
        <v>254</v>
      </c>
      <c r="AT1640" s="193" t="s">
        <v>160</v>
      </c>
      <c r="AU1640" s="193" t="s">
        <v>87</v>
      </c>
      <c r="AY1640" s="17" t="s">
        <v>157</v>
      </c>
      <c r="BE1640" s="194">
        <f>IF(N1640="základní",J1640,0)</f>
        <v>0</v>
      </c>
      <c r="BF1640" s="194">
        <f>IF(N1640="snížená",J1640,0)</f>
        <v>0</v>
      </c>
      <c r="BG1640" s="194">
        <f>IF(N1640="zákl. přenesená",J1640,0)</f>
        <v>0</v>
      </c>
      <c r="BH1640" s="194">
        <f>IF(N1640="sníž. přenesená",J1640,0)</f>
        <v>0</v>
      </c>
      <c r="BI1640" s="194">
        <f>IF(N1640="nulová",J1640,0)</f>
        <v>0</v>
      </c>
      <c r="BJ1640" s="17" t="s">
        <v>85</v>
      </c>
      <c r="BK1640" s="194">
        <f>ROUND(I1640*H1640,2)</f>
        <v>0</v>
      </c>
      <c r="BL1640" s="17" t="s">
        <v>254</v>
      </c>
      <c r="BM1640" s="193" t="s">
        <v>3256</v>
      </c>
    </row>
    <row r="1641" spans="1:65" s="2" customFormat="1" ht="24.15" customHeight="1">
      <c r="A1641" s="34"/>
      <c r="B1641" s="35"/>
      <c r="C1641" s="182" t="s">
        <v>3257</v>
      </c>
      <c r="D1641" s="182" t="s">
        <v>160</v>
      </c>
      <c r="E1641" s="183" t="s">
        <v>3258</v>
      </c>
      <c r="F1641" s="184" t="s">
        <v>3259</v>
      </c>
      <c r="G1641" s="185" t="s">
        <v>806</v>
      </c>
      <c r="H1641" s="238"/>
      <c r="I1641" s="187"/>
      <c r="J1641" s="188">
        <f>ROUND(I1641*H1641,2)</f>
        <v>0</v>
      </c>
      <c r="K1641" s="184" t="s">
        <v>164</v>
      </c>
      <c r="L1641" s="39"/>
      <c r="M1641" s="189" t="s">
        <v>1</v>
      </c>
      <c r="N1641" s="190" t="s">
        <v>43</v>
      </c>
      <c r="O1641" s="71"/>
      <c r="P1641" s="191">
        <f>O1641*H1641</f>
        <v>0</v>
      </c>
      <c r="Q1641" s="191">
        <v>0</v>
      </c>
      <c r="R1641" s="191">
        <f>Q1641*H1641</f>
        <v>0</v>
      </c>
      <c r="S1641" s="191">
        <v>0</v>
      </c>
      <c r="T1641" s="19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193" t="s">
        <v>254</v>
      </c>
      <c r="AT1641" s="193" t="s">
        <v>160</v>
      </c>
      <c r="AU1641" s="193" t="s">
        <v>87</v>
      </c>
      <c r="AY1641" s="17" t="s">
        <v>157</v>
      </c>
      <c r="BE1641" s="194">
        <f>IF(N1641="základní",J1641,0)</f>
        <v>0</v>
      </c>
      <c r="BF1641" s="194">
        <f>IF(N1641="snížená",J1641,0)</f>
        <v>0</v>
      </c>
      <c r="BG1641" s="194">
        <f>IF(N1641="zákl. přenesená",J1641,0)</f>
        <v>0</v>
      </c>
      <c r="BH1641" s="194">
        <f>IF(N1641="sníž. přenesená",J1641,0)</f>
        <v>0</v>
      </c>
      <c r="BI1641" s="194">
        <f>IF(N1641="nulová",J1641,0)</f>
        <v>0</v>
      </c>
      <c r="BJ1641" s="17" t="s">
        <v>85</v>
      </c>
      <c r="BK1641" s="194">
        <f>ROUND(I1641*H1641,2)</f>
        <v>0</v>
      </c>
      <c r="BL1641" s="17" t="s">
        <v>254</v>
      </c>
      <c r="BM1641" s="193" t="s">
        <v>3260</v>
      </c>
    </row>
    <row r="1642" spans="1:65" s="12" customFormat="1" ht="22.8" customHeight="1">
      <c r="B1642" s="166"/>
      <c r="C1642" s="167"/>
      <c r="D1642" s="168" t="s">
        <v>77</v>
      </c>
      <c r="E1642" s="180" t="s">
        <v>3261</v>
      </c>
      <c r="F1642" s="180" t="s">
        <v>3262</v>
      </c>
      <c r="G1642" s="167"/>
      <c r="H1642" s="167"/>
      <c r="I1642" s="170"/>
      <c r="J1642" s="181">
        <f>BK1642</f>
        <v>0</v>
      </c>
      <c r="K1642" s="167"/>
      <c r="L1642" s="172"/>
      <c r="M1642" s="173"/>
      <c r="N1642" s="174"/>
      <c r="O1642" s="174"/>
      <c r="P1642" s="175">
        <f>SUM(P1643:P1689)</f>
        <v>0</v>
      </c>
      <c r="Q1642" s="174"/>
      <c r="R1642" s="175">
        <f>SUM(R1643:R1689)</f>
        <v>6.0854640900000012</v>
      </c>
      <c r="S1642" s="174"/>
      <c r="T1642" s="176">
        <f>SUM(T1643:T1689)</f>
        <v>2.1627350000000001</v>
      </c>
      <c r="AR1642" s="177" t="s">
        <v>87</v>
      </c>
      <c r="AT1642" s="178" t="s">
        <v>77</v>
      </c>
      <c r="AU1642" s="178" t="s">
        <v>85</v>
      </c>
      <c r="AY1642" s="177" t="s">
        <v>157</v>
      </c>
      <c r="BK1642" s="179">
        <f>SUM(BK1643:BK1689)</f>
        <v>0</v>
      </c>
    </row>
    <row r="1643" spans="1:65" s="2" customFormat="1" ht="33" customHeight="1">
      <c r="A1643" s="34"/>
      <c r="B1643" s="35"/>
      <c r="C1643" s="182" t="s">
        <v>3263</v>
      </c>
      <c r="D1643" s="182" t="s">
        <v>160</v>
      </c>
      <c r="E1643" s="183" t="s">
        <v>3264</v>
      </c>
      <c r="F1643" s="184" t="s">
        <v>3265</v>
      </c>
      <c r="G1643" s="185" t="s">
        <v>163</v>
      </c>
      <c r="H1643" s="186">
        <v>0.45600000000000002</v>
      </c>
      <c r="I1643" s="187"/>
      <c r="J1643" s="188">
        <f>ROUND(I1643*H1643,2)</f>
        <v>0</v>
      </c>
      <c r="K1643" s="184" t="s">
        <v>164</v>
      </c>
      <c r="L1643" s="39"/>
      <c r="M1643" s="189" t="s">
        <v>1</v>
      </c>
      <c r="N1643" s="190" t="s">
        <v>43</v>
      </c>
      <c r="O1643" s="71"/>
      <c r="P1643" s="191">
        <f>O1643*H1643</f>
        <v>0</v>
      </c>
      <c r="Q1643" s="191">
        <v>1.89E-3</v>
      </c>
      <c r="R1643" s="191">
        <f>Q1643*H1643</f>
        <v>8.6184E-4</v>
      </c>
      <c r="S1643" s="191">
        <v>0</v>
      </c>
      <c r="T1643" s="19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193" t="s">
        <v>254</v>
      </c>
      <c r="AT1643" s="193" t="s">
        <v>160</v>
      </c>
      <c r="AU1643" s="193" t="s">
        <v>87</v>
      </c>
      <c r="AY1643" s="17" t="s">
        <v>157</v>
      </c>
      <c r="BE1643" s="194">
        <f>IF(N1643="základní",J1643,0)</f>
        <v>0</v>
      </c>
      <c r="BF1643" s="194">
        <f>IF(N1643="snížená",J1643,0)</f>
        <v>0</v>
      </c>
      <c r="BG1643" s="194">
        <f>IF(N1643="zákl. přenesená",J1643,0)</f>
        <v>0</v>
      </c>
      <c r="BH1643" s="194">
        <f>IF(N1643="sníž. přenesená",J1643,0)</f>
        <v>0</v>
      </c>
      <c r="BI1643" s="194">
        <f>IF(N1643="nulová",J1643,0)</f>
        <v>0</v>
      </c>
      <c r="BJ1643" s="17" t="s">
        <v>85</v>
      </c>
      <c r="BK1643" s="194">
        <f>ROUND(I1643*H1643,2)</f>
        <v>0</v>
      </c>
      <c r="BL1643" s="17" t="s">
        <v>254</v>
      </c>
      <c r="BM1643" s="193" t="s">
        <v>3266</v>
      </c>
    </row>
    <row r="1644" spans="1:65" s="14" customFormat="1" ht="10.199999999999999">
      <c r="B1644" s="206"/>
      <c r="C1644" s="207"/>
      <c r="D1644" s="197" t="s">
        <v>167</v>
      </c>
      <c r="E1644" s="208" t="s">
        <v>1</v>
      </c>
      <c r="F1644" s="209" t="s">
        <v>3267</v>
      </c>
      <c r="G1644" s="207"/>
      <c r="H1644" s="210">
        <v>0.20599999999999999</v>
      </c>
      <c r="I1644" s="211"/>
      <c r="J1644" s="207"/>
      <c r="K1644" s="207"/>
      <c r="L1644" s="212"/>
      <c r="M1644" s="213"/>
      <c r="N1644" s="214"/>
      <c r="O1644" s="214"/>
      <c r="P1644" s="214"/>
      <c r="Q1644" s="214"/>
      <c r="R1644" s="214"/>
      <c r="S1644" s="214"/>
      <c r="T1644" s="215"/>
      <c r="AT1644" s="216" t="s">
        <v>167</v>
      </c>
      <c r="AU1644" s="216" t="s">
        <v>87</v>
      </c>
      <c r="AV1644" s="14" t="s">
        <v>87</v>
      </c>
      <c r="AW1644" s="14" t="s">
        <v>33</v>
      </c>
      <c r="AX1644" s="14" t="s">
        <v>78</v>
      </c>
      <c r="AY1644" s="216" t="s">
        <v>157</v>
      </c>
    </row>
    <row r="1645" spans="1:65" s="14" customFormat="1" ht="20.399999999999999">
      <c r="B1645" s="206"/>
      <c r="C1645" s="207"/>
      <c r="D1645" s="197" t="s">
        <v>167</v>
      </c>
      <c r="E1645" s="208" t="s">
        <v>1</v>
      </c>
      <c r="F1645" s="209" t="s">
        <v>3268</v>
      </c>
      <c r="G1645" s="207"/>
      <c r="H1645" s="210">
        <v>2.7E-2</v>
      </c>
      <c r="I1645" s="211"/>
      <c r="J1645" s="207"/>
      <c r="K1645" s="207"/>
      <c r="L1645" s="212"/>
      <c r="M1645" s="213"/>
      <c r="N1645" s="214"/>
      <c r="O1645" s="214"/>
      <c r="P1645" s="214"/>
      <c r="Q1645" s="214"/>
      <c r="R1645" s="214"/>
      <c r="S1645" s="214"/>
      <c r="T1645" s="215"/>
      <c r="AT1645" s="216" t="s">
        <v>167</v>
      </c>
      <c r="AU1645" s="216" t="s">
        <v>87</v>
      </c>
      <c r="AV1645" s="14" t="s">
        <v>87</v>
      </c>
      <c r="AW1645" s="14" t="s">
        <v>33</v>
      </c>
      <c r="AX1645" s="14" t="s">
        <v>78</v>
      </c>
      <c r="AY1645" s="216" t="s">
        <v>157</v>
      </c>
    </row>
    <row r="1646" spans="1:65" s="14" customFormat="1" ht="10.199999999999999">
      <c r="B1646" s="206"/>
      <c r="C1646" s="207"/>
      <c r="D1646" s="197" t="s">
        <v>167</v>
      </c>
      <c r="E1646" s="208" t="s">
        <v>1</v>
      </c>
      <c r="F1646" s="209" t="s">
        <v>3269</v>
      </c>
      <c r="G1646" s="207"/>
      <c r="H1646" s="210">
        <v>0.10199999999999999</v>
      </c>
      <c r="I1646" s="211"/>
      <c r="J1646" s="207"/>
      <c r="K1646" s="207"/>
      <c r="L1646" s="212"/>
      <c r="M1646" s="213"/>
      <c r="N1646" s="214"/>
      <c r="O1646" s="214"/>
      <c r="P1646" s="214"/>
      <c r="Q1646" s="214"/>
      <c r="R1646" s="214"/>
      <c r="S1646" s="214"/>
      <c r="T1646" s="215"/>
      <c r="AT1646" s="216" t="s">
        <v>167</v>
      </c>
      <c r="AU1646" s="216" t="s">
        <v>87</v>
      </c>
      <c r="AV1646" s="14" t="s">
        <v>87</v>
      </c>
      <c r="AW1646" s="14" t="s">
        <v>33</v>
      </c>
      <c r="AX1646" s="14" t="s">
        <v>78</v>
      </c>
      <c r="AY1646" s="216" t="s">
        <v>157</v>
      </c>
    </row>
    <row r="1647" spans="1:65" s="14" customFormat="1" ht="10.199999999999999">
      <c r="B1647" s="206"/>
      <c r="C1647" s="207"/>
      <c r="D1647" s="197" t="s">
        <v>167</v>
      </c>
      <c r="E1647" s="208" t="s">
        <v>1</v>
      </c>
      <c r="F1647" s="209" t="s">
        <v>3270</v>
      </c>
      <c r="G1647" s="207"/>
      <c r="H1647" s="210">
        <v>0.121</v>
      </c>
      <c r="I1647" s="211"/>
      <c r="J1647" s="207"/>
      <c r="K1647" s="207"/>
      <c r="L1647" s="212"/>
      <c r="M1647" s="213"/>
      <c r="N1647" s="214"/>
      <c r="O1647" s="214"/>
      <c r="P1647" s="214"/>
      <c r="Q1647" s="214"/>
      <c r="R1647" s="214"/>
      <c r="S1647" s="214"/>
      <c r="T1647" s="215"/>
      <c r="AT1647" s="216" t="s">
        <v>167</v>
      </c>
      <c r="AU1647" s="216" t="s">
        <v>87</v>
      </c>
      <c r="AV1647" s="14" t="s">
        <v>87</v>
      </c>
      <c r="AW1647" s="14" t="s">
        <v>33</v>
      </c>
      <c r="AX1647" s="14" t="s">
        <v>78</v>
      </c>
      <c r="AY1647" s="216" t="s">
        <v>157</v>
      </c>
    </row>
    <row r="1648" spans="1:65" s="15" customFormat="1" ht="10.199999999999999">
      <c r="B1648" s="217"/>
      <c r="C1648" s="218"/>
      <c r="D1648" s="197" t="s">
        <v>167</v>
      </c>
      <c r="E1648" s="219" t="s">
        <v>1</v>
      </c>
      <c r="F1648" s="220" t="s">
        <v>171</v>
      </c>
      <c r="G1648" s="218"/>
      <c r="H1648" s="221">
        <v>0.45599999999999996</v>
      </c>
      <c r="I1648" s="222"/>
      <c r="J1648" s="218"/>
      <c r="K1648" s="218"/>
      <c r="L1648" s="223"/>
      <c r="M1648" s="224"/>
      <c r="N1648" s="225"/>
      <c r="O1648" s="225"/>
      <c r="P1648" s="225"/>
      <c r="Q1648" s="225"/>
      <c r="R1648" s="225"/>
      <c r="S1648" s="225"/>
      <c r="T1648" s="226"/>
      <c r="AT1648" s="227" t="s">
        <v>167</v>
      </c>
      <c r="AU1648" s="227" t="s">
        <v>87</v>
      </c>
      <c r="AV1648" s="15" t="s">
        <v>165</v>
      </c>
      <c r="AW1648" s="15" t="s">
        <v>33</v>
      </c>
      <c r="AX1648" s="15" t="s">
        <v>85</v>
      </c>
      <c r="AY1648" s="227" t="s">
        <v>157</v>
      </c>
    </row>
    <row r="1649" spans="1:65" s="2" customFormat="1" ht="21.75" customHeight="1">
      <c r="A1649" s="34"/>
      <c r="B1649" s="35"/>
      <c r="C1649" s="182" t="s">
        <v>3271</v>
      </c>
      <c r="D1649" s="182" t="s">
        <v>160</v>
      </c>
      <c r="E1649" s="183" t="s">
        <v>3272</v>
      </c>
      <c r="F1649" s="184" t="s">
        <v>3273</v>
      </c>
      <c r="G1649" s="185" t="s">
        <v>352</v>
      </c>
      <c r="H1649" s="186">
        <v>11</v>
      </c>
      <c r="I1649" s="187"/>
      <c r="J1649" s="188">
        <f>ROUND(I1649*H1649,2)</f>
        <v>0</v>
      </c>
      <c r="K1649" s="184" t="s">
        <v>164</v>
      </c>
      <c r="L1649" s="39"/>
      <c r="M1649" s="189" t="s">
        <v>1</v>
      </c>
      <c r="N1649" s="190" t="s">
        <v>43</v>
      </c>
      <c r="O1649" s="71"/>
      <c r="P1649" s="191">
        <f>O1649*H1649</f>
        <v>0</v>
      </c>
      <c r="Q1649" s="191">
        <v>0</v>
      </c>
      <c r="R1649" s="191">
        <f>Q1649*H1649</f>
        <v>0</v>
      </c>
      <c r="S1649" s="191">
        <v>0</v>
      </c>
      <c r="T1649" s="19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193" t="s">
        <v>254</v>
      </c>
      <c r="AT1649" s="193" t="s">
        <v>160</v>
      </c>
      <c r="AU1649" s="193" t="s">
        <v>87</v>
      </c>
      <c r="AY1649" s="17" t="s">
        <v>157</v>
      </c>
      <c r="BE1649" s="194">
        <f>IF(N1649="základní",J1649,0)</f>
        <v>0</v>
      </c>
      <c r="BF1649" s="194">
        <f>IF(N1649="snížená",J1649,0)</f>
        <v>0</v>
      </c>
      <c r="BG1649" s="194">
        <f>IF(N1649="zákl. přenesená",J1649,0)</f>
        <v>0</v>
      </c>
      <c r="BH1649" s="194">
        <f>IF(N1649="sníž. přenesená",J1649,0)</f>
        <v>0</v>
      </c>
      <c r="BI1649" s="194">
        <f>IF(N1649="nulová",J1649,0)</f>
        <v>0</v>
      </c>
      <c r="BJ1649" s="17" t="s">
        <v>85</v>
      </c>
      <c r="BK1649" s="194">
        <f>ROUND(I1649*H1649,2)</f>
        <v>0</v>
      </c>
      <c r="BL1649" s="17" t="s">
        <v>254</v>
      </c>
      <c r="BM1649" s="193" t="s">
        <v>3274</v>
      </c>
    </row>
    <row r="1650" spans="1:65" s="2" customFormat="1" ht="16.5" customHeight="1">
      <c r="A1650" s="34"/>
      <c r="B1650" s="35"/>
      <c r="C1650" s="228" t="s">
        <v>3275</v>
      </c>
      <c r="D1650" s="228" t="s">
        <v>240</v>
      </c>
      <c r="E1650" s="229" t="s">
        <v>3276</v>
      </c>
      <c r="F1650" s="230" t="s">
        <v>3277</v>
      </c>
      <c r="G1650" s="231" t="s">
        <v>202</v>
      </c>
      <c r="H1650" s="232">
        <v>11</v>
      </c>
      <c r="I1650" s="233"/>
      <c r="J1650" s="234">
        <f>ROUND(I1650*H1650,2)</f>
        <v>0</v>
      </c>
      <c r="K1650" s="230" t="s">
        <v>164</v>
      </c>
      <c r="L1650" s="235"/>
      <c r="M1650" s="236" t="s">
        <v>1</v>
      </c>
      <c r="N1650" s="237" t="s">
        <v>43</v>
      </c>
      <c r="O1650" s="71"/>
      <c r="P1650" s="191">
        <f>O1650*H1650</f>
        <v>0</v>
      </c>
      <c r="Q1650" s="191">
        <v>2.5000000000000001E-3</v>
      </c>
      <c r="R1650" s="191">
        <f>Q1650*H1650</f>
        <v>2.75E-2</v>
      </c>
      <c r="S1650" s="191">
        <v>0</v>
      </c>
      <c r="T1650" s="192">
        <f>S1650*H1650</f>
        <v>0</v>
      </c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R1650" s="193" t="s">
        <v>367</v>
      </c>
      <c r="AT1650" s="193" t="s">
        <v>240</v>
      </c>
      <c r="AU1650" s="193" t="s">
        <v>87</v>
      </c>
      <c r="AY1650" s="17" t="s">
        <v>157</v>
      </c>
      <c r="BE1650" s="194">
        <f>IF(N1650="základní",J1650,0)</f>
        <v>0</v>
      </c>
      <c r="BF1650" s="194">
        <f>IF(N1650="snížená",J1650,0)</f>
        <v>0</v>
      </c>
      <c r="BG1650" s="194">
        <f>IF(N1650="zákl. přenesená",J1650,0)</f>
        <v>0</v>
      </c>
      <c r="BH1650" s="194">
        <f>IF(N1650="sníž. přenesená",J1650,0)</f>
        <v>0</v>
      </c>
      <c r="BI1650" s="194">
        <f>IF(N1650="nulová",J1650,0)</f>
        <v>0</v>
      </c>
      <c r="BJ1650" s="17" t="s">
        <v>85</v>
      </c>
      <c r="BK1650" s="194">
        <f>ROUND(I1650*H1650,2)</f>
        <v>0</v>
      </c>
      <c r="BL1650" s="17" t="s">
        <v>254</v>
      </c>
      <c r="BM1650" s="193" t="s">
        <v>3278</v>
      </c>
    </row>
    <row r="1651" spans="1:65" s="2" customFormat="1" ht="24.15" customHeight="1">
      <c r="A1651" s="34"/>
      <c r="B1651" s="35"/>
      <c r="C1651" s="228" t="s">
        <v>3279</v>
      </c>
      <c r="D1651" s="228" t="s">
        <v>240</v>
      </c>
      <c r="E1651" s="229" t="s">
        <v>3280</v>
      </c>
      <c r="F1651" s="230" t="s">
        <v>3281</v>
      </c>
      <c r="G1651" s="231" t="s">
        <v>3282</v>
      </c>
      <c r="H1651" s="232">
        <v>0.25</v>
      </c>
      <c r="I1651" s="233"/>
      <c r="J1651" s="234">
        <f>ROUND(I1651*H1651,2)</f>
        <v>0</v>
      </c>
      <c r="K1651" s="230" t="s">
        <v>164</v>
      </c>
      <c r="L1651" s="235"/>
      <c r="M1651" s="236" t="s">
        <v>1</v>
      </c>
      <c r="N1651" s="237" t="s">
        <v>43</v>
      </c>
      <c r="O1651" s="71"/>
      <c r="P1651" s="191">
        <f>O1651*H1651</f>
        <v>0</v>
      </c>
      <c r="Q1651" s="191">
        <v>6.4400000000000004E-3</v>
      </c>
      <c r="R1651" s="191">
        <f>Q1651*H1651</f>
        <v>1.6100000000000001E-3</v>
      </c>
      <c r="S1651" s="191">
        <v>0</v>
      </c>
      <c r="T1651" s="19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193" t="s">
        <v>367</v>
      </c>
      <c r="AT1651" s="193" t="s">
        <v>240</v>
      </c>
      <c r="AU1651" s="193" t="s">
        <v>87</v>
      </c>
      <c r="AY1651" s="17" t="s">
        <v>157</v>
      </c>
      <c r="BE1651" s="194">
        <f>IF(N1651="základní",J1651,0)</f>
        <v>0</v>
      </c>
      <c r="BF1651" s="194">
        <f>IF(N1651="snížená",J1651,0)</f>
        <v>0</v>
      </c>
      <c r="BG1651" s="194">
        <f>IF(N1651="zákl. přenesená",J1651,0)</f>
        <v>0</v>
      </c>
      <c r="BH1651" s="194">
        <f>IF(N1651="sníž. přenesená",J1651,0)</f>
        <v>0</v>
      </c>
      <c r="BI1651" s="194">
        <f>IF(N1651="nulová",J1651,0)</f>
        <v>0</v>
      </c>
      <c r="BJ1651" s="17" t="s">
        <v>85</v>
      </c>
      <c r="BK1651" s="194">
        <f>ROUND(I1651*H1651,2)</f>
        <v>0</v>
      </c>
      <c r="BL1651" s="17" t="s">
        <v>254</v>
      </c>
      <c r="BM1651" s="193" t="s">
        <v>3283</v>
      </c>
    </row>
    <row r="1652" spans="1:65" s="2" customFormat="1" ht="24.15" customHeight="1">
      <c r="A1652" s="34"/>
      <c r="B1652" s="35"/>
      <c r="C1652" s="228" t="s">
        <v>3284</v>
      </c>
      <c r="D1652" s="228" t="s">
        <v>240</v>
      </c>
      <c r="E1652" s="229" t="s">
        <v>3285</v>
      </c>
      <c r="F1652" s="230" t="s">
        <v>3286</v>
      </c>
      <c r="G1652" s="231" t="s">
        <v>3282</v>
      </c>
      <c r="H1652" s="232">
        <v>0.25</v>
      </c>
      <c r="I1652" s="233"/>
      <c r="J1652" s="234">
        <f>ROUND(I1652*H1652,2)</f>
        <v>0</v>
      </c>
      <c r="K1652" s="230" t="s">
        <v>164</v>
      </c>
      <c r="L1652" s="235"/>
      <c r="M1652" s="236" t="s">
        <v>1</v>
      </c>
      <c r="N1652" s="237" t="s">
        <v>43</v>
      </c>
      <c r="O1652" s="71"/>
      <c r="P1652" s="191">
        <f>O1652*H1652</f>
        <v>0</v>
      </c>
      <c r="Q1652" s="191">
        <v>1.72E-3</v>
      </c>
      <c r="R1652" s="191">
        <f>Q1652*H1652</f>
        <v>4.2999999999999999E-4</v>
      </c>
      <c r="S1652" s="191">
        <v>0</v>
      </c>
      <c r="T1652" s="192">
        <f>S1652*H1652</f>
        <v>0</v>
      </c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R1652" s="193" t="s">
        <v>367</v>
      </c>
      <c r="AT1652" s="193" t="s">
        <v>240</v>
      </c>
      <c r="AU1652" s="193" t="s">
        <v>87</v>
      </c>
      <c r="AY1652" s="17" t="s">
        <v>157</v>
      </c>
      <c r="BE1652" s="194">
        <f>IF(N1652="základní",J1652,0)</f>
        <v>0</v>
      </c>
      <c r="BF1652" s="194">
        <f>IF(N1652="snížená",J1652,0)</f>
        <v>0</v>
      </c>
      <c r="BG1652" s="194">
        <f>IF(N1652="zákl. přenesená",J1652,0)</f>
        <v>0</v>
      </c>
      <c r="BH1652" s="194">
        <f>IF(N1652="sníž. přenesená",J1652,0)</f>
        <v>0</v>
      </c>
      <c r="BI1652" s="194">
        <f>IF(N1652="nulová",J1652,0)</f>
        <v>0</v>
      </c>
      <c r="BJ1652" s="17" t="s">
        <v>85</v>
      </c>
      <c r="BK1652" s="194">
        <f>ROUND(I1652*H1652,2)</f>
        <v>0</v>
      </c>
      <c r="BL1652" s="17" t="s">
        <v>254</v>
      </c>
      <c r="BM1652" s="193" t="s">
        <v>3287</v>
      </c>
    </row>
    <row r="1653" spans="1:65" s="2" customFormat="1" ht="24.15" customHeight="1">
      <c r="A1653" s="34"/>
      <c r="B1653" s="35"/>
      <c r="C1653" s="182" t="s">
        <v>3288</v>
      </c>
      <c r="D1653" s="182" t="s">
        <v>160</v>
      </c>
      <c r="E1653" s="183" t="s">
        <v>3289</v>
      </c>
      <c r="F1653" s="184" t="s">
        <v>3290</v>
      </c>
      <c r="G1653" s="185" t="s">
        <v>202</v>
      </c>
      <c r="H1653" s="186">
        <v>1.8</v>
      </c>
      <c r="I1653" s="187"/>
      <c r="J1653" s="188">
        <f>ROUND(I1653*H1653,2)</f>
        <v>0</v>
      </c>
      <c r="K1653" s="184" t="s">
        <v>164</v>
      </c>
      <c r="L1653" s="39"/>
      <c r="M1653" s="189" t="s">
        <v>1</v>
      </c>
      <c r="N1653" s="190" t="s">
        <v>43</v>
      </c>
      <c r="O1653" s="71"/>
      <c r="P1653" s="191">
        <f>O1653*H1653</f>
        <v>0</v>
      </c>
      <c r="Q1653" s="191">
        <v>0</v>
      </c>
      <c r="R1653" s="191">
        <f>Q1653*H1653</f>
        <v>0</v>
      </c>
      <c r="S1653" s="191">
        <v>8.0000000000000002E-3</v>
      </c>
      <c r="T1653" s="192">
        <f>S1653*H1653</f>
        <v>1.4400000000000001E-2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193" t="s">
        <v>254</v>
      </c>
      <c r="AT1653" s="193" t="s">
        <v>160</v>
      </c>
      <c r="AU1653" s="193" t="s">
        <v>87</v>
      </c>
      <c r="AY1653" s="17" t="s">
        <v>157</v>
      </c>
      <c r="BE1653" s="194">
        <f>IF(N1653="základní",J1653,0)</f>
        <v>0</v>
      </c>
      <c r="BF1653" s="194">
        <f>IF(N1653="snížená",J1653,0)</f>
        <v>0</v>
      </c>
      <c r="BG1653" s="194">
        <f>IF(N1653="zákl. přenesená",J1653,0)</f>
        <v>0</v>
      </c>
      <c r="BH1653" s="194">
        <f>IF(N1653="sníž. přenesená",J1653,0)</f>
        <v>0</v>
      </c>
      <c r="BI1653" s="194">
        <f>IF(N1653="nulová",J1653,0)</f>
        <v>0</v>
      </c>
      <c r="BJ1653" s="17" t="s">
        <v>85</v>
      </c>
      <c r="BK1653" s="194">
        <f>ROUND(I1653*H1653,2)</f>
        <v>0</v>
      </c>
      <c r="BL1653" s="17" t="s">
        <v>254</v>
      </c>
      <c r="BM1653" s="193" t="s">
        <v>3291</v>
      </c>
    </row>
    <row r="1654" spans="1:65" s="14" customFormat="1" ht="10.199999999999999">
      <c r="B1654" s="206"/>
      <c r="C1654" s="207"/>
      <c r="D1654" s="197" t="s">
        <v>167</v>
      </c>
      <c r="E1654" s="208" t="s">
        <v>1</v>
      </c>
      <c r="F1654" s="209" t="s">
        <v>3292</v>
      </c>
      <c r="G1654" s="207"/>
      <c r="H1654" s="210">
        <v>1.8</v>
      </c>
      <c r="I1654" s="211"/>
      <c r="J1654" s="207"/>
      <c r="K1654" s="207"/>
      <c r="L1654" s="212"/>
      <c r="M1654" s="213"/>
      <c r="N1654" s="214"/>
      <c r="O1654" s="214"/>
      <c r="P1654" s="214"/>
      <c r="Q1654" s="214"/>
      <c r="R1654" s="214"/>
      <c r="S1654" s="214"/>
      <c r="T1654" s="215"/>
      <c r="AT1654" s="216" t="s">
        <v>167</v>
      </c>
      <c r="AU1654" s="216" t="s">
        <v>87</v>
      </c>
      <c r="AV1654" s="14" t="s">
        <v>87</v>
      </c>
      <c r="AW1654" s="14" t="s">
        <v>33</v>
      </c>
      <c r="AX1654" s="14" t="s">
        <v>85</v>
      </c>
      <c r="AY1654" s="216" t="s">
        <v>157</v>
      </c>
    </row>
    <row r="1655" spans="1:65" s="2" customFormat="1" ht="24.15" customHeight="1">
      <c r="A1655" s="34"/>
      <c r="B1655" s="35"/>
      <c r="C1655" s="182" t="s">
        <v>3293</v>
      </c>
      <c r="D1655" s="182" t="s">
        <v>160</v>
      </c>
      <c r="E1655" s="183" t="s">
        <v>3294</v>
      </c>
      <c r="F1655" s="184" t="s">
        <v>3295</v>
      </c>
      <c r="G1655" s="185" t="s">
        <v>202</v>
      </c>
      <c r="H1655" s="186">
        <v>10.99</v>
      </c>
      <c r="I1655" s="187"/>
      <c r="J1655" s="188">
        <f>ROUND(I1655*H1655,2)</f>
        <v>0</v>
      </c>
      <c r="K1655" s="184" t="s">
        <v>164</v>
      </c>
      <c r="L1655" s="39"/>
      <c r="M1655" s="189" t="s">
        <v>1</v>
      </c>
      <c r="N1655" s="190" t="s">
        <v>43</v>
      </c>
      <c r="O1655" s="71"/>
      <c r="P1655" s="191">
        <f>O1655*H1655</f>
        <v>0</v>
      </c>
      <c r="Q1655" s="191">
        <v>0</v>
      </c>
      <c r="R1655" s="191">
        <f>Q1655*H1655</f>
        <v>0</v>
      </c>
      <c r="S1655" s="191">
        <v>1.4E-2</v>
      </c>
      <c r="T1655" s="192">
        <f>S1655*H1655</f>
        <v>0.15386</v>
      </c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R1655" s="193" t="s">
        <v>254</v>
      </c>
      <c r="AT1655" s="193" t="s">
        <v>160</v>
      </c>
      <c r="AU1655" s="193" t="s">
        <v>87</v>
      </c>
      <c r="AY1655" s="17" t="s">
        <v>157</v>
      </c>
      <c r="BE1655" s="194">
        <f>IF(N1655="základní",J1655,0)</f>
        <v>0</v>
      </c>
      <c r="BF1655" s="194">
        <f>IF(N1655="snížená",J1655,0)</f>
        <v>0</v>
      </c>
      <c r="BG1655" s="194">
        <f>IF(N1655="zákl. přenesená",J1655,0)</f>
        <v>0</v>
      </c>
      <c r="BH1655" s="194">
        <f>IF(N1655="sníž. přenesená",J1655,0)</f>
        <v>0</v>
      </c>
      <c r="BI1655" s="194">
        <f>IF(N1655="nulová",J1655,0)</f>
        <v>0</v>
      </c>
      <c r="BJ1655" s="17" t="s">
        <v>85</v>
      </c>
      <c r="BK1655" s="194">
        <f>ROUND(I1655*H1655,2)</f>
        <v>0</v>
      </c>
      <c r="BL1655" s="17" t="s">
        <v>254</v>
      </c>
      <c r="BM1655" s="193" t="s">
        <v>3296</v>
      </c>
    </row>
    <row r="1656" spans="1:65" s="14" customFormat="1" ht="10.199999999999999">
      <c r="B1656" s="206"/>
      <c r="C1656" s="207"/>
      <c r="D1656" s="197" t="s">
        <v>167</v>
      </c>
      <c r="E1656" s="208" t="s">
        <v>1</v>
      </c>
      <c r="F1656" s="209" t="s">
        <v>3297</v>
      </c>
      <c r="G1656" s="207"/>
      <c r="H1656" s="210">
        <v>10.99</v>
      </c>
      <c r="I1656" s="211"/>
      <c r="J1656" s="207"/>
      <c r="K1656" s="207"/>
      <c r="L1656" s="212"/>
      <c r="M1656" s="213"/>
      <c r="N1656" s="214"/>
      <c r="O1656" s="214"/>
      <c r="P1656" s="214"/>
      <c r="Q1656" s="214"/>
      <c r="R1656" s="214"/>
      <c r="S1656" s="214"/>
      <c r="T1656" s="215"/>
      <c r="AT1656" s="216" t="s">
        <v>167</v>
      </c>
      <c r="AU1656" s="216" t="s">
        <v>87</v>
      </c>
      <c r="AV1656" s="14" t="s">
        <v>87</v>
      </c>
      <c r="AW1656" s="14" t="s">
        <v>33</v>
      </c>
      <c r="AX1656" s="14" t="s">
        <v>85</v>
      </c>
      <c r="AY1656" s="216" t="s">
        <v>157</v>
      </c>
    </row>
    <row r="1657" spans="1:65" s="2" customFormat="1" ht="37.799999999999997" customHeight="1">
      <c r="A1657" s="34"/>
      <c r="B1657" s="35"/>
      <c r="C1657" s="182" t="s">
        <v>3298</v>
      </c>
      <c r="D1657" s="182" t="s">
        <v>160</v>
      </c>
      <c r="E1657" s="183" t="s">
        <v>3299</v>
      </c>
      <c r="F1657" s="184" t="s">
        <v>3300</v>
      </c>
      <c r="G1657" s="185" t="s">
        <v>202</v>
      </c>
      <c r="H1657" s="186">
        <v>19.905000000000001</v>
      </c>
      <c r="I1657" s="187"/>
      <c r="J1657" s="188">
        <f>ROUND(I1657*H1657,2)</f>
        <v>0</v>
      </c>
      <c r="K1657" s="184" t="s">
        <v>164</v>
      </c>
      <c r="L1657" s="39"/>
      <c r="M1657" s="189" t="s">
        <v>1</v>
      </c>
      <c r="N1657" s="190" t="s">
        <v>43</v>
      </c>
      <c r="O1657" s="71"/>
      <c r="P1657" s="191">
        <f>O1657*H1657</f>
        <v>0</v>
      </c>
      <c r="Q1657" s="191">
        <v>0</v>
      </c>
      <c r="R1657" s="191">
        <f>Q1657*H1657</f>
        <v>0</v>
      </c>
      <c r="S1657" s="191">
        <v>0</v>
      </c>
      <c r="T1657" s="192">
        <f>S1657*H1657</f>
        <v>0</v>
      </c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R1657" s="193" t="s">
        <v>254</v>
      </c>
      <c r="AT1657" s="193" t="s">
        <v>160</v>
      </c>
      <c r="AU1657" s="193" t="s">
        <v>87</v>
      </c>
      <c r="AY1657" s="17" t="s">
        <v>157</v>
      </c>
      <c r="BE1657" s="194">
        <f>IF(N1657="základní",J1657,0)</f>
        <v>0</v>
      </c>
      <c r="BF1657" s="194">
        <f>IF(N1657="snížená",J1657,0)</f>
        <v>0</v>
      </c>
      <c r="BG1657" s="194">
        <f>IF(N1657="zákl. přenesená",J1657,0)</f>
        <v>0</v>
      </c>
      <c r="BH1657" s="194">
        <f>IF(N1657="sníž. přenesená",J1657,0)</f>
        <v>0</v>
      </c>
      <c r="BI1657" s="194">
        <f>IF(N1657="nulová",J1657,0)</f>
        <v>0</v>
      </c>
      <c r="BJ1657" s="17" t="s">
        <v>85</v>
      </c>
      <c r="BK1657" s="194">
        <f>ROUND(I1657*H1657,2)</f>
        <v>0</v>
      </c>
      <c r="BL1657" s="17" t="s">
        <v>254</v>
      </c>
      <c r="BM1657" s="193" t="s">
        <v>3301</v>
      </c>
    </row>
    <row r="1658" spans="1:65" s="14" customFormat="1" ht="10.199999999999999">
      <c r="B1658" s="206"/>
      <c r="C1658" s="207"/>
      <c r="D1658" s="197" t="s">
        <v>167</v>
      </c>
      <c r="E1658" s="208" t="s">
        <v>1</v>
      </c>
      <c r="F1658" s="209" t="s">
        <v>3302</v>
      </c>
      <c r="G1658" s="207"/>
      <c r="H1658" s="210">
        <v>17.2</v>
      </c>
      <c r="I1658" s="211"/>
      <c r="J1658" s="207"/>
      <c r="K1658" s="207"/>
      <c r="L1658" s="212"/>
      <c r="M1658" s="213"/>
      <c r="N1658" s="214"/>
      <c r="O1658" s="214"/>
      <c r="P1658" s="214"/>
      <c r="Q1658" s="214"/>
      <c r="R1658" s="214"/>
      <c r="S1658" s="214"/>
      <c r="T1658" s="215"/>
      <c r="AT1658" s="216" t="s">
        <v>167</v>
      </c>
      <c r="AU1658" s="216" t="s">
        <v>87</v>
      </c>
      <c r="AV1658" s="14" t="s">
        <v>87</v>
      </c>
      <c r="AW1658" s="14" t="s">
        <v>33</v>
      </c>
      <c r="AX1658" s="14" t="s">
        <v>78</v>
      </c>
      <c r="AY1658" s="216" t="s">
        <v>157</v>
      </c>
    </row>
    <row r="1659" spans="1:65" s="14" customFormat="1" ht="10.199999999999999">
      <c r="B1659" s="206"/>
      <c r="C1659" s="207"/>
      <c r="D1659" s="197" t="s">
        <v>167</v>
      </c>
      <c r="E1659" s="208" t="s">
        <v>1</v>
      </c>
      <c r="F1659" s="209" t="s">
        <v>3303</v>
      </c>
      <c r="G1659" s="207"/>
      <c r="H1659" s="210">
        <v>2.7050000000000001</v>
      </c>
      <c r="I1659" s="211"/>
      <c r="J1659" s="207"/>
      <c r="K1659" s="207"/>
      <c r="L1659" s="212"/>
      <c r="M1659" s="213"/>
      <c r="N1659" s="214"/>
      <c r="O1659" s="214"/>
      <c r="P1659" s="214"/>
      <c r="Q1659" s="214"/>
      <c r="R1659" s="214"/>
      <c r="S1659" s="214"/>
      <c r="T1659" s="215"/>
      <c r="AT1659" s="216" t="s">
        <v>167</v>
      </c>
      <c r="AU1659" s="216" t="s">
        <v>87</v>
      </c>
      <c r="AV1659" s="14" t="s">
        <v>87</v>
      </c>
      <c r="AW1659" s="14" t="s">
        <v>33</v>
      </c>
      <c r="AX1659" s="14" t="s">
        <v>78</v>
      </c>
      <c r="AY1659" s="216" t="s">
        <v>157</v>
      </c>
    </row>
    <row r="1660" spans="1:65" s="15" customFormat="1" ht="10.199999999999999">
      <c r="B1660" s="217"/>
      <c r="C1660" s="218"/>
      <c r="D1660" s="197" t="s">
        <v>167</v>
      </c>
      <c r="E1660" s="219" t="s">
        <v>1</v>
      </c>
      <c r="F1660" s="220" t="s">
        <v>171</v>
      </c>
      <c r="G1660" s="218"/>
      <c r="H1660" s="221">
        <v>19.905000000000001</v>
      </c>
      <c r="I1660" s="222"/>
      <c r="J1660" s="218"/>
      <c r="K1660" s="218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167</v>
      </c>
      <c r="AU1660" s="227" t="s">
        <v>87</v>
      </c>
      <c r="AV1660" s="15" t="s">
        <v>165</v>
      </c>
      <c r="AW1660" s="15" t="s">
        <v>33</v>
      </c>
      <c r="AX1660" s="15" t="s">
        <v>85</v>
      </c>
      <c r="AY1660" s="227" t="s">
        <v>157</v>
      </c>
    </row>
    <row r="1661" spans="1:65" s="2" customFormat="1" ht="21.75" customHeight="1">
      <c r="A1661" s="34"/>
      <c r="B1661" s="35"/>
      <c r="C1661" s="228" t="s">
        <v>3304</v>
      </c>
      <c r="D1661" s="228" t="s">
        <v>240</v>
      </c>
      <c r="E1661" s="229" t="s">
        <v>3305</v>
      </c>
      <c r="F1661" s="230" t="s">
        <v>3306</v>
      </c>
      <c r="G1661" s="231" t="s">
        <v>163</v>
      </c>
      <c r="H1661" s="232">
        <v>0.23300000000000001</v>
      </c>
      <c r="I1661" s="233"/>
      <c r="J1661" s="234">
        <f>ROUND(I1661*H1661,2)</f>
        <v>0</v>
      </c>
      <c r="K1661" s="230" t="s">
        <v>164</v>
      </c>
      <c r="L1661" s="235"/>
      <c r="M1661" s="236" t="s">
        <v>1</v>
      </c>
      <c r="N1661" s="237" t="s">
        <v>43</v>
      </c>
      <c r="O1661" s="71"/>
      <c r="P1661" s="191">
        <f>O1661*H1661</f>
        <v>0</v>
      </c>
      <c r="Q1661" s="191">
        <v>0.55000000000000004</v>
      </c>
      <c r="R1661" s="191">
        <f>Q1661*H1661</f>
        <v>0.12815000000000001</v>
      </c>
      <c r="S1661" s="191">
        <v>0</v>
      </c>
      <c r="T1661" s="192">
        <f>S1661*H1661</f>
        <v>0</v>
      </c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R1661" s="193" t="s">
        <v>367</v>
      </c>
      <c r="AT1661" s="193" t="s">
        <v>240</v>
      </c>
      <c r="AU1661" s="193" t="s">
        <v>87</v>
      </c>
      <c r="AY1661" s="17" t="s">
        <v>157</v>
      </c>
      <c r="BE1661" s="194">
        <f>IF(N1661="základní",J1661,0)</f>
        <v>0</v>
      </c>
      <c r="BF1661" s="194">
        <f>IF(N1661="snížená",J1661,0)</f>
        <v>0</v>
      </c>
      <c r="BG1661" s="194">
        <f>IF(N1661="zákl. přenesená",J1661,0)</f>
        <v>0</v>
      </c>
      <c r="BH1661" s="194">
        <f>IF(N1661="sníž. přenesená",J1661,0)</f>
        <v>0</v>
      </c>
      <c r="BI1661" s="194">
        <f>IF(N1661="nulová",J1661,0)</f>
        <v>0</v>
      </c>
      <c r="BJ1661" s="17" t="s">
        <v>85</v>
      </c>
      <c r="BK1661" s="194">
        <f>ROUND(I1661*H1661,2)</f>
        <v>0</v>
      </c>
      <c r="BL1661" s="17" t="s">
        <v>254</v>
      </c>
      <c r="BM1661" s="193" t="s">
        <v>3307</v>
      </c>
    </row>
    <row r="1662" spans="1:65" s="14" customFormat="1" ht="10.199999999999999">
      <c r="B1662" s="206"/>
      <c r="C1662" s="207"/>
      <c r="D1662" s="197" t="s">
        <v>167</v>
      </c>
      <c r="E1662" s="208" t="s">
        <v>1</v>
      </c>
      <c r="F1662" s="209" t="s">
        <v>3267</v>
      </c>
      <c r="G1662" s="207"/>
      <c r="H1662" s="210">
        <v>0.20599999999999999</v>
      </c>
      <c r="I1662" s="211"/>
      <c r="J1662" s="207"/>
      <c r="K1662" s="207"/>
      <c r="L1662" s="212"/>
      <c r="M1662" s="213"/>
      <c r="N1662" s="214"/>
      <c r="O1662" s="214"/>
      <c r="P1662" s="214"/>
      <c r="Q1662" s="214"/>
      <c r="R1662" s="214"/>
      <c r="S1662" s="214"/>
      <c r="T1662" s="215"/>
      <c r="AT1662" s="216" t="s">
        <v>167</v>
      </c>
      <c r="AU1662" s="216" t="s">
        <v>87</v>
      </c>
      <c r="AV1662" s="14" t="s">
        <v>87</v>
      </c>
      <c r="AW1662" s="14" t="s">
        <v>33</v>
      </c>
      <c r="AX1662" s="14" t="s">
        <v>78</v>
      </c>
      <c r="AY1662" s="216" t="s">
        <v>157</v>
      </c>
    </row>
    <row r="1663" spans="1:65" s="14" customFormat="1" ht="20.399999999999999">
      <c r="B1663" s="206"/>
      <c r="C1663" s="207"/>
      <c r="D1663" s="197" t="s">
        <v>167</v>
      </c>
      <c r="E1663" s="208" t="s">
        <v>1</v>
      </c>
      <c r="F1663" s="209" t="s">
        <v>3268</v>
      </c>
      <c r="G1663" s="207"/>
      <c r="H1663" s="210">
        <v>2.7E-2</v>
      </c>
      <c r="I1663" s="211"/>
      <c r="J1663" s="207"/>
      <c r="K1663" s="207"/>
      <c r="L1663" s="212"/>
      <c r="M1663" s="213"/>
      <c r="N1663" s="214"/>
      <c r="O1663" s="214"/>
      <c r="P1663" s="214"/>
      <c r="Q1663" s="214"/>
      <c r="R1663" s="214"/>
      <c r="S1663" s="214"/>
      <c r="T1663" s="215"/>
      <c r="AT1663" s="216" t="s">
        <v>167</v>
      </c>
      <c r="AU1663" s="216" t="s">
        <v>87</v>
      </c>
      <c r="AV1663" s="14" t="s">
        <v>87</v>
      </c>
      <c r="AW1663" s="14" t="s">
        <v>33</v>
      </c>
      <c r="AX1663" s="14" t="s">
        <v>78</v>
      </c>
      <c r="AY1663" s="216" t="s">
        <v>157</v>
      </c>
    </row>
    <row r="1664" spans="1:65" s="15" customFormat="1" ht="10.199999999999999">
      <c r="B1664" s="217"/>
      <c r="C1664" s="218"/>
      <c r="D1664" s="197" t="s">
        <v>167</v>
      </c>
      <c r="E1664" s="219" t="s">
        <v>1</v>
      </c>
      <c r="F1664" s="220" t="s">
        <v>171</v>
      </c>
      <c r="G1664" s="218"/>
      <c r="H1664" s="221">
        <v>0.23299999999999998</v>
      </c>
      <c r="I1664" s="222"/>
      <c r="J1664" s="218"/>
      <c r="K1664" s="218"/>
      <c r="L1664" s="223"/>
      <c r="M1664" s="224"/>
      <c r="N1664" s="225"/>
      <c r="O1664" s="225"/>
      <c r="P1664" s="225"/>
      <c r="Q1664" s="225"/>
      <c r="R1664" s="225"/>
      <c r="S1664" s="225"/>
      <c r="T1664" s="226"/>
      <c r="AT1664" s="227" t="s">
        <v>167</v>
      </c>
      <c r="AU1664" s="227" t="s">
        <v>87</v>
      </c>
      <c r="AV1664" s="15" t="s">
        <v>165</v>
      </c>
      <c r="AW1664" s="15" t="s">
        <v>33</v>
      </c>
      <c r="AX1664" s="15" t="s">
        <v>85</v>
      </c>
      <c r="AY1664" s="227" t="s">
        <v>157</v>
      </c>
    </row>
    <row r="1665" spans="1:65" s="2" customFormat="1" ht="37.799999999999997" customHeight="1">
      <c r="A1665" s="34"/>
      <c r="B1665" s="35"/>
      <c r="C1665" s="182" t="s">
        <v>3308</v>
      </c>
      <c r="D1665" s="182" t="s">
        <v>160</v>
      </c>
      <c r="E1665" s="183" t="s">
        <v>3309</v>
      </c>
      <c r="F1665" s="184" t="s">
        <v>3310</v>
      </c>
      <c r="G1665" s="185" t="s">
        <v>174</v>
      </c>
      <c r="H1665" s="186">
        <v>140.71799999999999</v>
      </c>
      <c r="I1665" s="187"/>
      <c r="J1665" s="188">
        <f>ROUND(I1665*H1665,2)</f>
        <v>0</v>
      </c>
      <c r="K1665" s="184" t="s">
        <v>164</v>
      </c>
      <c r="L1665" s="39"/>
      <c r="M1665" s="189" t="s">
        <v>1</v>
      </c>
      <c r="N1665" s="190" t="s">
        <v>43</v>
      </c>
      <c r="O1665" s="71"/>
      <c r="P1665" s="191">
        <f>O1665*H1665</f>
        <v>0</v>
      </c>
      <c r="Q1665" s="191">
        <v>3.7850000000000002E-2</v>
      </c>
      <c r="R1665" s="191">
        <f>Q1665*H1665</f>
        <v>5.3261763000000002</v>
      </c>
      <c r="S1665" s="191">
        <v>0</v>
      </c>
      <c r="T1665" s="19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193" t="s">
        <v>254</v>
      </c>
      <c r="AT1665" s="193" t="s">
        <v>160</v>
      </c>
      <c r="AU1665" s="193" t="s">
        <v>87</v>
      </c>
      <c r="AY1665" s="17" t="s">
        <v>157</v>
      </c>
      <c r="BE1665" s="194">
        <f>IF(N1665="základní",J1665,0)</f>
        <v>0</v>
      </c>
      <c r="BF1665" s="194">
        <f>IF(N1665="snížená",J1665,0)</f>
        <v>0</v>
      </c>
      <c r="BG1665" s="194">
        <f>IF(N1665="zákl. přenesená",J1665,0)</f>
        <v>0</v>
      </c>
      <c r="BH1665" s="194">
        <f>IF(N1665="sníž. přenesená",J1665,0)</f>
        <v>0</v>
      </c>
      <c r="BI1665" s="194">
        <f>IF(N1665="nulová",J1665,0)</f>
        <v>0</v>
      </c>
      <c r="BJ1665" s="17" t="s">
        <v>85</v>
      </c>
      <c r="BK1665" s="194">
        <f>ROUND(I1665*H1665,2)</f>
        <v>0</v>
      </c>
      <c r="BL1665" s="17" t="s">
        <v>254</v>
      </c>
      <c r="BM1665" s="193" t="s">
        <v>3311</v>
      </c>
    </row>
    <row r="1666" spans="1:65" s="14" customFormat="1" ht="10.199999999999999">
      <c r="B1666" s="206"/>
      <c r="C1666" s="207"/>
      <c r="D1666" s="197" t="s">
        <v>167</v>
      </c>
      <c r="E1666" s="208" t="s">
        <v>1</v>
      </c>
      <c r="F1666" s="209" t="s">
        <v>3312</v>
      </c>
      <c r="G1666" s="207"/>
      <c r="H1666" s="210">
        <v>127.925</v>
      </c>
      <c r="I1666" s="211"/>
      <c r="J1666" s="207"/>
      <c r="K1666" s="207"/>
      <c r="L1666" s="212"/>
      <c r="M1666" s="213"/>
      <c r="N1666" s="214"/>
      <c r="O1666" s="214"/>
      <c r="P1666" s="214"/>
      <c r="Q1666" s="214"/>
      <c r="R1666" s="214"/>
      <c r="S1666" s="214"/>
      <c r="T1666" s="215"/>
      <c r="AT1666" s="216" t="s">
        <v>167</v>
      </c>
      <c r="AU1666" s="216" t="s">
        <v>87</v>
      </c>
      <c r="AV1666" s="14" t="s">
        <v>87</v>
      </c>
      <c r="AW1666" s="14" t="s">
        <v>33</v>
      </c>
      <c r="AX1666" s="14" t="s">
        <v>85</v>
      </c>
      <c r="AY1666" s="216" t="s">
        <v>157</v>
      </c>
    </row>
    <row r="1667" spans="1:65" s="14" customFormat="1" ht="10.199999999999999">
      <c r="B1667" s="206"/>
      <c r="C1667" s="207"/>
      <c r="D1667" s="197" t="s">
        <v>167</v>
      </c>
      <c r="E1667" s="207"/>
      <c r="F1667" s="209" t="s">
        <v>3313</v>
      </c>
      <c r="G1667" s="207"/>
      <c r="H1667" s="210">
        <v>140.71799999999999</v>
      </c>
      <c r="I1667" s="211"/>
      <c r="J1667" s="207"/>
      <c r="K1667" s="207"/>
      <c r="L1667" s="212"/>
      <c r="M1667" s="213"/>
      <c r="N1667" s="214"/>
      <c r="O1667" s="214"/>
      <c r="P1667" s="214"/>
      <c r="Q1667" s="214"/>
      <c r="R1667" s="214"/>
      <c r="S1667" s="214"/>
      <c r="T1667" s="215"/>
      <c r="AT1667" s="216" t="s">
        <v>167</v>
      </c>
      <c r="AU1667" s="216" t="s">
        <v>87</v>
      </c>
      <c r="AV1667" s="14" t="s">
        <v>87</v>
      </c>
      <c r="AW1667" s="14" t="s">
        <v>4</v>
      </c>
      <c r="AX1667" s="14" t="s">
        <v>85</v>
      </c>
      <c r="AY1667" s="216" t="s">
        <v>157</v>
      </c>
    </row>
    <row r="1668" spans="1:65" s="2" customFormat="1" ht="33" customHeight="1">
      <c r="A1668" s="34"/>
      <c r="B1668" s="35"/>
      <c r="C1668" s="182" t="s">
        <v>3314</v>
      </c>
      <c r="D1668" s="182" t="s">
        <v>160</v>
      </c>
      <c r="E1668" s="183" t="s">
        <v>3315</v>
      </c>
      <c r="F1668" s="184" t="s">
        <v>3316</v>
      </c>
      <c r="G1668" s="185" t="s">
        <v>174</v>
      </c>
      <c r="H1668" s="186">
        <v>0.121</v>
      </c>
      <c r="I1668" s="187"/>
      <c r="J1668" s="188">
        <f>ROUND(I1668*H1668,2)</f>
        <v>0</v>
      </c>
      <c r="K1668" s="184" t="s">
        <v>164</v>
      </c>
      <c r="L1668" s="39"/>
      <c r="M1668" s="189" t="s">
        <v>1</v>
      </c>
      <c r="N1668" s="190" t="s">
        <v>43</v>
      </c>
      <c r="O1668" s="71"/>
      <c r="P1668" s="191">
        <f>O1668*H1668</f>
        <v>0</v>
      </c>
      <c r="Q1668" s="191">
        <v>0</v>
      </c>
      <c r="R1668" s="191">
        <f>Q1668*H1668</f>
        <v>0</v>
      </c>
      <c r="S1668" s="191">
        <v>0</v>
      </c>
      <c r="T1668" s="19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193" t="s">
        <v>254</v>
      </c>
      <c r="AT1668" s="193" t="s">
        <v>160</v>
      </c>
      <c r="AU1668" s="193" t="s">
        <v>87</v>
      </c>
      <c r="AY1668" s="17" t="s">
        <v>157</v>
      </c>
      <c r="BE1668" s="194">
        <f>IF(N1668="základní",J1668,0)</f>
        <v>0</v>
      </c>
      <c r="BF1668" s="194">
        <f>IF(N1668="snížená",J1668,0)</f>
        <v>0</v>
      </c>
      <c r="BG1668" s="194">
        <f>IF(N1668="zákl. přenesená",J1668,0)</f>
        <v>0</v>
      </c>
      <c r="BH1668" s="194">
        <f>IF(N1668="sníž. přenesená",J1668,0)</f>
        <v>0</v>
      </c>
      <c r="BI1668" s="194">
        <f>IF(N1668="nulová",J1668,0)</f>
        <v>0</v>
      </c>
      <c r="BJ1668" s="17" t="s">
        <v>85</v>
      </c>
      <c r="BK1668" s="194">
        <f>ROUND(I1668*H1668,2)</f>
        <v>0</v>
      </c>
      <c r="BL1668" s="17" t="s">
        <v>254</v>
      </c>
      <c r="BM1668" s="193" t="s">
        <v>3317</v>
      </c>
    </row>
    <row r="1669" spans="1:65" s="2" customFormat="1" ht="24.15" customHeight="1">
      <c r="A1669" s="34"/>
      <c r="B1669" s="35"/>
      <c r="C1669" s="228" t="s">
        <v>3318</v>
      </c>
      <c r="D1669" s="228" t="s">
        <v>240</v>
      </c>
      <c r="E1669" s="229" t="s">
        <v>3319</v>
      </c>
      <c r="F1669" s="230" t="s">
        <v>3320</v>
      </c>
      <c r="G1669" s="231" t="s">
        <v>163</v>
      </c>
      <c r="H1669" s="232">
        <v>0.121</v>
      </c>
      <c r="I1669" s="233"/>
      <c r="J1669" s="234">
        <f>ROUND(I1669*H1669,2)</f>
        <v>0</v>
      </c>
      <c r="K1669" s="230" t="s">
        <v>164</v>
      </c>
      <c r="L1669" s="235"/>
      <c r="M1669" s="236" t="s">
        <v>1</v>
      </c>
      <c r="N1669" s="237" t="s">
        <v>43</v>
      </c>
      <c r="O1669" s="71"/>
      <c r="P1669" s="191">
        <f>O1669*H1669</f>
        <v>0</v>
      </c>
      <c r="Q1669" s="191">
        <v>0.55000000000000004</v>
      </c>
      <c r="R1669" s="191">
        <f>Q1669*H1669</f>
        <v>6.6549999999999998E-2</v>
      </c>
      <c r="S1669" s="191">
        <v>0</v>
      </c>
      <c r="T1669" s="192">
        <f>S1669*H1669</f>
        <v>0</v>
      </c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R1669" s="193" t="s">
        <v>367</v>
      </c>
      <c r="AT1669" s="193" t="s">
        <v>240</v>
      </c>
      <c r="AU1669" s="193" t="s">
        <v>87</v>
      </c>
      <c r="AY1669" s="17" t="s">
        <v>157</v>
      </c>
      <c r="BE1669" s="194">
        <f>IF(N1669="základní",J1669,0)</f>
        <v>0</v>
      </c>
      <c r="BF1669" s="194">
        <f>IF(N1669="snížená",J1669,0)</f>
        <v>0</v>
      </c>
      <c r="BG1669" s="194">
        <f>IF(N1669="zákl. přenesená",J1669,0)</f>
        <v>0</v>
      </c>
      <c r="BH1669" s="194">
        <f>IF(N1669="sníž. přenesená",J1669,0)</f>
        <v>0</v>
      </c>
      <c r="BI1669" s="194">
        <f>IF(N1669="nulová",J1669,0)</f>
        <v>0</v>
      </c>
      <c r="BJ1669" s="17" t="s">
        <v>85</v>
      </c>
      <c r="BK1669" s="194">
        <f>ROUND(I1669*H1669,2)</f>
        <v>0</v>
      </c>
      <c r="BL1669" s="17" t="s">
        <v>254</v>
      </c>
      <c r="BM1669" s="193" t="s">
        <v>3321</v>
      </c>
    </row>
    <row r="1670" spans="1:65" s="14" customFormat="1" ht="10.199999999999999">
      <c r="B1670" s="206"/>
      <c r="C1670" s="207"/>
      <c r="D1670" s="197" t="s">
        <v>167</v>
      </c>
      <c r="E1670" s="208" t="s">
        <v>1</v>
      </c>
      <c r="F1670" s="209" t="s">
        <v>3270</v>
      </c>
      <c r="G1670" s="207"/>
      <c r="H1670" s="210">
        <v>0.121</v>
      </c>
      <c r="I1670" s="211"/>
      <c r="J1670" s="207"/>
      <c r="K1670" s="207"/>
      <c r="L1670" s="212"/>
      <c r="M1670" s="213"/>
      <c r="N1670" s="214"/>
      <c r="O1670" s="214"/>
      <c r="P1670" s="214"/>
      <c r="Q1670" s="214"/>
      <c r="R1670" s="214"/>
      <c r="S1670" s="214"/>
      <c r="T1670" s="215"/>
      <c r="AT1670" s="216" t="s">
        <v>167</v>
      </c>
      <c r="AU1670" s="216" t="s">
        <v>87</v>
      </c>
      <c r="AV1670" s="14" t="s">
        <v>87</v>
      </c>
      <c r="AW1670" s="14" t="s">
        <v>33</v>
      </c>
      <c r="AX1670" s="14" t="s">
        <v>78</v>
      </c>
      <c r="AY1670" s="216" t="s">
        <v>157</v>
      </c>
    </row>
    <row r="1671" spans="1:65" s="15" customFormat="1" ht="10.199999999999999">
      <c r="B1671" s="217"/>
      <c r="C1671" s="218"/>
      <c r="D1671" s="197" t="s">
        <v>167</v>
      </c>
      <c r="E1671" s="219" t="s">
        <v>1</v>
      </c>
      <c r="F1671" s="220" t="s">
        <v>171</v>
      </c>
      <c r="G1671" s="218"/>
      <c r="H1671" s="221">
        <v>0.121</v>
      </c>
      <c r="I1671" s="222"/>
      <c r="J1671" s="218"/>
      <c r="K1671" s="218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167</v>
      </c>
      <c r="AU1671" s="227" t="s">
        <v>87</v>
      </c>
      <c r="AV1671" s="15" t="s">
        <v>165</v>
      </c>
      <c r="AW1671" s="15" t="s">
        <v>33</v>
      </c>
      <c r="AX1671" s="15" t="s">
        <v>85</v>
      </c>
      <c r="AY1671" s="227" t="s">
        <v>157</v>
      </c>
    </row>
    <row r="1672" spans="1:65" s="2" customFormat="1" ht="16.5" customHeight="1">
      <c r="A1672" s="34"/>
      <c r="B1672" s="35"/>
      <c r="C1672" s="182" t="s">
        <v>3322</v>
      </c>
      <c r="D1672" s="182" t="s">
        <v>160</v>
      </c>
      <c r="E1672" s="183" t="s">
        <v>3323</v>
      </c>
      <c r="F1672" s="184" t="s">
        <v>3324</v>
      </c>
      <c r="G1672" s="185" t="s">
        <v>174</v>
      </c>
      <c r="H1672" s="186">
        <v>132.965</v>
      </c>
      <c r="I1672" s="187"/>
      <c r="J1672" s="188">
        <f>ROUND(I1672*H1672,2)</f>
        <v>0</v>
      </c>
      <c r="K1672" s="184" t="s">
        <v>164</v>
      </c>
      <c r="L1672" s="39"/>
      <c r="M1672" s="189" t="s">
        <v>1</v>
      </c>
      <c r="N1672" s="190" t="s">
        <v>43</v>
      </c>
      <c r="O1672" s="71"/>
      <c r="P1672" s="191">
        <f>O1672*H1672</f>
        <v>0</v>
      </c>
      <c r="Q1672" s="191">
        <v>0</v>
      </c>
      <c r="R1672" s="191">
        <f>Q1672*H1672</f>
        <v>0</v>
      </c>
      <c r="S1672" s="191">
        <v>1.4999999999999999E-2</v>
      </c>
      <c r="T1672" s="192">
        <f>S1672*H1672</f>
        <v>1.994475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193" t="s">
        <v>254</v>
      </c>
      <c r="AT1672" s="193" t="s">
        <v>160</v>
      </c>
      <c r="AU1672" s="193" t="s">
        <v>87</v>
      </c>
      <c r="AY1672" s="17" t="s">
        <v>157</v>
      </c>
      <c r="BE1672" s="194">
        <f>IF(N1672="základní",J1672,0)</f>
        <v>0</v>
      </c>
      <c r="BF1672" s="194">
        <f>IF(N1672="snížená",J1672,0)</f>
        <v>0</v>
      </c>
      <c r="BG1672" s="194">
        <f>IF(N1672="zákl. přenesená",J1672,0)</f>
        <v>0</v>
      </c>
      <c r="BH1672" s="194">
        <f>IF(N1672="sníž. přenesená",J1672,0)</f>
        <v>0</v>
      </c>
      <c r="BI1672" s="194">
        <f>IF(N1672="nulová",J1672,0)</f>
        <v>0</v>
      </c>
      <c r="BJ1672" s="17" t="s">
        <v>85</v>
      </c>
      <c r="BK1672" s="194">
        <f>ROUND(I1672*H1672,2)</f>
        <v>0</v>
      </c>
      <c r="BL1672" s="17" t="s">
        <v>254</v>
      </c>
      <c r="BM1672" s="193" t="s">
        <v>3325</v>
      </c>
    </row>
    <row r="1673" spans="1:65" s="14" customFormat="1" ht="10.199999999999999">
      <c r="B1673" s="206"/>
      <c r="C1673" s="207"/>
      <c r="D1673" s="197" t="s">
        <v>167</v>
      </c>
      <c r="E1673" s="208" t="s">
        <v>1</v>
      </c>
      <c r="F1673" s="209" t="s">
        <v>3312</v>
      </c>
      <c r="G1673" s="207"/>
      <c r="H1673" s="210">
        <v>127.925</v>
      </c>
      <c r="I1673" s="211"/>
      <c r="J1673" s="207"/>
      <c r="K1673" s="207"/>
      <c r="L1673" s="212"/>
      <c r="M1673" s="213"/>
      <c r="N1673" s="214"/>
      <c r="O1673" s="214"/>
      <c r="P1673" s="214"/>
      <c r="Q1673" s="214"/>
      <c r="R1673" s="214"/>
      <c r="S1673" s="214"/>
      <c r="T1673" s="215"/>
      <c r="AT1673" s="216" t="s">
        <v>167</v>
      </c>
      <c r="AU1673" s="216" t="s">
        <v>87</v>
      </c>
      <c r="AV1673" s="14" t="s">
        <v>87</v>
      </c>
      <c r="AW1673" s="14" t="s">
        <v>33</v>
      </c>
      <c r="AX1673" s="14" t="s">
        <v>78</v>
      </c>
      <c r="AY1673" s="216" t="s">
        <v>157</v>
      </c>
    </row>
    <row r="1674" spans="1:65" s="14" customFormat="1" ht="10.199999999999999">
      <c r="B1674" s="206"/>
      <c r="C1674" s="207"/>
      <c r="D1674" s="197" t="s">
        <v>167</v>
      </c>
      <c r="E1674" s="208" t="s">
        <v>1</v>
      </c>
      <c r="F1674" s="209" t="s">
        <v>3326</v>
      </c>
      <c r="G1674" s="207"/>
      <c r="H1674" s="210">
        <v>5.04</v>
      </c>
      <c r="I1674" s="211"/>
      <c r="J1674" s="207"/>
      <c r="K1674" s="207"/>
      <c r="L1674" s="212"/>
      <c r="M1674" s="213"/>
      <c r="N1674" s="214"/>
      <c r="O1674" s="214"/>
      <c r="P1674" s="214"/>
      <c r="Q1674" s="214"/>
      <c r="R1674" s="214"/>
      <c r="S1674" s="214"/>
      <c r="T1674" s="215"/>
      <c r="AT1674" s="216" t="s">
        <v>167</v>
      </c>
      <c r="AU1674" s="216" t="s">
        <v>87</v>
      </c>
      <c r="AV1674" s="14" t="s">
        <v>87</v>
      </c>
      <c r="AW1674" s="14" t="s">
        <v>33</v>
      </c>
      <c r="AX1674" s="14" t="s">
        <v>78</v>
      </c>
      <c r="AY1674" s="216" t="s">
        <v>157</v>
      </c>
    </row>
    <row r="1675" spans="1:65" s="15" customFormat="1" ht="10.199999999999999">
      <c r="B1675" s="217"/>
      <c r="C1675" s="218"/>
      <c r="D1675" s="197" t="s">
        <v>167</v>
      </c>
      <c r="E1675" s="219" t="s">
        <v>1</v>
      </c>
      <c r="F1675" s="220" t="s">
        <v>171</v>
      </c>
      <c r="G1675" s="218"/>
      <c r="H1675" s="221">
        <v>132.965</v>
      </c>
      <c r="I1675" s="222"/>
      <c r="J1675" s="218"/>
      <c r="K1675" s="218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167</v>
      </c>
      <c r="AU1675" s="227" t="s">
        <v>87</v>
      </c>
      <c r="AV1675" s="15" t="s">
        <v>165</v>
      </c>
      <c r="AW1675" s="15" t="s">
        <v>33</v>
      </c>
      <c r="AX1675" s="15" t="s">
        <v>85</v>
      </c>
      <c r="AY1675" s="227" t="s">
        <v>157</v>
      </c>
    </row>
    <row r="1676" spans="1:65" s="2" customFormat="1" ht="24.15" customHeight="1">
      <c r="A1676" s="34"/>
      <c r="B1676" s="35"/>
      <c r="C1676" s="182" t="s">
        <v>3327</v>
      </c>
      <c r="D1676" s="182" t="s">
        <v>160</v>
      </c>
      <c r="E1676" s="183" t="s">
        <v>3328</v>
      </c>
      <c r="F1676" s="184" t="s">
        <v>3329</v>
      </c>
      <c r="G1676" s="185" t="s">
        <v>202</v>
      </c>
      <c r="H1676" s="186">
        <v>8.52</v>
      </c>
      <c r="I1676" s="187"/>
      <c r="J1676" s="188">
        <f>ROUND(I1676*H1676,2)</f>
        <v>0</v>
      </c>
      <c r="K1676" s="184" t="s">
        <v>164</v>
      </c>
      <c r="L1676" s="39"/>
      <c r="M1676" s="189" t="s">
        <v>1</v>
      </c>
      <c r="N1676" s="190" t="s">
        <v>43</v>
      </c>
      <c r="O1676" s="71"/>
      <c r="P1676" s="191">
        <f>O1676*H1676</f>
        <v>0</v>
      </c>
      <c r="Q1676" s="191">
        <v>0</v>
      </c>
      <c r="R1676" s="191">
        <f>Q1676*H1676</f>
        <v>0</v>
      </c>
      <c r="S1676" s="191">
        <v>0</v>
      </c>
      <c r="T1676" s="19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193" t="s">
        <v>254</v>
      </c>
      <c r="AT1676" s="193" t="s">
        <v>160</v>
      </c>
      <c r="AU1676" s="193" t="s">
        <v>87</v>
      </c>
      <c r="AY1676" s="17" t="s">
        <v>157</v>
      </c>
      <c r="BE1676" s="194">
        <f>IF(N1676="základní",J1676,0)</f>
        <v>0</v>
      </c>
      <c r="BF1676" s="194">
        <f>IF(N1676="snížená",J1676,0)</f>
        <v>0</v>
      </c>
      <c r="BG1676" s="194">
        <f>IF(N1676="zákl. přenesená",J1676,0)</f>
        <v>0</v>
      </c>
      <c r="BH1676" s="194">
        <f>IF(N1676="sníž. přenesená",J1676,0)</f>
        <v>0</v>
      </c>
      <c r="BI1676" s="194">
        <f>IF(N1676="nulová",J1676,0)</f>
        <v>0</v>
      </c>
      <c r="BJ1676" s="17" t="s">
        <v>85</v>
      </c>
      <c r="BK1676" s="194">
        <f>ROUND(I1676*H1676,2)</f>
        <v>0</v>
      </c>
      <c r="BL1676" s="17" t="s">
        <v>254</v>
      </c>
      <c r="BM1676" s="193" t="s">
        <v>3330</v>
      </c>
    </row>
    <row r="1677" spans="1:65" s="14" customFormat="1" ht="10.199999999999999">
      <c r="B1677" s="206"/>
      <c r="C1677" s="207"/>
      <c r="D1677" s="197" t="s">
        <v>167</v>
      </c>
      <c r="E1677" s="208" t="s">
        <v>1</v>
      </c>
      <c r="F1677" s="209" t="s">
        <v>3331</v>
      </c>
      <c r="G1677" s="207"/>
      <c r="H1677" s="210">
        <v>8.52</v>
      </c>
      <c r="I1677" s="211"/>
      <c r="J1677" s="207"/>
      <c r="K1677" s="207"/>
      <c r="L1677" s="212"/>
      <c r="M1677" s="213"/>
      <c r="N1677" s="214"/>
      <c r="O1677" s="214"/>
      <c r="P1677" s="214"/>
      <c r="Q1677" s="214"/>
      <c r="R1677" s="214"/>
      <c r="S1677" s="214"/>
      <c r="T1677" s="215"/>
      <c r="AT1677" s="216" t="s">
        <v>167</v>
      </c>
      <c r="AU1677" s="216" t="s">
        <v>87</v>
      </c>
      <c r="AV1677" s="14" t="s">
        <v>87</v>
      </c>
      <c r="AW1677" s="14" t="s">
        <v>33</v>
      </c>
      <c r="AX1677" s="14" t="s">
        <v>78</v>
      </c>
      <c r="AY1677" s="216" t="s">
        <v>157</v>
      </c>
    </row>
    <row r="1678" spans="1:65" s="15" customFormat="1" ht="10.199999999999999">
      <c r="B1678" s="217"/>
      <c r="C1678" s="218"/>
      <c r="D1678" s="197" t="s">
        <v>167</v>
      </c>
      <c r="E1678" s="219" t="s">
        <v>1</v>
      </c>
      <c r="F1678" s="220" t="s">
        <v>171</v>
      </c>
      <c r="G1678" s="218"/>
      <c r="H1678" s="221">
        <v>8.52</v>
      </c>
      <c r="I1678" s="222"/>
      <c r="J1678" s="218"/>
      <c r="K1678" s="218"/>
      <c r="L1678" s="223"/>
      <c r="M1678" s="224"/>
      <c r="N1678" s="225"/>
      <c r="O1678" s="225"/>
      <c r="P1678" s="225"/>
      <c r="Q1678" s="225"/>
      <c r="R1678" s="225"/>
      <c r="S1678" s="225"/>
      <c r="T1678" s="226"/>
      <c r="AT1678" s="227" t="s">
        <v>167</v>
      </c>
      <c r="AU1678" s="227" t="s">
        <v>87</v>
      </c>
      <c r="AV1678" s="15" t="s">
        <v>165</v>
      </c>
      <c r="AW1678" s="15" t="s">
        <v>33</v>
      </c>
      <c r="AX1678" s="15" t="s">
        <v>85</v>
      </c>
      <c r="AY1678" s="227" t="s">
        <v>157</v>
      </c>
    </row>
    <row r="1679" spans="1:65" s="2" customFormat="1" ht="21.75" customHeight="1">
      <c r="A1679" s="34"/>
      <c r="B1679" s="35"/>
      <c r="C1679" s="228" t="s">
        <v>3332</v>
      </c>
      <c r="D1679" s="228" t="s">
        <v>240</v>
      </c>
      <c r="E1679" s="229" t="s">
        <v>3305</v>
      </c>
      <c r="F1679" s="230" t="s">
        <v>3306</v>
      </c>
      <c r="G1679" s="231" t="s">
        <v>163</v>
      </c>
      <c r="H1679" s="232">
        <v>0.10199999999999999</v>
      </c>
      <c r="I1679" s="233"/>
      <c r="J1679" s="234">
        <f>ROUND(I1679*H1679,2)</f>
        <v>0</v>
      </c>
      <c r="K1679" s="230" t="s">
        <v>164</v>
      </c>
      <c r="L1679" s="235"/>
      <c r="M1679" s="236" t="s">
        <v>1</v>
      </c>
      <c r="N1679" s="237" t="s">
        <v>43</v>
      </c>
      <c r="O1679" s="71"/>
      <c r="P1679" s="191">
        <f>O1679*H1679</f>
        <v>0</v>
      </c>
      <c r="Q1679" s="191">
        <v>0.55000000000000004</v>
      </c>
      <c r="R1679" s="191">
        <f>Q1679*H1679</f>
        <v>5.6100000000000004E-2</v>
      </c>
      <c r="S1679" s="191">
        <v>0</v>
      </c>
      <c r="T1679" s="192">
        <f>S1679*H1679</f>
        <v>0</v>
      </c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R1679" s="193" t="s">
        <v>367</v>
      </c>
      <c r="AT1679" s="193" t="s">
        <v>240</v>
      </c>
      <c r="AU1679" s="193" t="s">
        <v>87</v>
      </c>
      <c r="AY1679" s="17" t="s">
        <v>157</v>
      </c>
      <c r="BE1679" s="194">
        <f>IF(N1679="základní",J1679,0)</f>
        <v>0</v>
      </c>
      <c r="BF1679" s="194">
        <f>IF(N1679="snížená",J1679,0)</f>
        <v>0</v>
      </c>
      <c r="BG1679" s="194">
        <f>IF(N1679="zákl. přenesená",J1679,0)</f>
        <v>0</v>
      </c>
      <c r="BH1679" s="194">
        <f>IF(N1679="sníž. přenesená",J1679,0)</f>
        <v>0</v>
      </c>
      <c r="BI1679" s="194">
        <f>IF(N1679="nulová",J1679,0)</f>
        <v>0</v>
      </c>
      <c r="BJ1679" s="17" t="s">
        <v>85</v>
      </c>
      <c r="BK1679" s="194">
        <f>ROUND(I1679*H1679,2)</f>
        <v>0</v>
      </c>
      <c r="BL1679" s="17" t="s">
        <v>254</v>
      </c>
      <c r="BM1679" s="193" t="s">
        <v>3333</v>
      </c>
    </row>
    <row r="1680" spans="1:65" s="14" customFormat="1" ht="10.199999999999999">
      <c r="B1680" s="206"/>
      <c r="C1680" s="207"/>
      <c r="D1680" s="197" t="s">
        <v>167</v>
      </c>
      <c r="E1680" s="208" t="s">
        <v>1</v>
      </c>
      <c r="F1680" s="209" t="s">
        <v>3269</v>
      </c>
      <c r="G1680" s="207"/>
      <c r="H1680" s="210">
        <v>0.10199999999999999</v>
      </c>
      <c r="I1680" s="211"/>
      <c r="J1680" s="207"/>
      <c r="K1680" s="207"/>
      <c r="L1680" s="212"/>
      <c r="M1680" s="213"/>
      <c r="N1680" s="214"/>
      <c r="O1680" s="214"/>
      <c r="P1680" s="214"/>
      <c r="Q1680" s="214"/>
      <c r="R1680" s="214"/>
      <c r="S1680" s="214"/>
      <c r="T1680" s="215"/>
      <c r="AT1680" s="216" t="s">
        <v>167</v>
      </c>
      <c r="AU1680" s="216" t="s">
        <v>87</v>
      </c>
      <c r="AV1680" s="14" t="s">
        <v>87</v>
      </c>
      <c r="AW1680" s="14" t="s">
        <v>33</v>
      </c>
      <c r="AX1680" s="14" t="s">
        <v>78</v>
      </c>
      <c r="AY1680" s="216" t="s">
        <v>157</v>
      </c>
    </row>
    <row r="1681" spans="1:65" s="15" customFormat="1" ht="10.199999999999999">
      <c r="B1681" s="217"/>
      <c r="C1681" s="218"/>
      <c r="D1681" s="197" t="s">
        <v>167</v>
      </c>
      <c r="E1681" s="219" t="s">
        <v>1</v>
      </c>
      <c r="F1681" s="220" t="s">
        <v>171</v>
      </c>
      <c r="G1681" s="218"/>
      <c r="H1681" s="221">
        <v>0.10199999999999999</v>
      </c>
      <c r="I1681" s="222"/>
      <c r="J1681" s="218"/>
      <c r="K1681" s="218"/>
      <c r="L1681" s="223"/>
      <c r="M1681" s="224"/>
      <c r="N1681" s="225"/>
      <c r="O1681" s="225"/>
      <c r="P1681" s="225"/>
      <c r="Q1681" s="225"/>
      <c r="R1681" s="225"/>
      <c r="S1681" s="225"/>
      <c r="T1681" s="226"/>
      <c r="AT1681" s="227" t="s">
        <v>167</v>
      </c>
      <c r="AU1681" s="227" t="s">
        <v>87</v>
      </c>
      <c r="AV1681" s="15" t="s">
        <v>165</v>
      </c>
      <c r="AW1681" s="15" t="s">
        <v>33</v>
      </c>
      <c r="AX1681" s="15" t="s">
        <v>85</v>
      </c>
      <c r="AY1681" s="227" t="s">
        <v>157</v>
      </c>
    </row>
    <row r="1682" spans="1:65" s="2" customFormat="1" ht="24.15" customHeight="1">
      <c r="A1682" s="34"/>
      <c r="B1682" s="35"/>
      <c r="C1682" s="182" t="s">
        <v>3334</v>
      </c>
      <c r="D1682" s="182" t="s">
        <v>160</v>
      </c>
      <c r="E1682" s="183" t="s">
        <v>3335</v>
      </c>
      <c r="F1682" s="184" t="s">
        <v>3336</v>
      </c>
      <c r="G1682" s="185" t="s">
        <v>174</v>
      </c>
      <c r="H1682" s="186">
        <v>9.0500000000000007</v>
      </c>
      <c r="I1682" s="187"/>
      <c r="J1682" s="188">
        <f>ROUND(I1682*H1682,2)</f>
        <v>0</v>
      </c>
      <c r="K1682" s="184" t="s">
        <v>164</v>
      </c>
      <c r="L1682" s="39"/>
      <c r="M1682" s="189" t="s">
        <v>1</v>
      </c>
      <c r="N1682" s="190" t="s">
        <v>43</v>
      </c>
      <c r="O1682" s="71"/>
      <c r="P1682" s="191">
        <f>O1682*H1682</f>
        <v>0</v>
      </c>
      <c r="Q1682" s="191">
        <v>2.504E-2</v>
      </c>
      <c r="R1682" s="191">
        <f>Q1682*H1682</f>
        <v>0.22661200000000001</v>
      </c>
      <c r="S1682" s="191">
        <v>0</v>
      </c>
      <c r="T1682" s="19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193" t="s">
        <v>254</v>
      </c>
      <c r="AT1682" s="193" t="s">
        <v>160</v>
      </c>
      <c r="AU1682" s="193" t="s">
        <v>87</v>
      </c>
      <c r="AY1682" s="17" t="s">
        <v>157</v>
      </c>
      <c r="BE1682" s="194">
        <f>IF(N1682="základní",J1682,0)</f>
        <v>0</v>
      </c>
      <c r="BF1682" s="194">
        <f>IF(N1682="snížená",J1682,0)</f>
        <v>0</v>
      </c>
      <c r="BG1682" s="194">
        <f>IF(N1682="zákl. přenesená",J1682,0)</f>
        <v>0</v>
      </c>
      <c r="BH1682" s="194">
        <f>IF(N1682="sníž. přenesená",J1682,0)</f>
        <v>0</v>
      </c>
      <c r="BI1682" s="194">
        <f>IF(N1682="nulová",J1682,0)</f>
        <v>0</v>
      </c>
      <c r="BJ1682" s="17" t="s">
        <v>85</v>
      </c>
      <c r="BK1682" s="194">
        <f>ROUND(I1682*H1682,2)</f>
        <v>0</v>
      </c>
      <c r="BL1682" s="17" t="s">
        <v>254</v>
      </c>
      <c r="BM1682" s="193" t="s">
        <v>3337</v>
      </c>
    </row>
    <row r="1683" spans="1:65" s="14" customFormat="1" ht="10.199999999999999">
      <c r="B1683" s="206"/>
      <c r="C1683" s="207"/>
      <c r="D1683" s="197" t="s">
        <v>167</v>
      </c>
      <c r="E1683" s="208" t="s">
        <v>1</v>
      </c>
      <c r="F1683" s="209" t="s">
        <v>3338</v>
      </c>
      <c r="G1683" s="207"/>
      <c r="H1683" s="210">
        <v>9.0500000000000007</v>
      </c>
      <c r="I1683" s="211"/>
      <c r="J1683" s="207"/>
      <c r="K1683" s="207"/>
      <c r="L1683" s="212"/>
      <c r="M1683" s="213"/>
      <c r="N1683" s="214"/>
      <c r="O1683" s="214"/>
      <c r="P1683" s="214"/>
      <c r="Q1683" s="214"/>
      <c r="R1683" s="214"/>
      <c r="S1683" s="214"/>
      <c r="T1683" s="215"/>
      <c r="AT1683" s="216" t="s">
        <v>167</v>
      </c>
      <c r="AU1683" s="216" t="s">
        <v>87</v>
      </c>
      <c r="AV1683" s="14" t="s">
        <v>87</v>
      </c>
      <c r="AW1683" s="14" t="s">
        <v>33</v>
      </c>
      <c r="AX1683" s="14" t="s">
        <v>78</v>
      </c>
      <c r="AY1683" s="216" t="s">
        <v>157</v>
      </c>
    </row>
    <row r="1684" spans="1:65" s="15" customFormat="1" ht="10.199999999999999">
      <c r="B1684" s="217"/>
      <c r="C1684" s="218"/>
      <c r="D1684" s="197" t="s">
        <v>167</v>
      </c>
      <c r="E1684" s="219" t="s">
        <v>1</v>
      </c>
      <c r="F1684" s="220" t="s">
        <v>171</v>
      </c>
      <c r="G1684" s="218"/>
      <c r="H1684" s="221">
        <v>9.0500000000000007</v>
      </c>
      <c r="I1684" s="222"/>
      <c r="J1684" s="218"/>
      <c r="K1684" s="218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167</v>
      </c>
      <c r="AU1684" s="227" t="s">
        <v>87</v>
      </c>
      <c r="AV1684" s="15" t="s">
        <v>165</v>
      </c>
      <c r="AW1684" s="15" t="s">
        <v>33</v>
      </c>
      <c r="AX1684" s="15" t="s">
        <v>85</v>
      </c>
      <c r="AY1684" s="227" t="s">
        <v>157</v>
      </c>
    </row>
    <row r="1685" spans="1:65" s="2" customFormat="1" ht="24.15" customHeight="1">
      <c r="A1685" s="34"/>
      <c r="B1685" s="35"/>
      <c r="C1685" s="182" t="s">
        <v>3339</v>
      </c>
      <c r="D1685" s="182" t="s">
        <v>160</v>
      </c>
      <c r="E1685" s="183" t="s">
        <v>3340</v>
      </c>
      <c r="F1685" s="184" t="s">
        <v>3341</v>
      </c>
      <c r="G1685" s="185" t="s">
        <v>174</v>
      </c>
      <c r="H1685" s="186">
        <v>10.234999999999999</v>
      </c>
      <c r="I1685" s="187"/>
      <c r="J1685" s="188">
        <f>ROUND(I1685*H1685,2)</f>
        <v>0</v>
      </c>
      <c r="K1685" s="184" t="s">
        <v>164</v>
      </c>
      <c r="L1685" s="39"/>
      <c r="M1685" s="189" t="s">
        <v>1</v>
      </c>
      <c r="N1685" s="190" t="s">
        <v>43</v>
      </c>
      <c r="O1685" s="71"/>
      <c r="P1685" s="191">
        <f>O1685*H1685</f>
        <v>0</v>
      </c>
      <c r="Q1685" s="191">
        <v>2.4570000000000002E-2</v>
      </c>
      <c r="R1685" s="191">
        <f>Q1685*H1685</f>
        <v>0.25147395</v>
      </c>
      <c r="S1685" s="191">
        <v>0</v>
      </c>
      <c r="T1685" s="192">
        <f>S1685*H1685</f>
        <v>0</v>
      </c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R1685" s="193" t="s">
        <v>254</v>
      </c>
      <c r="AT1685" s="193" t="s">
        <v>160</v>
      </c>
      <c r="AU1685" s="193" t="s">
        <v>87</v>
      </c>
      <c r="AY1685" s="17" t="s">
        <v>157</v>
      </c>
      <c r="BE1685" s="194">
        <f>IF(N1685="základní",J1685,0)</f>
        <v>0</v>
      </c>
      <c r="BF1685" s="194">
        <f>IF(N1685="snížená",J1685,0)</f>
        <v>0</v>
      </c>
      <c r="BG1685" s="194">
        <f>IF(N1685="zákl. přenesená",J1685,0)</f>
        <v>0</v>
      </c>
      <c r="BH1685" s="194">
        <f>IF(N1685="sníž. přenesená",J1685,0)</f>
        <v>0</v>
      </c>
      <c r="BI1685" s="194">
        <f>IF(N1685="nulová",J1685,0)</f>
        <v>0</v>
      </c>
      <c r="BJ1685" s="17" t="s">
        <v>85</v>
      </c>
      <c r="BK1685" s="194">
        <f>ROUND(I1685*H1685,2)</f>
        <v>0</v>
      </c>
      <c r="BL1685" s="17" t="s">
        <v>254</v>
      </c>
      <c r="BM1685" s="193" t="s">
        <v>3342</v>
      </c>
    </row>
    <row r="1686" spans="1:65" s="14" customFormat="1" ht="10.199999999999999">
      <c r="B1686" s="206"/>
      <c r="C1686" s="207"/>
      <c r="D1686" s="197" t="s">
        <v>167</v>
      </c>
      <c r="E1686" s="208" t="s">
        <v>1</v>
      </c>
      <c r="F1686" s="209" t="s">
        <v>3343</v>
      </c>
      <c r="G1686" s="207"/>
      <c r="H1686" s="210">
        <v>10.234999999999999</v>
      </c>
      <c r="I1686" s="211"/>
      <c r="J1686" s="207"/>
      <c r="K1686" s="207"/>
      <c r="L1686" s="212"/>
      <c r="M1686" s="213"/>
      <c r="N1686" s="214"/>
      <c r="O1686" s="214"/>
      <c r="P1686" s="214"/>
      <c r="Q1686" s="214"/>
      <c r="R1686" s="214"/>
      <c r="S1686" s="214"/>
      <c r="T1686" s="215"/>
      <c r="AT1686" s="216" t="s">
        <v>167</v>
      </c>
      <c r="AU1686" s="216" t="s">
        <v>87</v>
      </c>
      <c r="AV1686" s="14" t="s">
        <v>87</v>
      </c>
      <c r="AW1686" s="14" t="s">
        <v>33</v>
      </c>
      <c r="AX1686" s="14" t="s">
        <v>78</v>
      </c>
      <c r="AY1686" s="216" t="s">
        <v>157</v>
      </c>
    </row>
    <row r="1687" spans="1:65" s="15" customFormat="1" ht="10.199999999999999">
      <c r="B1687" s="217"/>
      <c r="C1687" s="218"/>
      <c r="D1687" s="197" t="s">
        <v>167</v>
      </c>
      <c r="E1687" s="219" t="s">
        <v>1</v>
      </c>
      <c r="F1687" s="220" t="s">
        <v>171</v>
      </c>
      <c r="G1687" s="218"/>
      <c r="H1687" s="221">
        <v>10.234999999999999</v>
      </c>
      <c r="I1687" s="222"/>
      <c r="J1687" s="218"/>
      <c r="K1687" s="218"/>
      <c r="L1687" s="223"/>
      <c r="M1687" s="224"/>
      <c r="N1687" s="225"/>
      <c r="O1687" s="225"/>
      <c r="P1687" s="225"/>
      <c r="Q1687" s="225"/>
      <c r="R1687" s="225"/>
      <c r="S1687" s="225"/>
      <c r="T1687" s="226"/>
      <c r="AT1687" s="227" t="s">
        <v>167</v>
      </c>
      <c r="AU1687" s="227" t="s">
        <v>87</v>
      </c>
      <c r="AV1687" s="15" t="s">
        <v>165</v>
      </c>
      <c r="AW1687" s="15" t="s">
        <v>33</v>
      </c>
      <c r="AX1687" s="15" t="s">
        <v>85</v>
      </c>
      <c r="AY1687" s="227" t="s">
        <v>157</v>
      </c>
    </row>
    <row r="1688" spans="1:65" s="2" customFormat="1" ht="33" customHeight="1">
      <c r="A1688" s="34"/>
      <c r="B1688" s="35"/>
      <c r="C1688" s="182" t="s">
        <v>3344</v>
      </c>
      <c r="D1688" s="182" t="s">
        <v>160</v>
      </c>
      <c r="E1688" s="183" t="s">
        <v>3345</v>
      </c>
      <c r="F1688" s="184" t="s">
        <v>3346</v>
      </c>
      <c r="G1688" s="185" t="s">
        <v>233</v>
      </c>
      <c r="H1688" s="186">
        <v>6.085</v>
      </c>
      <c r="I1688" s="187"/>
      <c r="J1688" s="188">
        <f>ROUND(I1688*H1688,2)</f>
        <v>0</v>
      </c>
      <c r="K1688" s="184" t="s">
        <v>164</v>
      </c>
      <c r="L1688" s="39"/>
      <c r="M1688" s="189" t="s">
        <v>1</v>
      </c>
      <c r="N1688" s="190" t="s">
        <v>43</v>
      </c>
      <c r="O1688" s="71"/>
      <c r="P1688" s="191">
        <f>O1688*H1688</f>
        <v>0</v>
      </c>
      <c r="Q1688" s="191">
        <v>0</v>
      </c>
      <c r="R1688" s="191">
        <f>Q1688*H1688</f>
        <v>0</v>
      </c>
      <c r="S1688" s="191">
        <v>0</v>
      </c>
      <c r="T1688" s="19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193" t="s">
        <v>254</v>
      </c>
      <c r="AT1688" s="193" t="s">
        <v>160</v>
      </c>
      <c r="AU1688" s="193" t="s">
        <v>87</v>
      </c>
      <c r="AY1688" s="17" t="s">
        <v>157</v>
      </c>
      <c r="BE1688" s="194">
        <f>IF(N1688="základní",J1688,0)</f>
        <v>0</v>
      </c>
      <c r="BF1688" s="194">
        <f>IF(N1688="snížená",J1688,0)</f>
        <v>0</v>
      </c>
      <c r="BG1688" s="194">
        <f>IF(N1688="zákl. přenesená",J1688,0)</f>
        <v>0</v>
      </c>
      <c r="BH1688" s="194">
        <f>IF(N1688="sníž. přenesená",J1688,0)</f>
        <v>0</v>
      </c>
      <c r="BI1688" s="194">
        <f>IF(N1688="nulová",J1688,0)</f>
        <v>0</v>
      </c>
      <c r="BJ1688" s="17" t="s">
        <v>85</v>
      </c>
      <c r="BK1688" s="194">
        <f>ROUND(I1688*H1688,2)</f>
        <v>0</v>
      </c>
      <c r="BL1688" s="17" t="s">
        <v>254</v>
      </c>
      <c r="BM1688" s="193" t="s">
        <v>3347</v>
      </c>
    </row>
    <row r="1689" spans="1:65" s="2" customFormat="1" ht="24.15" customHeight="1">
      <c r="A1689" s="34"/>
      <c r="B1689" s="35"/>
      <c r="C1689" s="182" t="s">
        <v>3348</v>
      </c>
      <c r="D1689" s="182" t="s">
        <v>160</v>
      </c>
      <c r="E1689" s="183" t="s">
        <v>3349</v>
      </c>
      <c r="F1689" s="184" t="s">
        <v>3350</v>
      </c>
      <c r="G1689" s="185" t="s">
        <v>233</v>
      </c>
      <c r="H1689" s="186">
        <v>6.085</v>
      </c>
      <c r="I1689" s="187"/>
      <c r="J1689" s="188">
        <f>ROUND(I1689*H1689,2)</f>
        <v>0</v>
      </c>
      <c r="K1689" s="184" t="s">
        <v>164</v>
      </c>
      <c r="L1689" s="39"/>
      <c r="M1689" s="189" t="s">
        <v>1</v>
      </c>
      <c r="N1689" s="190" t="s">
        <v>43</v>
      </c>
      <c r="O1689" s="71"/>
      <c r="P1689" s="191">
        <f>O1689*H1689</f>
        <v>0</v>
      </c>
      <c r="Q1689" s="191">
        <v>0</v>
      </c>
      <c r="R1689" s="191">
        <f>Q1689*H1689</f>
        <v>0</v>
      </c>
      <c r="S1689" s="191">
        <v>0</v>
      </c>
      <c r="T1689" s="192">
        <f>S1689*H1689</f>
        <v>0</v>
      </c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R1689" s="193" t="s">
        <v>254</v>
      </c>
      <c r="AT1689" s="193" t="s">
        <v>160</v>
      </c>
      <c r="AU1689" s="193" t="s">
        <v>87</v>
      </c>
      <c r="AY1689" s="17" t="s">
        <v>157</v>
      </c>
      <c r="BE1689" s="194">
        <f>IF(N1689="základní",J1689,0)</f>
        <v>0</v>
      </c>
      <c r="BF1689" s="194">
        <f>IF(N1689="snížená",J1689,0)</f>
        <v>0</v>
      </c>
      <c r="BG1689" s="194">
        <f>IF(N1689="zákl. přenesená",J1689,0)</f>
        <v>0</v>
      </c>
      <c r="BH1689" s="194">
        <f>IF(N1689="sníž. přenesená",J1689,0)</f>
        <v>0</v>
      </c>
      <c r="BI1689" s="194">
        <f>IF(N1689="nulová",J1689,0)</f>
        <v>0</v>
      </c>
      <c r="BJ1689" s="17" t="s">
        <v>85</v>
      </c>
      <c r="BK1689" s="194">
        <f>ROUND(I1689*H1689,2)</f>
        <v>0</v>
      </c>
      <c r="BL1689" s="17" t="s">
        <v>254</v>
      </c>
      <c r="BM1689" s="193" t="s">
        <v>3351</v>
      </c>
    </row>
    <row r="1690" spans="1:65" s="12" customFormat="1" ht="22.8" customHeight="1">
      <c r="B1690" s="166"/>
      <c r="C1690" s="167"/>
      <c r="D1690" s="168" t="s">
        <v>77</v>
      </c>
      <c r="E1690" s="180" t="s">
        <v>3352</v>
      </c>
      <c r="F1690" s="180" t="s">
        <v>3353</v>
      </c>
      <c r="G1690" s="167"/>
      <c r="H1690" s="167"/>
      <c r="I1690" s="170"/>
      <c r="J1690" s="181">
        <f>BK1690</f>
        <v>0</v>
      </c>
      <c r="K1690" s="167"/>
      <c r="L1690" s="172"/>
      <c r="M1690" s="173"/>
      <c r="N1690" s="174"/>
      <c r="O1690" s="174"/>
      <c r="P1690" s="175">
        <f>SUM(P1691:P1726)</f>
        <v>0</v>
      </c>
      <c r="Q1690" s="174"/>
      <c r="R1690" s="175">
        <f>SUM(R1691:R1726)</f>
        <v>7.4483421000000005</v>
      </c>
      <c r="S1690" s="174"/>
      <c r="T1690" s="176">
        <f>SUM(T1691:T1726)</f>
        <v>0.63118229999999997</v>
      </c>
      <c r="AR1690" s="177" t="s">
        <v>87</v>
      </c>
      <c r="AT1690" s="178" t="s">
        <v>77</v>
      </c>
      <c r="AU1690" s="178" t="s">
        <v>85</v>
      </c>
      <c r="AY1690" s="177" t="s">
        <v>157</v>
      </c>
      <c r="BK1690" s="179">
        <f>SUM(BK1691:BK1726)</f>
        <v>0</v>
      </c>
    </row>
    <row r="1691" spans="1:65" s="2" customFormat="1" ht="33" customHeight="1">
      <c r="A1691" s="34"/>
      <c r="B1691" s="35"/>
      <c r="C1691" s="182" t="s">
        <v>3354</v>
      </c>
      <c r="D1691" s="182" t="s">
        <v>160</v>
      </c>
      <c r="E1691" s="183" t="s">
        <v>3355</v>
      </c>
      <c r="F1691" s="184" t="s">
        <v>3356</v>
      </c>
      <c r="G1691" s="185" t="s">
        <v>174</v>
      </c>
      <c r="H1691" s="186">
        <v>191.67</v>
      </c>
      <c r="I1691" s="187"/>
      <c r="J1691" s="188">
        <f>ROUND(I1691*H1691,2)</f>
        <v>0</v>
      </c>
      <c r="K1691" s="184" t="s">
        <v>164</v>
      </c>
      <c r="L1691" s="39"/>
      <c r="M1691" s="189" t="s">
        <v>1</v>
      </c>
      <c r="N1691" s="190" t="s">
        <v>43</v>
      </c>
      <c r="O1691" s="71"/>
      <c r="P1691" s="191">
        <f>O1691*H1691</f>
        <v>0</v>
      </c>
      <c r="Q1691" s="191">
        <v>1.661E-2</v>
      </c>
      <c r="R1691" s="191">
        <f>Q1691*H1691</f>
        <v>3.1836386999999999</v>
      </c>
      <c r="S1691" s="191">
        <v>0</v>
      </c>
      <c r="T1691" s="192">
        <f>S1691*H1691</f>
        <v>0</v>
      </c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R1691" s="193" t="s">
        <v>254</v>
      </c>
      <c r="AT1691" s="193" t="s">
        <v>160</v>
      </c>
      <c r="AU1691" s="193" t="s">
        <v>87</v>
      </c>
      <c r="AY1691" s="17" t="s">
        <v>157</v>
      </c>
      <c r="BE1691" s="194">
        <f>IF(N1691="základní",J1691,0)</f>
        <v>0</v>
      </c>
      <c r="BF1691" s="194">
        <f>IF(N1691="snížená",J1691,0)</f>
        <v>0</v>
      </c>
      <c r="BG1691" s="194">
        <f>IF(N1691="zákl. přenesená",J1691,0)</f>
        <v>0</v>
      </c>
      <c r="BH1691" s="194">
        <f>IF(N1691="sníž. přenesená",J1691,0)</f>
        <v>0</v>
      </c>
      <c r="BI1691" s="194">
        <f>IF(N1691="nulová",J1691,0)</f>
        <v>0</v>
      </c>
      <c r="BJ1691" s="17" t="s">
        <v>85</v>
      </c>
      <c r="BK1691" s="194">
        <f>ROUND(I1691*H1691,2)</f>
        <v>0</v>
      </c>
      <c r="BL1691" s="17" t="s">
        <v>254</v>
      </c>
      <c r="BM1691" s="193" t="s">
        <v>3357</v>
      </c>
    </row>
    <row r="1692" spans="1:65" s="13" customFormat="1" ht="10.199999999999999">
      <c r="B1692" s="195"/>
      <c r="C1692" s="196"/>
      <c r="D1692" s="197" t="s">
        <v>167</v>
      </c>
      <c r="E1692" s="198" t="s">
        <v>1</v>
      </c>
      <c r="F1692" s="199" t="s">
        <v>178</v>
      </c>
      <c r="G1692" s="196"/>
      <c r="H1692" s="198" t="s">
        <v>1</v>
      </c>
      <c r="I1692" s="200"/>
      <c r="J1692" s="196"/>
      <c r="K1692" s="196"/>
      <c r="L1692" s="201"/>
      <c r="M1692" s="202"/>
      <c r="N1692" s="203"/>
      <c r="O1692" s="203"/>
      <c r="P1692" s="203"/>
      <c r="Q1692" s="203"/>
      <c r="R1692" s="203"/>
      <c r="S1692" s="203"/>
      <c r="T1692" s="204"/>
      <c r="AT1692" s="205" t="s">
        <v>167</v>
      </c>
      <c r="AU1692" s="205" t="s">
        <v>87</v>
      </c>
      <c r="AV1692" s="13" t="s">
        <v>85</v>
      </c>
      <c r="AW1692" s="13" t="s">
        <v>33</v>
      </c>
      <c r="AX1692" s="13" t="s">
        <v>78</v>
      </c>
      <c r="AY1692" s="205" t="s">
        <v>157</v>
      </c>
    </row>
    <row r="1693" spans="1:65" s="14" customFormat="1" ht="10.199999999999999">
      <c r="B1693" s="206"/>
      <c r="C1693" s="207"/>
      <c r="D1693" s="197" t="s">
        <v>167</v>
      </c>
      <c r="E1693" s="208" t="s">
        <v>1</v>
      </c>
      <c r="F1693" s="209" t="s">
        <v>3358</v>
      </c>
      <c r="G1693" s="207"/>
      <c r="H1693" s="210">
        <v>191.67</v>
      </c>
      <c r="I1693" s="211"/>
      <c r="J1693" s="207"/>
      <c r="K1693" s="207"/>
      <c r="L1693" s="212"/>
      <c r="M1693" s="213"/>
      <c r="N1693" s="214"/>
      <c r="O1693" s="214"/>
      <c r="P1693" s="214"/>
      <c r="Q1693" s="214"/>
      <c r="R1693" s="214"/>
      <c r="S1693" s="214"/>
      <c r="T1693" s="215"/>
      <c r="AT1693" s="216" t="s">
        <v>167</v>
      </c>
      <c r="AU1693" s="216" t="s">
        <v>87</v>
      </c>
      <c r="AV1693" s="14" t="s">
        <v>87</v>
      </c>
      <c r="AW1693" s="14" t="s">
        <v>33</v>
      </c>
      <c r="AX1693" s="14" t="s">
        <v>78</v>
      </c>
      <c r="AY1693" s="216" t="s">
        <v>157</v>
      </c>
    </row>
    <row r="1694" spans="1:65" s="15" customFormat="1" ht="10.199999999999999">
      <c r="B1694" s="217"/>
      <c r="C1694" s="218"/>
      <c r="D1694" s="197" t="s">
        <v>167</v>
      </c>
      <c r="E1694" s="219" t="s">
        <v>1</v>
      </c>
      <c r="F1694" s="220" t="s">
        <v>171</v>
      </c>
      <c r="G1694" s="218"/>
      <c r="H1694" s="221">
        <v>191.67</v>
      </c>
      <c r="I1694" s="222"/>
      <c r="J1694" s="218"/>
      <c r="K1694" s="218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167</v>
      </c>
      <c r="AU1694" s="227" t="s">
        <v>87</v>
      </c>
      <c r="AV1694" s="15" t="s">
        <v>165</v>
      </c>
      <c r="AW1694" s="15" t="s">
        <v>33</v>
      </c>
      <c r="AX1694" s="15" t="s">
        <v>85</v>
      </c>
      <c r="AY1694" s="227" t="s">
        <v>157</v>
      </c>
    </row>
    <row r="1695" spans="1:65" s="2" customFormat="1" ht="24.15" customHeight="1">
      <c r="A1695" s="34"/>
      <c r="B1695" s="35"/>
      <c r="C1695" s="182" t="s">
        <v>3359</v>
      </c>
      <c r="D1695" s="182" t="s">
        <v>160</v>
      </c>
      <c r="E1695" s="183" t="s">
        <v>3360</v>
      </c>
      <c r="F1695" s="184" t="s">
        <v>3361</v>
      </c>
      <c r="G1695" s="185" t="s">
        <v>174</v>
      </c>
      <c r="H1695" s="186">
        <v>15.26</v>
      </c>
      <c r="I1695" s="187"/>
      <c r="J1695" s="188">
        <f>ROUND(I1695*H1695,2)</f>
        <v>0</v>
      </c>
      <c r="K1695" s="184" t="s">
        <v>164</v>
      </c>
      <c r="L1695" s="39"/>
      <c r="M1695" s="189" t="s">
        <v>1</v>
      </c>
      <c r="N1695" s="190" t="s">
        <v>43</v>
      </c>
      <c r="O1695" s="71"/>
      <c r="P1695" s="191">
        <f>O1695*H1695</f>
        <v>0</v>
      </c>
      <c r="Q1695" s="191">
        <v>1.434E-2</v>
      </c>
      <c r="R1695" s="191">
        <f>Q1695*H1695</f>
        <v>0.21882840000000001</v>
      </c>
      <c r="S1695" s="191">
        <v>0</v>
      </c>
      <c r="T1695" s="192">
        <f>S1695*H1695</f>
        <v>0</v>
      </c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R1695" s="193" t="s">
        <v>254</v>
      </c>
      <c r="AT1695" s="193" t="s">
        <v>160</v>
      </c>
      <c r="AU1695" s="193" t="s">
        <v>87</v>
      </c>
      <c r="AY1695" s="17" t="s">
        <v>157</v>
      </c>
      <c r="BE1695" s="194">
        <f>IF(N1695="základní",J1695,0)</f>
        <v>0</v>
      </c>
      <c r="BF1695" s="194">
        <f>IF(N1695="snížená",J1695,0)</f>
        <v>0</v>
      </c>
      <c r="BG1695" s="194">
        <f>IF(N1695="zákl. přenesená",J1695,0)</f>
        <v>0</v>
      </c>
      <c r="BH1695" s="194">
        <f>IF(N1695="sníž. přenesená",J1695,0)</f>
        <v>0</v>
      </c>
      <c r="BI1695" s="194">
        <f>IF(N1695="nulová",J1695,0)</f>
        <v>0</v>
      </c>
      <c r="BJ1695" s="17" t="s">
        <v>85</v>
      </c>
      <c r="BK1695" s="194">
        <f>ROUND(I1695*H1695,2)</f>
        <v>0</v>
      </c>
      <c r="BL1695" s="17" t="s">
        <v>254</v>
      </c>
      <c r="BM1695" s="193" t="s">
        <v>3362</v>
      </c>
    </row>
    <row r="1696" spans="1:65" s="14" customFormat="1" ht="10.199999999999999">
      <c r="B1696" s="206"/>
      <c r="C1696" s="207"/>
      <c r="D1696" s="197" t="s">
        <v>167</v>
      </c>
      <c r="E1696" s="208" t="s">
        <v>1</v>
      </c>
      <c r="F1696" s="209" t="s">
        <v>3363</v>
      </c>
      <c r="G1696" s="207"/>
      <c r="H1696" s="210">
        <v>7.84</v>
      </c>
      <c r="I1696" s="211"/>
      <c r="J1696" s="207"/>
      <c r="K1696" s="207"/>
      <c r="L1696" s="212"/>
      <c r="M1696" s="213"/>
      <c r="N1696" s="214"/>
      <c r="O1696" s="214"/>
      <c r="P1696" s="214"/>
      <c r="Q1696" s="214"/>
      <c r="R1696" s="214"/>
      <c r="S1696" s="214"/>
      <c r="T1696" s="215"/>
      <c r="AT1696" s="216" t="s">
        <v>167</v>
      </c>
      <c r="AU1696" s="216" t="s">
        <v>87</v>
      </c>
      <c r="AV1696" s="14" t="s">
        <v>87</v>
      </c>
      <c r="AW1696" s="14" t="s">
        <v>33</v>
      </c>
      <c r="AX1696" s="14" t="s">
        <v>78</v>
      </c>
      <c r="AY1696" s="216" t="s">
        <v>157</v>
      </c>
    </row>
    <row r="1697" spans="1:65" s="14" customFormat="1" ht="10.199999999999999">
      <c r="B1697" s="206"/>
      <c r="C1697" s="207"/>
      <c r="D1697" s="197" t="s">
        <v>167</v>
      </c>
      <c r="E1697" s="208" t="s">
        <v>1</v>
      </c>
      <c r="F1697" s="209" t="s">
        <v>3364</v>
      </c>
      <c r="G1697" s="207"/>
      <c r="H1697" s="210">
        <v>7.42</v>
      </c>
      <c r="I1697" s="211"/>
      <c r="J1697" s="207"/>
      <c r="K1697" s="207"/>
      <c r="L1697" s="212"/>
      <c r="M1697" s="213"/>
      <c r="N1697" s="214"/>
      <c r="O1697" s="214"/>
      <c r="P1697" s="214"/>
      <c r="Q1697" s="214"/>
      <c r="R1697" s="214"/>
      <c r="S1697" s="214"/>
      <c r="T1697" s="215"/>
      <c r="AT1697" s="216" t="s">
        <v>167</v>
      </c>
      <c r="AU1697" s="216" t="s">
        <v>87</v>
      </c>
      <c r="AV1697" s="14" t="s">
        <v>87</v>
      </c>
      <c r="AW1697" s="14" t="s">
        <v>33</v>
      </c>
      <c r="AX1697" s="14" t="s">
        <v>78</v>
      </c>
      <c r="AY1697" s="216" t="s">
        <v>157</v>
      </c>
    </row>
    <row r="1698" spans="1:65" s="15" customFormat="1" ht="10.199999999999999">
      <c r="B1698" s="217"/>
      <c r="C1698" s="218"/>
      <c r="D1698" s="197" t="s">
        <v>167</v>
      </c>
      <c r="E1698" s="219" t="s">
        <v>1</v>
      </c>
      <c r="F1698" s="220" t="s">
        <v>171</v>
      </c>
      <c r="G1698" s="218"/>
      <c r="H1698" s="221">
        <v>15.26</v>
      </c>
      <c r="I1698" s="222"/>
      <c r="J1698" s="218"/>
      <c r="K1698" s="218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167</v>
      </c>
      <c r="AU1698" s="227" t="s">
        <v>87</v>
      </c>
      <c r="AV1698" s="15" t="s">
        <v>165</v>
      </c>
      <c r="AW1698" s="15" t="s">
        <v>33</v>
      </c>
      <c r="AX1698" s="15" t="s">
        <v>85</v>
      </c>
      <c r="AY1698" s="227" t="s">
        <v>157</v>
      </c>
    </row>
    <row r="1699" spans="1:65" s="2" customFormat="1" ht="24.15" customHeight="1">
      <c r="A1699" s="34"/>
      <c r="B1699" s="35"/>
      <c r="C1699" s="182" t="s">
        <v>3365</v>
      </c>
      <c r="D1699" s="182" t="s">
        <v>160</v>
      </c>
      <c r="E1699" s="183" t="s">
        <v>3366</v>
      </c>
      <c r="F1699" s="184" t="s">
        <v>3367</v>
      </c>
      <c r="G1699" s="185" t="s">
        <v>352</v>
      </c>
      <c r="H1699" s="186">
        <v>9</v>
      </c>
      <c r="I1699" s="187"/>
      <c r="J1699" s="188">
        <f>ROUND(I1699*H1699,2)</f>
        <v>0</v>
      </c>
      <c r="K1699" s="184" t="s">
        <v>164</v>
      </c>
      <c r="L1699" s="39"/>
      <c r="M1699" s="189" t="s">
        <v>1</v>
      </c>
      <c r="N1699" s="190" t="s">
        <v>43</v>
      </c>
      <c r="O1699" s="71"/>
      <c r="P1699" s="191">
        <f>O1699*H1699</f>
        <v>0</v>
      </c>
      <c r="Q1699" s="191">
        <v>4.0000000000000003E-5</v>
      </c>
      <c r="R1699" s="191">
        <f>Q1699*H1699</f>
        <v>3.6000000000000002E-4</v>
      </c>
      <c r="S1699" s="191">
        <v>0</v>
      </c>
      <c r="T1699" s="192">
        <f>S1699*H1699</f>
        <v>0</v>
      </c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R1699" s="193" t="s">
        <v>254</v>
      </c>
      <c r="AT1699" s="193" t="s">
        <v>160</v>
      </c>
      <c r="AU1699" s="193" t="s">
        <v>87</v>
      </c>
      <c r="AY1699" s="17" t="s">
        <v>157</v>
      </c>
      <c r="BE1699" s="194">
        <f>IF(N1699="základní",J1699,0)</f>
        <v>0</v>
      </c>
      <c r="BF1699" s="194">
        <f>IF(N1699="snížená",J1699,0)</f>
        <v>0</v>
      </c>
      <c r="BG1699" s="194">
        <f>IF(N1699="zákl. přenesená",J1699,0)</f>
        <v>0</v>
      </c>
      <c r="BH1699" s="194">
        <f>IF(N1699="sníž. přenesená",J1699,0)</f>
        <v>0</v>
      </c>
      <c r="BI1699" s="194">
        <f>IF(N1699="nulová",J1699,0)</f>
        <v>0</v>
      </c>
      <c r="BJ1699" s="17" t="s">
        <v>85</v>
      </c>
      <c r="BK1699" s="194">
        <f>ROUND(I1699*H1699,2)</f>
        <v>0</v>
      </c>
      <c r="BL1699" s="17" t="s">
        <v>254</v>
      </c>
      <c r="BM1699" s="193" t="s">
        <v>3368</v>
      </c>
    </row>
    <row r="1700" spans="1:65" s="13" customFormat="1" ht="10.199999999999999">
      <c r="B1700" s="195"/>
      <c r="C1700" s="196"/>
      <c r="D1700" s="197" t="s">
        <v>167</v>
      </c>
      <c r="E1700" s="198" t="s">
        <v>1</v>
      </c>
      <c r="F1700" s="199" t="s">
        <v>189</v>
      </c>
      <c r="G1700" s="196"/>
      <c r="H1700" s="198" t="s">
        <v>1</v>
      </c>
      <c r="I1700" s="200"/>
      <c r="J1700" s="196"/>
      <c r="K1700" s="196"/>
      <c r="L1700" s="201"/>
      <c r="M1700" s="202"/>
      <c r="N1700" s="203"/>
      <c r="O1700" s="203"/>
      <c r="P1700" s="203"/>
      <c r="Q1700" s="203"/>
      <c r="R1700" s="203"/>
      <c r="S1700" s="203"/>
      <c r="T1700" s="204"/>
      <c r="AT1700" s="205" t="s">
        <v>167</v>
      </c>
      <c r="AU1700" s="205" t="s">
        <v>87</v>
      </c>
      <c r="AV1700" s="13" t="s">
        <v>85</v>
      </c>
      <c r="AW1700" s="13" t="s">
        <v>33</v>
      </c>
      <c r="AX1700" s="13" t="s">
        <v>78</v>
      </c>
      <c r="AY1700" s="205" t="s">
        <v>157</v>
      </c>
    </row>
    <row r="1701" spans="1:65" s="14" customFormat="1" ht="10.199999999999999">
      <c r="B1701" s="206"/>
      <c r="C1701" s="207"/>
      <c r="D1701" s="197" t="s">
        <v>167</v>
      </c>
      <c r="E1701" s="208" t="s">
        <v>1</v>
      </c>
      <c r="F1701" s="209" t="s">
        <v>208</v>
      </c>
      <c r="G1701" s="207"/>
      <c r="H1701" s="210">
        <v>6</v>
      </c>
      <c r="I1701" s="211"/>
      <c r="J1701" s="207"/>
      <c r="K1701" s="207"/>
      <c r="L1701" s="212"/>
      <c r="M1701" s="213"/>
      <c r="N1701" s="214"/>
      <c r="O1701" s="214"/>
      <c r="P1701" s="214"/>
      <c r="Q1701" s="214"/>
      <c r="R1701" s="214"/>
      <c r="S1701" s="214"/>
      <c r="T1701" s="215"/>
      <c r="AT1701" s="216" t="s">
        <v>167</v>
      </c>
      <c r="AU1701" s="216" t="s">
        <v>87</v>
      </c>
      <c r="AV1701" s="14" t="s">
        <v>87</v>
      </c>
      <c r="AW1701" s="14" t="s">
        <v>33</v>
      </c>
      <c r="AX1701" s="14" t="s">
        <v>78</v>
      </c>
      <c r="AY1701" s="216" t="s">
        <v>157</v>
      </c>
    </row>
    <row r="1702" spans="1:65" s="13" customFormat="1" ht="10.199999999999999">
      <c r="B1702" s="195"/>
      <c r="C1702" s="196"/>
      <c r="D1702" s="197" t="s">
        <v>167</v>
      </c>
      <c r="E1702" s="198" t="s">
        <v>1</v>
      </c>
      <c r="F1702" s="199" t="s">
        <v>178</v>
      </c>
      <c r="G1702" s="196"/>
      <c r="H1702" s="198" t="s">
        <v>1</v>
      </c>
      <c r="I1702" s="200"/>
      <c r="J1702" s="196"/>
      <c r="K1702" s="196"/>
      <c r="L1702" s="201"/>
      <c r="M1702" s="202"/>
      <c r="N1702" s="203"/>
      <c r="O1702" s="203"/>
      <c r="P1702" s="203"/>
      <c r="Q1702" s="203"/>
      <c r="R1702" s="203"/>
      <c r="S1702" s="203"/>
      <c r="T1702" s="204"/>
      <c r="AT1702" s="205" t="s">
        <v>167</v>
      </c>
      <c r="AU1702" s="205" t="s">
        <v>87</v>
      </c>
      <c r="AV1702" s="13" t="s">
        <v>85</v>
      </c>
      <c r="AW1702" s="13" t="s">
        <v>33</v>
      </c>
      <c r="AX1702" s="13" t="s">
        <v>78</v>
      </c>
      <c r="AY1702" s="205" t="s">
        <v>157</v>
      </c>
    </row>
    <row r="1703" spans="1:65" s="14" customFormat="1" ht="10.199999999999999">
      <c r="B1703" s="206"/>
      <c r="C1703" s="207"/>
      <c r="D1703" s="197" t="s">
        <v>167</v>
      </c>
      <c r="E1703" s="208" t="s">
        <v>1</v>
      </c>
      <c r="F1703" s="209" t="s">
        <v>158</v>
      </c>
      <c r="G1703" s="207"/>
      <c r="H1703" s="210">
        <v>3</v>
      </c>
      <c r="I1703" s="211"/>
      <c r="J1703" s="207"/>
      <c r="K1703" s="207"/>
      <c r="L1703" s="212"/>
      <c r="M1703" s="213"/>
      <c r="N1703" s="214"/>
      <c r="O1703" s="214"/>
      <c r="P1703" s="214"/>
      <c r="Q1703" s="214"/>
      <c r="R1703" s="214"/>
      <c r="S1703" s="214"/>
      <c r="T1703" s="215"/>
      <c r="AT1703" s="216" t="s">
        <v>167</v>
      </c>
      <c r="AU1703" s="216" t="s">
        <v>87</v>
      </c>
      <c r="AV1703" s="14" t="s">
        <v>87</v>
      </c>
      <c r="AW1703" s="14" t="s">
        <v>33</v>
      </c>
      <c r="AX1703" s="14" t="s">
        <v>78</v>
      </c>
      <c r="AY1703" s="216" t="s">
        <v>157</v>
      </c>
    </row>
    <row r="1704" spans="1:65" s="15" customFormat="1" ht="10.199999999999999">
      <c r="B1704" s="217"/>
      <c r="C1704" s="218"/>
      <c r="D1704" s="197" t="s">
        <v>167</v>
      </c>
      <c r="E1704" s="219" t="s">
        <v>1</v>
      </c>
      <c r="F1704" s="220" t="s">
        <v>171</v>
      </c>
      <c r="G1704" s="218"/>
      <c r="H1704" s="221">
        <v>9</v>
      </c>
      <c r="I1704" s="222"/>
      <c r="J1704" s="218"/>
      <c r="K1704" s="218"/>
      <c r="L1704" s="223"/>
      <c r="M1704" s="224"/>
      <c r="N1704" s="225"/>
      <c r="O1704" s="225"/>
      <c r="P1704" s="225"/>
      <c r="Q1704" s="225"/>
      <c r="R1704" s="225"/>
      <c r="S1704" s="225"/>
      <c r="T1704" s="226"/>
      <c r="AT1704" s="227" t="s">
        <v>167</v>
      </c>
      <c r="AU1704" s="227" t="s">
        <v>87</v>
      </c>
      <c r="AV1704" s="15" t="s">
        <v>165</v>
      </c>
      <c r="AW1704" s="15" t="s">
        <v>33</v>
      </c>
      <c r="AX1704" s="15" t="s">
        <v>85</v>
      </c>
      <c r="AY1704" s="227" t="s">
        <v>157</v>
      </c>
    </row>
    <row r="1705" spans="1:65" s="2" customFormat="1" ht="24.15" customHeight="1">
      <c r="A1705" s="34"/>
      <c r="B1705" s="35"/>
      <c r="C1705" s="228" t="s">
        <v>3369</v>
      </c>
      <c r="D1705" s="228" t="s">
        <v>240</v>
      </c>
      <c r="E1705" s="229" t="s">
        <v>3370</v>
      </c>
      <c r="F1705" s="230" t="s">
        <v>3371</v>
      </c>
      <c r="G1705" s="231" t="s">
        <v>352</v>
      </c>
      <c r="H1705" s="232">
        <v>9</v>
      </c>
      <c r="I1705" s="233"/>
      <c r="J1705" s="234">
        <f>ROUND(I1705*H1705,2)</f>
        <v>0</v>
      </c>
      <c r="K1705" s="230" t="s">
        <v>164</v>
      </c>
      <c r="L1705" s="235"/>
      <c r="M1705" s="236" t="s">
        <v>1</v>
      </c>
      <c r="N1705" s="237" t="s">
        <v>43</v>
      </c>
      <c r="O1705" s="71"/>
      <c r="P1705" s="191">
        <f>O1705*H1705</f>
        <v>0</v>
      </c>
      <c r="Q1705" s="191">
        <v>1.008E-2</v>
      </c>
      <c r="R1705" s="191">
        <f>Q1705*H1705</f>
        <v>9.0720000000000009E-2</v>
      </c>
      <c r="S1705" s="191">
        <v>0</v>
      </c>
      <c r="T1705" s="19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193" t="s">
        <v>367</v>
      </c>
      <c r="AT1705" s="193" t="s">
        <v>240</v>
      </c>
      <c r="AU1705" s="193" t="s">
        <v>87</v>
      </c>
      <c r="AY1705" s="17" t="s">
        <v>157</v>
      </c>
      <c r="BE1705" s="194">
        <f>IF(N1705="základní",J1705,0)</f>
        <v>0</v>
      </c>
      <c r="BF1705" s="194">
        <f>IF(N1705="snížená",J1705,0)</f>
        <v>0</v>
      </c>
      <c r="BG1705" s="194">
        <f>IF(N1705="zákl. přenesená",J1705,0)</f>
        <v>0</v>
      </c>
      <c r="BH1705" s="194">
        <f>IF(N1705="sníž. přenesená",J1705,0)</f>
        <v>0</v>
      </c>
      <c r="BI1705" s="194">
        <f>IF(N1705="nulová",J1705,0)</f>
        <v>0</v>
      </c>
      <c r="BJ1705" s="17" t="s">
        <v>85</v>
      </c>
      <c r="BK1705" s="194">
        <f>ROUND(I1705*H1705,2)</f>
        <v>0</v>
      </c>
      <c r="BL1705" s="17" t="s">
        <v>254</v>
      </c>
      <c r="BM1705" s="193" t="s">
        <v>3372</v>
      </c>
    </row>
    <row r="1706" spans="1:65" s="2" customFormat="1" ht="33" customHeight="1">
      <c r="A1706" s="34"/>
      <c r="B1706" s="35"/>
      <c r="C1706" s="182" t="s">
        <v>3373</v>
      </c>
      <c r="D1706" s="182" t="s">
        <v>160</v>
      </c>
      <c r="E1706" s="183" t="s">
        <v>3374</v>
      </c>
      <c r="F1706" s="184" t="s">
        <v>3375</v>
      </c>
      <c r="G1706" s="185" t="s">
        <v>352</v>
      </c>
      <c r="H1706" s="186">
        <v>2</v>
      </c>
      <c r="I1706" s="187"/>
      <c r="J1706" s="188">
        <f>ROUND(I1706*H1706,2)</f>
        <v>0</v>
      </c>
      <c r="K1706" s="184" t="s">
        <v>164</v>
      </c>
      <c r="L1706" s="39"/>
      <c r="M1706" s="189" t="s">
        <v>1</v>
      </c>
      <c r="N1706" s="190" t="s">
        <v>43</v>
      </c>
      <c r="O1706" s="71"/>
      <c r="P1706" s="191">
        <f>O1706*H1706</f>
        <v>0</v>
      </c>
      <c r="Q1706" s="191">
        <v>3.0000000000000001E-5</v>
      </c>
      <c r="R1706" s="191">
        <f>Q1706*H1706</f>
        <v>6.0000000000000002E-5</v>
      </c>
      <c r="S1706" s="191">
        <v>0</v>
      </c>
      <c r="T1706" s="19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193" t="s">
        <v>254</v>
      </c>
      <c r="AT1706" s="193" t="s">
        <v>160</v>
      </c>
      <c r="AU1706" s="193" t="s">
        <v>87</v>
      </c>
      <c r="AY1706" s="17" t="s">
        <v>157</v>
      </c>
      <c r="BE1706" s="194">
        <f>IF(N1706="základní",J1706,0)</f>
        <v>0</v>
      </c>
      <c r="BF1706" s="194">
        <f>IF(N1706="snížená",J1706,0)</f>
        <v>0</v>
      </c>
      <c r="BG1706" s="194">
        <f>IF(N1706="zákl. přenesená",J1706,0)</f>
        <v>0</v>
      </c>
      <c r="BH1706" s="194">
        <f>IF(N1706="sníž. přenesená",J1706,0)</f>
        <v>0</v>
      </c>
      <c r="BI1706" s="194">
        <f>IF(N1706="nulová",J1706,0)</f>
        <v>0</v>
      </c>
      <c r="BJ1706" s="17" t="s">
        <v>85</v>
      </c>
      <c r="BK1706" s="194">
        <f>ROUND(I1706*H1706,2)</f>
        <v>0</v>
      </c>
      <c r="BL1706" s="17" t="s">
        <v>254</v>
      </c>
      <c r="BM1706" s="193" t="s">
        <v>3376</v>
      </c>
    </row>
    <row r="1707" spans="1:65" s="2" customFormat="1" ht="24.15" customHeight="1">
      <c r="A1707" s="34"/>
      <c r="B1707" s="35"/>
      <c r="C1707" s="228" t="s">
        <v>3377</v>
      </c>
      <c r="D1707" s="228" t="s">
        <v>240</v>
      </c>
      <c r="E1707" s="229" t="s">
        <v>3378</v>
      </c>
      <c r="F1707" s="230" t="s">
        <v>3379</v>
      </c>
      <c r="G1707" s="231" t="s">
        <v>352</v>
      </c>
      <c r="H1707" s="232">
        <v>2</v>
      </c>
      <c r="I1707" s="233"/>
      <c r="J1707" s="234">
        <f>ROUND(I1707*H1707,2)</f>
        <v>0</v>
      </c>
      <c r="K1707" s="230" t="s">
        <v>164</v>
      </c>
      <c r="L1707" s="235"/>
      <c r="M1707" s="236" t="s">
        <v>1</v>
      </c>
      <c r="N1707" s="237" t="s">
        <v>43</v>
      </c>
      <c r="O1707" s="71"/>
      <c r="P1707" s="191">
        <f>O1707*H1707</f>
        <v>0</v>
      </c>
      <c r="Q1707" s="191">
        <v>8.9999999999999998E-4</v>
      </c>
      <c r="R1707" s="191">
        <f>Q1707*H1707</f>
        <v>1.8E-3</v>
      </c>
      <c r="S1707" s="191">
        <v>0</v>
      </c>
      <c r="T1707" s="19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193" t="s">
        <v>367</v>
      </c>
      <c r="AT1707" s="193" t="s">
        <v>240</v>
      </c>
      <c r="AU1707" s="193" t="s">
        <v>87</v>
      </c>
      <c r="AY1707" s="17" t="s">
        <v>157</v>
      </c>
      <c r="BE1707" s="194">
        <f>IF(N1707="základní",J1707,0)</f>
        <v>0</v>
      </c>
      <c r="BF1707" s="194">
        <f>IF(N1707="snížená",J1707,0)</f>
        <v>0</v>
      </c>
      <c r="BG1707" s="194">
        <f>IF(N1707="zákl. přenesená",J1707,0)</f>
        <v>0</v>
      </c>
      <c r="BH1707" s="194">
        <f>IF(N1707="sníž. přenesená",J1707,0)</f>
        <v>0</v>
      </c>
      <c r="BI1707" s="194">
        <f>IF(N1707="nulová",J1707,0)</f>
        <v>0</v>
      </c>
      <c r="BJ1707" s="17" t="s">
        <v>85</v>
      </c>
      <c r="BK1707" s="194">
        <f>ROUND(I1707*H1707,2)</f>
        <v>0</v>
      </c>
      <c r="BL1707" s="17" t="s">
        <v>254</v>
      </c>
      <c r="BM1707" s="193" t="s">
        <v>3380</v>
      </c>
    </row>
    <row r="1708" spans="1:65" s="2" customFormat="1" ht="33" customHeight="1">
      <c r="A1708" s="34"/>
      <c r="B1708" s="35"/>
      <c r="C1708" s="182" t="s">
        <v>3381</v>
      </c>
      <c r="D1708" s="182" t="s">
        <v>160</v>
      </c>
      <c r="E1708" s="183" t="s">
        <v>3382</v>
      </c>
      <c r="F1708" s="184" t="s">
        <v>3383</v>
      </c>
      <c r="G1708" s="185" t="s">
        <v>174</v>
      </c>
      <c r="H1708" s="186">
        <v>123.9</v>
      </c>
      <c r="I1708" s="187"/>
      <c r="J1708" s="188">
        <f>ROUND(I1708*H1708,2)</f>
        <v>0</v>
      </c>
      <c r="K1708" s="184" t="s">
        <v>164</v>
      </c>
      <c r="L1708" s="39"/>
      <c r="M1708" s="189" t="s">
        <v>1</v>
      </c>
      <c r="N1708" s="190" t="s">
        <v>43</v>
      </c>
      <c r="O1708" s="71"/>
      <c r="P1708" s="191">
        <f>O1708*H1708</f>
        <v>0</v>
      </c>
      <c r="Q1708" s="191">
        <v>2.0549999999999999E-2</v>
      </c>
      <c r="R1708" s="191">
        <f>Q1708*H1708</f>
        <v>2.5461450000000001</v>
      </c>
      <c r="S1708" s="191">
        <v>0</v>
      </c>
      <c r="T1708" s="192">
        <f>S1708*H1708</f>
        <v>0</v>
      </c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R1708" s="193" t="s">
        <v>254</v>
      </c>
      <c r="AT1708" s="193" t="s">
        <v>160</v>
      </c>
      <c r="AU1708" s="193" t="s">
        <v>87</v>
      </c>
      <c r="AY1708" s="17" t="s">
        <v>157</v>
      </c>
      <c r="BE1708" s="194">
        <f>IF(N1708="základní",J1708,0)</f>
        <v>0</v>
      </c>
      <c r="BF1708" s="194">
        <f>IF(N1708="snížená",J1708,0)</f>
        <v>0</v>
      </c>
      <c r="BG1708" s="194">
        <f>IF(N1708="zákl. přenesená",J1708,0)</f>
        <v>0</v>
      </c>
      <c r="BH1708" s="194">
        <f>IF(N1708="sníž. přenesená",J1708,0)</f>
        <v>0</v>
      </c>
      <c r="BI1708" s="194">
        <f>IF(N1708="nulová",J1708,0)</f>
        <v>0</v>
      </c>
      <c r="BJ1708" s="17" t="s">
        <v>85</v>
      </c>
      <c r="BK1708" s="194">
        <f>ROUND(I1708*H1708,2)</f>
        <v>0</v>
      </c>
      <c r="BL1708" s="17" t="s">
        <v>254</v>
      </c>
      <c r="BM1708" s="193" t="s">
        <v>3384</v>
      </c>
    </row>
    <row r="1709" spans="1:65" s="13" customFormat="1" ht="10.199999999999999">
      <c r="B1709" s="195"/>
      <c r="C1709" s="196"/>
      <c r="D1709" s="197" t="s">
        <v>167</v>
      </c>
      <c r="E1709" s="198" t="s">
        <v>1</v>
      </c>
      <c r="F1709" s="199" t="s">
        <v>189</v>
      </c>
      <c r="G1709" s="196"/>
      <c r="H1709" s="198" t="s">
        <v>1</v>
      </c>
      <c r="I1709" s="200"/>
      <c r="J1709" s="196"/>
      <c r="K1709" s="196"/>
      <c r="L1709" s="201"/>
      <c r="M1709" s="202"/>
      <c r="N1709" s="203"/>
      <c r="O1709" s="203"/>
      <c r="P1709" s="203"/>
      <c r="Q1709" s="203"/>
      <c r="R1709" s="203"/>
      <c r="S1709" s="203"/>
      <c r="T1709" s="204"/>
      <c r="AT1709" s="205" t="s">
        <v>167</v>
      </c>
      <c r="AU1709" s="205" t="s">
        <v>87</v>
      </c>
      <c r="AV1709" s="13" t="s">
        <v>85</v>
      </c>
      <c r="AW1709" s="13" t="s">
        <v>33</v>
      </c>
      <c r="AX1709" s="13" t="s">
        <v>78</v>
      </c>
      <c r="AY1709" s="205" t="s">
        <v>157</v>
      </c>
    </row>
    <row r="1710" spans="1:65" s="14" customFormat="1" ht="20.399999999999999">
      <c r="B1710" s="206"/>
      <c r="C1710" s="207"/>
      <c r="D1710" s="197" t="s">
        <v>167</v>
      </c>
      <c r="E1710" s="208" t="s">
        <v>1</v>
      </c>
      <c r="F1710" s="209" t="s">
        <v>3385</v>
      </c>
      <c r="G1710" s="207"/>
      <c r="H1710" s="210">
        <v>73.02</v>
      </c>
      <c r="I1710" s="211"/>
      <c r="J1710" s="207"/>
      <c r="K1710" s="207"/>
      <c r="L1710" s="212"/>
      <c r="M1710" s="213"/>
      <c r="N1710" s="214"/>
      <c r="O1710" s="214"/>
      <c r="P1710" s="214"/>
      <c r="Q1710" s="214"/>
      <c r="R1710" s="214"/>
      <c r="S1710" s="214"/>
      <c r="T1710" s="215"/>
      <c r="AT1710" s="216" t="s">
        <v>167</v>
      </c>
      <c r="AU1710" s="216" t="s">
        <v>87</v>
      </c>
      <c r="AV1710" s="14" t="s">
        <v>87</v>
      </c>
      <c r="AW1710" s="14" t="s">
        <v>33</v>
      </c>
      <c r="AX1710" s="14" t="s">
        <v>78</v>
      </c>
      <c r="AY1710" s="216" t="s">
        <v>157</v>
      </c>
    </row>
    <row r="1711" spans="1:65" s="13" customFormat="1" ht="10.199999999999999">
      <c r="B1711" s="195"/>
      <c r="C1711" s="196"/>
      <c r="D1711" s="197" t="s">
        <v>167</v>
      </c>
      <c r="E1711" s="198" t="s">
        <v>1</v>
      </c>
      <c r="F1711" s="199" t="s">
        <v>178</v>
      </c>
      <c r="G1711" s="196"/>
      <c r="H1711" s="198" t="s">
        <v>1</v>
      </c>
      <c r="I1711" s="200"/>
      <c r="J1711" s="196"/>
      <c r="K1711" s="196"/>
      <c r="L1711" s="201"/>
      <c r="M1711" s="202"/>
      <c r="N1711" s="203"/>
      <c r="O1711" s="203"/>
      <c r="P1711" s="203"/>
      <c r="Q1711" s="203"/>
      <c r="R1711" s="203"/>
      <c r="S1711" s="203"/>
      <c r="T1711" s="204"/>
      <c r="AT1711" s="205" t="s">
        <v>167</v>
      </c>
      <c r="AU1711" s="205" t="s">
        <v>87</v>
      </c>
      <c r="AV1711" s="13" t="s">
        <v>85</v>
      </c>
      <c r="AW1711" s="13" t="s">
        <v>33</v>
      </c>
      <c r="AX1711" s="13" t="s">
        <v>78</v>
      </c>
      <c r="AY1711" s="205" t="s">
        <v>157</v>
      </c>
    </row>
    <row r="1712" spans="1:65" s="14" customFormat="1" ht="10.199999999999999">
      <c r="B1712" s="206"/>
      <c r="C1712" s="207"/>
      <c r="D1712" s="197" t="s">
        <v>167</v>
      </c>
      <c r="E1712" s="208" t="s">
        <v>1</v>
      </c>
      <c r="F1712" s="209" t="s">
        <v>3386</v>
      </c>
      <c r="G1712" s="207"/>
      <c r="H1712" s="210">
        <v>50.88</v>
      </c>
      <c r="I1712" s="211"/>
      <c r="J1712" s="207"/>
      <c r="K1712" s="207"/>
      <c r="L1712" s="212"/>
      <c r="M1712" s="213"/>
      <c r="N1712" s="214"/>
      <c r="O1712" s="214"/>
      <c r="P1712" s="214"/>
      <c r="Q1712" s="214"/>
      <c r="R1712" s="214"/>
      <c r="S1712" s="214"/>
      <c r="T1712" s="215"/>
      <c r="AT1712" s="216" t="s">
        <v>167</v>
      </c>
      <c r="AU1712" s="216" t="s">
        <v>87</v>
      </c>
      <c r="AV1712" s="14" t="s">
        <v>87</v>
      </c>
      <c r="AW1712" s="14" t="s">
        <v>33</v>
      </c>
      <c r="AX1712" s="14" t="s">
        <v>78</v>
      </c>
      <c r="AY1712" s="216" t="s">
        <v>157</v>
      </c>
    </row>
    <row r="1713" spans="1:65" s="15" customFormat="1" ht="10.199999999999999">
      <c r="B1713" s="217"/>
      <c r="C1713" s="218"/>
      <c r="D1713" s="197" t="s">
        <v>167</v>
      </c>
      <c r="E1713" s="219" t="s">
        <v>1</v>
      </c>
      <c r="F1713" s="220" t="s">
        <v>171</v>
      </c>
      <c r="G1713" s="218"/>
      <c r="H1713" s="221">
        <v>123.9</v>
      </c>
      <c r="I1713" s="222"/>
      <c r="J1713" s="218"/>
      <c r="K1713" s="218"/>
      <c r="L1713" s="223"/>
      <c r="M1713" s="224"/>
      <c r="N1713" s="225"/>
      <c r="O1713" s="225"/>
      <c r="P1713" s="225"/>
      <c r="Q1713" s="225"/>
      <c r="R1713" s="225"/>
      <c r="S1713" s="225"/>
      <c r="T1713" s="226"/>
      <c r="AT1713" s="227" t="s">
        <v>167</v>
      </c>
      <c r="AU1713" s="227" t="s">
        <v>87</v>
      </c>
      <c r="AV1713" s="15" t="s">
        <v>165</v>
      </c>
      <c r="AW1713" s="15" t="s">
        <v>33</v>
      </c>
      <c r="AX1713" s="15" t="s">
        <v>85</v>
      </c>
      <c r="AY1713" s="227" t="s">
        <v>157</v>
      </c>
    </row>
    <row r="1714" spans="1:65" s="2" customFormat="1" ht="33" customHeight="1">
      <c r="A1714" s="34"/>
      <c r="B1714" s="35"/>
      <c r="C1714" s="182" t="s">
        <v>3387</v>
      </c>
      <c r="D1714" s="182" t="s">
        <v>160</v>
      </c>
      <c r="E1714" s="183" t="s">
        <v>3388</v>
      </c>
      <c r="F1714" s="184" t="s">
        <v>3389</v>
      </c>
      <c r="G1714" s="185" t="s">
        <v>174</v>
      </c>
      <c r="H1714" s="186">
        <v>138.6</v>
      </c>
      <c r="I1714" s="187"/>
      <c r="J1714" s="188">
        <f>ROUND(I1714*H1714,2)</f>
        <v>0</v>
      </c>
      <c r="K1714" s="184" t="s">
        <v>164</v>
      </c>
      <c r="L1714" s="39"/>
      <c r="M1714" s="189" t="s">
        <v>1</v>
      </c>
      <c r="N1714" s="190" t="s">
        <v>43</v>
      </c>
      <c r="O1714" s="71"/>
      <c r="P1714" s="191">
        <f>O1714*H1714</f>
        <v>0</v>
      </c>
      <c r="Q1714" s="191">
        <v>7.0499999999999998E-3</v>
      </c>
      <c r="R1714" s="191">
        <f>Q1714*H1714</f>
        <v>0.97712999999999994</v>
      </c>
      <c r="S1714" s="191">
        <v>0</v>
      </c>
      <c r="T1714" s="19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193" t="s">
        <v>254</v>
      </c>
      <c r="AT1714" s="193" t="s">
        <v>160</v>
      </c>
      <c r="AU1714" s="193" t="s">
        <v>87</v>
      </c>
      <c r="AY1714" s="17" t="s">
        <v>157</v>
      </c>
      <c r="BE1714" s="194">
        <f>IF(N1714="základní",J1714,0)</f>
        <v>0</v>
      </c>
      <c r="BF1714" s="194">
        <f>IF(N1714="snížená",J1714,0)</f>
        <v>0</v>
      </c>
      <c r="BG1714" s="194">
        <f>IF(N1714="zákl. přenesená",J1714,0)</f>
        <v>0</v>
      </c>
      <c r="BH1714" s="194">
        <f>IF(N1714="sníž. přenesená",J1714,0)</f>
        <v>0</v>
      </c>
      <c r="BI1714" s="194">
        <f>IF(N1714="nulová",J1714,0)</f>
        <v>0</v>
      </c>
      <c r="BJ1714" s="17" t="s">
        <v>85</v>
      </c>
      <c r="BK1714" s="194">
        <f>ROUND(I1714*H1714,2)</f>
        <v>0</v>
      </c>
      <c r="BL1714" s="17" t="s">
        <v>254</v>
      </c>
      <c r="BM1714" s="193" t="s">
        <v>3390</v>
      </c>
    </row>
    <row r="1715" spans="1:65" s="13" customFormat="1" ht="10.199999999999999">
      <c r="B1715" s="195"/>
      <c r="C1715" s="196"/>
      <c r="D1715" s="197" t="s">
        <v>167</v>
      </c>
      <c r="E1715" s="198" t="s">
        <v>1</v>
      </c>
      <c r="F1715" s="199" t="s">
        <v>189</v>
      </c>
      <c r="G1715" s="196"/>
      <c r="H1715" s="198" t="s">
        <v>1</v>
      </c>
      <c r="I1715" s="200"/>
      <c r="J1715" s="196"/>
      <c r="K1715" s="196"/>
      <c r="L1715" s="201"/>
      <c r="M1715" s="202"/>
      <c r="N1715" s="203"/>
      <c r="O1715" s="203"/>
      <c r="P1715" s="203"/>
      <c r="Q1715" s="203"/>
      <c r="R1715" s="203"/>
      <c r="S1715" s="203"/>
      <c r="T1715" s="204"/>
      <c r="AT1715" s="205" t="s">
        <v>167</v>
      </c>
      <c r="AU1715" s="205" t="s">
        <v>87</v>
      </c>
      <c r="AV1715" s="13" t="s">
        <v>85</v>
      </c>
      <c r="AW1715" s="13" t="s">
        <v>33</v>
      </c>
      <c r="AX1715" s="13" t="s">
        <v>78</v>
      </c>
      <c r="AY1715" s="205" t="s">
        <v>157</v>
      </c>
    </row>
    <row r="1716" spans="1:65" s="14" customFormat="1" ht="10.199999999999999">
      <c r="B1716" s="206"/>
      <c r="C1716" s="207"/>
      <c r="D1716" s="197" t="s">
        <v>167</v>
      </c>
      <c r="E1716" s="208" t="s">
        <v>1</v>
      </c>
      <c r="F1716" s="209" t="s">
        <v>3391</v>
      </c>
      <c r="G1716" s="207"/>
      <c r="H1716" s="210">
        <v>65.61</v>
      </c>
      <c r="I1716" s="211"/>
      <c r="J1716" s="207"/>
      <c r="K1716" s="207"/>
      <c r="L1716" s="212"/>
      <c r="M1716" s="213"/>
      <c r="N1716" s="214"/>
      <c r="O1716" s="214"/>
      <c r="P1716" s="214"/>
      <c r="Q1716" s="214"/>
      <c r="R1716" s="214"/>
      <c r="S1716" s="214"/>
      <c r="T1716" s="215"/>
      <c r="AT1716" s="216" t="s">
        <v>167</v>
      </c>
      <c r="AU1716" s="216" t="s">
        <v>87</v>
      </c>
      <c r="AV1716" s="14" t="s">
        <v>87</v>
      </c>
      <c r="AW1716" s="14" t="s">
        <v>33</v>
      </c>
      <c r="AX1716" s="14" t="s">
        <v>78</v>
      </c>
      <c r="AY1716" s="216" t="s">
        <v>157</v>
      </c>
    </row>
    <row r="1717" spans="1:65" s="13" customFormat="1" ht="10.199999999999999">
      <c r="B1717" s="195"/>
      <c r="C1717" s="196"/>
      <c r="D1717" s="197" t="s">
        <v>167</v>
      </c>
      <c r="E1717" s="198" t="s">
        <v>1</v>
      </c>
      <c r="F1717" s="199" t="s">
        <v>178</v>
      </c>
      <c r="G1717" s="196"/>
      <c r="H1717" s="198" t="s">
        <v>1</v>
      </c>
      <c r="I1717" s="200"/>
      <c r="J1717" s="196"/>
      <c r="K1717" s="196"/>
      <c r="L1717" s="201"/>
      <c r="M1717" s="202"/>
      <c r="N1717" s="203"/>
      <c r="O1717" s="203"/>
      <c r="P1717" s="203"/>
      <c r="Q1717" s="203"/>
      <c r="R1717" s="203"/>
      <c r="S1717" s="203"/>
      <c r="T1717" s="204"/>
      <c r="AT1717" s="205" t="s">
        <v>167</v>
      </c>
      <c r="AU1717" s="205" t="s">
        <v>87</v>
      </c>
      <c r="AV1717" s="13" t="s">
        <v>85</v>
      </c>
      <c r="AW1717" s="13" t="s">
        <v>33</v>
      </c>
      <c r="AX1717" s="13" t="s">
        <v>78</v>
      </c>
      <c r="AY1717" s="205" t="s">
        <v>157</v>
      </c>
    </row>
    <row r="1718" spans="1:65" s="14" customFormat="1" ht="10.199999999999999">
      <c r="B1718" s="206"/>
      <c r="C1718" s="207"/>
      <c r="D1718" s="197" t="s">
        <v>167</v>
      </c>
      <c r="E1718" s="208" t="s">
        <v>1</v>
      </c>
      <c r="F1718" s="209" t="s">
        <v>3392</v>
      </c>
      <c r="G1718" s="207"/>
      <c r="H1718" s="210">
        <v>72.989999999999995</v>
      </c>
      <c r="I1718" s="211"/>
      <c r="J1718" s="207"/>
      <c r="K1718" s="207"/>
      <c r="L1718" s="212"/>
      <c r="M1718" s="213"/>
      <c r="N1718" s="214"/>
      <c r="O1718" s="214"/>
      <c r="P1718" s="214"/>
      <c r="Q1718" s="214"/>
      <c r="R1718" s="214"/>
      <c r="S1718" s="214"/>
      <c r="T1718" s="215"/>
      <c r="AT1718" s="216" t="s">
        <v>167</v>
      </c>
      <c r="AU1718" s="216" t="s">
        <v>87</v>
      </c>
      <c r="AV1718" s="14" t="s">
        <v>87</v>
      </c>
      <c r="AW1718" s="14" t="s">
        <v>33</v>
      </c>
      <c r="AX1718" s="14" t="s">
        <v>78</v>
      </c>
      <c r="AY1718" s="216" t="s">
        <v>157</v>
      </c>
    </row>
    <row r="1719" spans="1:65" s="15" customFormat="1" ht="10.199999999999999">
      <c r="B1719" s="217"/>
      <c r="C1719" s="218"/>
      <c r="D1719" s="197" t="s">
        <v>167</v>
      </c>
      <c r="E1719" s="219" t="s">
        <v>1</v>
      </c>
      <c r="F1719" s="220" t="s">
        <v>171</v>
      </c>
      <c r="G1719" s="218"/>
      <c r="H1719" s="221">
        <v>138.6</v>
      </c>
      <c r="I1719" s="222"/>
      <c r="J1719" s="218"/>
      <c r="K1719" s="218"/>
      <c r="L1719" s="223"/>
      <c r="M1719" s="224"/>
      <c r="N1719" s="225"/>
      <c r="O1719" s="225"/>
      <c r="P1719" s="225"/>
      <c r="Q1719" s="225"/>
      <c r="R1719" s="225"/>
      <c r="S1719" s="225"/>
      <c r="T1719" s="226"/>
      <c r="AT1719" s="227" t="s">
        <v>167</v>
      </c>
      <c r="AU1719" s="227" t="s">
        <v>87</v>
      </c>
      <c r="AV1719" s="15" t="s">
        <v>165</v>
      </c>
      <c r="AW1719" s="15" t="s">
        <v>33</v>
      </c>
      <c r="AX1719" s="15" t="s">
        <v>85</v>
      </c>
      <c r="AY1719" s="227" t="s">
        <v>157</v>
      </c>
    </row>
    <row r="1720" spans="1:65" s="2" customFormat="1" ht="37.799999999999997" customHeight="1">
      <c r="A1720" s="34"/>
      <c r="B1720" s="35"/>
      <c r="C1720" s="228" t="s">
        <v>3393</v>
      </c>
      <c r="D1720" s="228" t="s">
        <v>240</v>
      </c>
      <c r="E1720" s="229" t="s">
        <v>3394</v>
      </c>
      <c r="F1720" s="230" t="s">
        <v>3395</v>
      </c>
      <c r="G1720" s="231" t="s">
        <v>174</v>
      </c>
      <c r="H1720" s="232">
        <v>138.6</v>
      </c>
      <c r="I1720" s="233"/>
      <c r="J1720" s="234">
        <f>ROUND(I1720*H1720,2)</f>
        <v>0</v>
      </c>
      <c r="K1720" s="230" t="s">
        <v>1</v>
      </c>
      <c r="L1720" s="235"/>
      <c r="M1720" s="236" t="s">
        <v>1</v>
      </c>
      <c r="N1720" s="237" t="s">
        <v>43</v>
      </c>
      <c r="O1720" s="71"/>
      <c r="P1720" s="191">
        <f>O1720*H1720</f>
        <v>0</v>
      </c>
      <c r="Q1720" s="191">
        <v>3.0999999999999999E-3</v>
      </c>
      <c r="R1720" s="191">
        <f>Q1720*H1720</f>
        <v>0.42965999999999999</v>
      </c>
      <c r="S1720" s="191">
        <v>0</v>
      </c>
      <c r="T1720" s="19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193" t="s">
        <v>367</v>
      </c>
      <c r="AT1720" s="193" t="s">
        <v>240</v>
      </c>
      <c r="AU1720" s="193" t="s">
        <v>87</v>
      </c>
      <c r="AY1720" s="17" t="s">
        <v>157</v>
      </c>
      <c r="BE1720" s="194">
        <f>IF(N1720="základní",J1720,0)</f>
        <v>0</v>
      </c>
      <c r="BF1720" s="194">
        <f>IF(N1720="snížená",J1720,0)</f>
        <v>0</v>
      </c>
      <c r="BG1720" s="194">
        <f>IF(N1720="zákl. přenesená",J1720,0)</f>
        <v>0</v>
      </c>
      <c r="BH1720" s="194">
        <f>IF(N1720="sníž. přenesená",J1720,0)</f>
        <v>0</v>
      </c>
      <c r="BI1720" s="194">
        <f>IF(N1720="nulová",J1720,0)</f>
        <v>0</v>
      </c>
      <c r="BJ1720" s="17" t="s">
        <v>85</v>
      </c>
      <c r="BK1720" s="194">
        <f>ROUND(I1720*H1720,2)</f>
        <v>0</v>
      </c>
      <c r="BL1720" s="17" t="s">
        <v>254</v>
      </c>
      <c r="BM1720" s="193" t="s">
        <v>3396</v>
      </c>
    </row>
    <row r="1721" spans="1:65" s="2" customFormat="1" ht="24.15" customHeight="1">
      <c r="A1721" s="34"/>
      <c r="B1721" s="35"/>
      <c r="C1721" s="182" t="s">
        <v>3397</v>
      </c>
      <c r="D1721" s="182" t="s">
        <v>160</v>
      </c>
      <c r="E1721" s="183" t="s">
        <v>3398</v>
      </c>
      <c r="F1721" s="184" t="s">
        <v>3399</v>
      </c>
      <c r="G1721" s="185" t="s">
        <v>174</v>
      </c>
      <c r="H1721" s="186">
        <v>300.56299999999999</v>
      </c>
      <c r="I1721" s="187"/>
      <c r="J1721" s="188">
        <f>ROUND(I1721*H1721,2)</f>
        <v>0</v>
      </c>
      <c r="K1721" s="184" t="s">
        <v>164</v>
      </c>
      <c r="L1721" s="39"/>
      <c r="M1721" s="189" t="s">
        <v>1</v>
      </c>
      <c r="N1721" s="190" t="s">
        <v>43</v>
      </c>
      <c r="O1721" s="71"/>
      <c r="P1721" s="191">
        <f>O1721*H1721</f>
        <v>0</v>
      </c>
      <c r="Q1721" s="191">
        <v>0</v>
      </c>
      <c r="R1721" s="191">
        <f>Q1721*H1721</f>
        <v>0</v>
      </c>
      <c r="S1721" s="191">
        <v>2.0999999999999999E-3</v>
      </c>
      <c r="T1721" s="192">
        <f>S1721*H1721</f>
        <v>0.63118229999999997</v>
      </c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R1721" s="193" t="s">
        <v>254</v>
      </c>
      <c r="AT1721" s="193" t="s">
        <v>160</v>
      </c>
      <c r="AU1721" s="193" t="s">
        <v>87</v>
      </c>
      <c r="AY1721" s="17" t="s">
        <v>157</v>
      </c>
      <c r="BE1721" s="194">
        <f>IF(N1721="základní",J1721,0)</f>
        <v>0</v>
      </c>
      <c r="BF1721" s="194">
        <f>IF(N1721="snížená",J1721,0)</f>
        <v>0</v>
      </c>
      <c r="BG1721" s="194">
        <f>IF(N1721="zákl. přenesená",J1721,0)</f>
        <v>0</v>
      </c>
      <c r="BH1721" s="194">
        <f>IF(N1721="sníž. přenesená",J1721,0)</f>
        <v>0</v>
      </c>
      <c r="BI1721" s="194">
        <f>IF(N1721="nulová",J1721,0)</f>
        <v>0</v>
      </c>
      <c r="BJ1721" s="17" t="s">
        <v>85</v>
      </c>
      <c r="BK1721" s="194">
        <f>ROUND(I1721*H1721,2)</f>
        <v>0</v>
      </c>
      <c r="BL1721" s="17" t="s">
        <v>254</v>
      </c>
      <c r="BM1721" s="193" t="s">
        <v>3400</v>
      </c>
    </row>
    <row r="1722" spans="1:65" s="14" customFormat="1" ht="10.199999999999999">
      <c r="B1722" s="206"/>
      <c r="C1722" s="207"/>
      <c r="D1722" s="197" t="s">
        <v>167</v>
      </c>
      <c r="E1722" s="208" t="s">
        <v>1</v>
      </c>
      <c r="F1722" s="209" t="s">
        <v>3401</v>
      </c>
      <c r="G1722" s="207"/>
      <c r="H1722" s="210">
        <v>35.325000000000003</v>
      </c>
      <c r="I1722" s="211"/>
      <c r="J1722" s="207"/>
      <c r="K1722" s="207"/>
      <c r="L1722" s="212"/>
      <c r="M1722" s="213"/>
      <c r="N1722" s="214"/>
      <c r="O1722" s="214"/>
      <c r="P1722" s="214"/>
      <c r="Q1722" s="214"/>
      <c r="R1722" s="214"/>
      <c r="S1722" s="214"/>
      <c r="T1722" s="215"/>
      <c r="AT1722" s="216" t="s">
        <v>167</v>
      </c>
      <c r="AU1722" s="216" t="s">
        <v>87</v>
      </c>
      <c r="AV1722" s="14" t="s">
        <v>87</v>
      </c>
      <c r="AW1722" s="14" t="s">
        <v>33</v>
      </c>
      <c r="AX1722" s="14" t="s">
        <v>78</v>
      </c>
      <c r="AY1722" s="216" t="s">
        <v>157</v>
      </c>
    </row>
    <row r="1723" spans="1:65" s="14" customFormat="1" ht="20.399999999999999">
      <c r="B1723" s="206"/>
      <c r="C1723" s="207"/>
      <c r="D1723" s="197" t="s">
        <v>167</v>
      </c>
      <c r="E1723" s="208" t="s">
        <v>1</v>
      </c>
      <c r="F1723" s="209" t="s">
        <v>3402</v>
      </c>
      <c r="G1723" s="207"/>
      <c r="H1723" s="210">
        <v>265.238</v>
      </c>
      <c r="I1723" s="211"/>
      <c r="J1723" s="207"/>
      <c r="K1723" s="207"/>
      <c r="L1723" s="212"/>
      <c r="M1723" s="213"/>
      <c r="N1723" s="214"/>
      <c r="O1723" s="214"/>
      <c r="P1723" s="214"/>
      <c r="Q1723" s="214"/>
      <c r="R1723" s="214"/>
      <c r="S1723" s="214"/>
      <c r="T1723" s="215"/>
      <c r="AT1723" s="216" t="s">
        <v>167</v>
      </c>
      <c r="AU1723" s="216" t="s">
        <v>87</v>
      </c>
      <c r="AV1723" s="14" t="s">
        <v>87</v>
      </c>
      <c r="AW1723" s="14" t="s">
        <v>33</v>
      </c>
      <c r="AX1723" s="14" t="s">
        <v>78</v>
      </c>
      <c r="AY1723" s="216" t="s">
        <v>157</v>
      </c>
    </row>
    <row r="1724" spans="1:65" s="15" customFormat="1" ht="10.199999999999999">
      <c r="B1724" s="217"/>
      <c r="C1724" s="218"/>
      <c r="D1724" s="197" t="s">
        <v>167</v>
      </c>
      <c r="E1724" s="219" t="s">
        <v>1</v>
      </c>
      <c r="F1724" s="220" t="s">
        <v>171</v>
      </c>
      <c r="G1724" s="218"/>
      <c r="H1724" s="221">
        <v>300.56299999999999</v>
      </c>
      <c r="I1724" s="222"/>
      <c r="J1724" s="218"/>
      <c r="K1724" s="218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167</v>
      </c>
      <c r="AU1724" s="227" t="s">
        <v>87</v>
      </c>
      <c r="AV1724" s="15" t="s">
        <v>165</v>
      </c>
      <c r="AW1724" s="15" t="s">
        <v>33</v>
      </c>
      <c r="AX1724" s="15" t="s">
        <v>85</v>
      </c>
      <c r="AY1724" s="227" t="s">
        <v>157</v>
      </c>
    </row>
    <row r="1725" spans="1:65" s="2" customFormat="1" ht="37.799999999999997" customHeight="1">
      <c r="A1725" s="34"/>
      <c r="B1725" s="35"/>
      <c r="C1725" s="182" t="s">
        <v>3403</v>
      </c>
      <c r="D1725" s="182" t="s">
        <v>160</v>
      </c>
      <c r="E1725" s="183" t="s">
        <v>3404</v>
      </c>
      <c r="F1725" s="184" t="s">
        <v>3405</v>
      </c>
      <c r="G1725" s="185" t="s">
        <v>233</v>
      </c>
      <c r="H1725" s="186">
        <v>7.4480000000000004</v>
      </c>
      <c r="I1725" s="187"/>
      <c r="J1725" s="188">
        <f>ROUND(I1725*H1725,2)</f>
        <v>0</v>
      </c>
      <c r="K1725" s="184" t="s">
        <v>164</v>
      </c>
      <c r="L1725" s="39"/>
      <c r="M1725" s="189" t="s">
        <v>1</v>
      </c>
      <c r="N1725" s="190" t="s">
        <v>43</v>
      </c>
      <c r="O1725" s="71"/>
      <c r="P1725" s="191">
        <f>O1725*H1725</f>
        <v>0</v>
      </c>
      <c r="Q1725" s="191">
        <v>0</v>
      </c>
      <c r="R1725" s="191">
        <f>Q1725*H1725</f>
        <v>0</v>
      </c>
      <c r="S1725" s="191">
        <v>0</v>
      </c>
      <c r="T1725" s="192">
        <f>S1725*H1725</f>
        <v>0</v>
      </c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R1725" s="193" t="s">
        <v>254</v>
      </c>
      <c r="AT1725" s="193" t="s">
        <v>160</v>
      </c>
      <c r="AU1725" s="193" t="s">
        <v>87</v>
      </c>
      <c r="AY1725" s="17" t="s">
        <v>157</v>
      </c>
      <c r="BE1725" s="194">
        <f>IF(N1725="základní",J1725,0)</f>
        <v>0</v>
      </c>
      <c r="BF1725" s="194">
        <f>IF(N1725="snížená",J1725,0)</f>
        <v>0</v>
      </c>
      <c r="BG1725" s="194">
        <f>IF(N1725="zákl. přenesená",J1725,0)</f>
        <v>0</v>
      </c>
      <c r="BH1725" s="194">
        <f>IF(N1725="sníž. přenesená",J1725,0)</f>
        <v>0</v>
      </c>
      <c r="BI1725" s="194">
        <f>IF(N1725="nulová",J1725,0)</f>
        <v>0</v>
      </c>
      <c r="BJ1725" s="17" t="s">
        <v>85</v>
      </c>
      <c r="BK1725" s="194">
        <f>ROUND(I1725*H1725,2)</f>
        <v>0</v>
      </c>
      <c r="BL1725" s="17" t="s">
        <v>254</v>
      </c>
      <c r="BM1725" s="193" t="s">
        <v>3406</v>
      </c>
    </row>
    <row r="1726" spans="1:65" s="2" customFormat="1" ht="24.15" customHeight="1">
      <c r="A1726" s="34"/>
      <c r="B1726" s="35"/>
      <c r="C1726" s="182" t="s">
        <v>3407</v>
      </c>
      <c r="D1726" s="182" t="s">
        <v>160</v>
      </c>
      <c r="E1726" s="183" t="s">
        <v>3408</v>
      </c>
      <c r="F1726" s="184" t="s">
        <v>3409</v>
      </c>
      <c r="G1726" s="185" t="s">
        <v>233</v>
      </c>
      <c r="H1726" s="186">
        <v>7.4480000000000004</v>
      </c>
      <c r="I1726" s="187"/>
      <c r="J1726" s="188">
        <f>ROUND(I1726*H1726,2)</f>
        <v>0</v>
      </c>
      <c r="K1726" s="184" t="s">
        <v>164</v>
      </c>
      <c r="L1726" s="39"/>
      <c r="M1726" s="189" t="s">
        <v>1</v>
      </c>
      <c r="N1726" s="190" t="s">
        <v>43</v>
      </c>
      <c r="O1726" s="71"/>
      <c r="P1726" s="191">
        <f>O1726*H1726</f>
        <v>0</v>
      </c>
      <c r="Q1726" s="191">
        <v>0</v>
      </c>
      <c r="R1726" s="191">
        <f>Q1726*H1726</f>
        <v>0</v>
      </c>
      <c r="S1726" s="191">
        <v>0</v>
      </c>
      <c r="T1726" s="19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193" t="s">
        <v>254</v>
      </c>
      <c r="AT1726" s="193" t="s">
        <v>160</v>
      </c>
      <c r="AU1726" s="193" t="s">
        <v>87</v>
      </c>
      <c r="AY1726" s="17" t="s">
        <v>157</v>
      </c>
      <c r="BE1726" s="194">
        <f>IF(N1726="základní",J1726,0)</f>
        <v>0</v>
      </c>
      <c r="BF1726" s="194">
        <f>IF(N1726="snížená",J1726,0)</f>
        <v>0</v>
      </c>
      <c r="BG1726" s="194">
        <f>IF(N1726="zákl. přenesená",J1726,0)</f>
        <v>0</v>
      </c>
      <c r="BH1726" s="194">
        <f>IF(N1726="sníž. přenesená",J1726,0)</f>
        <v>0</v>
      </c>
      <c r="BI1726" s="194">
        <f>IF(N1726="nulová",J1726,0)</f>
        <v>0</v>
      </c>
      <c r="BJ1726" s="17" t="s">
        <v>85</v>
      </c>
      <c r="BK1726" s="194">
        <f>ROUND(I1726*H1726,2)</f>
        <v>0</v>
      </c>
      <c r="BL1726" s="17" t="s">
        <v>254</v>
      </c>
      <c r="BM1726" s="193" t="s">
        <v>3410</v>
      </c>
    </row>
    <row r="1727" spans="1:65" s="12" customFormat="1" ht="22.8" customHeight="1">
      <c r="B1727" s="166"/>
      <c r="C1727" s="167"/>
      <c r="D1727" s="168" t="s">
        <v>77</v>
      </c>
      <c r="E1727" s="180" t="s">
        <v>3411</v>
      </c>
      <c r="F1727" s="180" t="s">
        <v>3412</v>
      </c>
      <c r="G1727" s="167"/>
      <c r="H1727" s="167"/>
      <c r="I1727" s="170"/>
      <c r="J1727" s="181">
        <f>BK1727</f>
        <v>0</v>
      </c>
      <c r="K1727" s="167"/>
      <c r="L1727" s="172"/>
      <c r="M1727" s="173"/>
      <c r="N1727" s="174"/>
      <c r="O1727" s="174"/>
      <c r="P1727" s="175">
        <f>SUM(P1728:P1731)</f>
        <v>0</v>
      </c>
      <c r="Q1727" s="174"/>
      <c r="R1727" s="175">
        <f>SUM(R1728:R1731)</f>
        <v>2.7258000000000001E-2</v>
      </c>
      <c r="S1727" s="174"/>
      <c r="T1727" s="176">
        <f>SUM(T1728:T1731)</f>
        <v>0</v>
      </c>
      <c r="AR1727" s="177" t="s">
        <v>87</v>
      </c>
      <c r="AT1727" s="178" t="s">
        <v>77</v>
      </c>
      <c r="AU1727" s="178" t="s">
        <v>85</v>
      </c>
      <c r="AY1727" s="177" t="s">
        <v>157</v>
      </c>
      <c r="BK1727" s="179">
        <f>SUM(BK1728:BK1731)</f>
        <v>0</v>
      </c>
    </row>
    <row r="1728" spans="1:65" s="2" customFormat="1" ht="33" customHeight="1">
      <c r="A1728" s="34"/>
      <c r="B1728" s="35"/>
      <c r="C1728" s="182" t="s">
        <v>3413</v>
      </c>
      <c r="D1728" s="182" t="s">
        <v>160</v>
      </c>
      <c r="E1728" s="183" t="s">
        <v>3414</v>
      </c>
      <c r="F1728" s="184" t="s">
        <v>3415</v>
      </c>
      <c r="G1728" s="185" t="s">
        <v>202</v>
      </c>
      <c r="H1728" s="186">
        <v>11.55</v>
      </c>
      <c r="I1728" s="187"/>
      <c r="J1728" s="188">
        <f>ROUND(I1728*H1728,2)</f>
        <v>0</v>
      </c>
      <c r="K1728" s="184" t="s">
        <v>164</v>
      </c>
      <c r="L1728" s="39"/>
      <c r="M1728" s="189" t="s">
        <v>1</v>
      </c>
      <c r="N1728" s="190" t="s">
        <v>43</v>
      </c>
      <c r="O1728" s="71"/>
      <c r="P1728" s="191">
        <f>O1728*H1728</f>
        <v>0</v>
      </c>
      <c r="Q1728" s="191">
        <v>1.06E-3</v>
      </c>
      <c r="R1728" s="191">
        <f>Q1728*H1728</f>
        <v>1.2243E-2</v>
      </c>
      <c r="S1728" s="191">
        <v>0</v>
      </c>
      <c r="T1728" s="19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193" t="s">
        <v>254</v>
      </c>
      <c r="AT1728" s="193" t="s">
        <v>160</v>
      </c>
      <c r="AU1728" s="193" t="s">
        <v>87</v>
      </c>
      <c r="AY1728" s="17" t="s">
        <v>157</v>
      </c>
      <c r="BE1728" s="194">
        <f>IF(N1728="základní",J1728,0)</f>
        <v>0</v>
      </c>
      <c r="BF1728" s="194">
        <f>IF(N1728="snížená",J1728,0)</f>
        <v>0</v>
      </c>
      <c r="BG1728" s="194">
        <f>IF(N1728="zákl. přenesená",J1728,0)</f>
        <v>0</v>
      </c>
      <c r="BH1728" s="194">
        <f>IF(N1728="sníž. přenesená",J1728,0)</f>
        <v>0</v>
      </c>
      <c r="BI1728" s="194">
        <f>IF(N1728="nulová",J1728,0)</f>
        <v>0</v>
      </c>
      <c r="BJ1728" s="17" t="s">
        <v>85</v>
      </c>
      <c r="BK1728" s="194">
        <f>ROUND(I1728*H1728,2)</f>
        <v>0</v>
      </c>
      <c r="BL1728" s="17" t="s">
        <v>254</v>
      </c>
      <c r="BM1728" s="193" t="s">
        <v>3416</v>
      </c>
    </row>
    <row r="1729" spans="1:65" s="14" customFormat="1" ht="10.199999999999999">
      <c r="B1729" s="206"/>
      <c r="C1729" s="207"/>
      <c r="D1729" s="197" t="s">
        <v>167</v>
      </c>
      <c r="E1729" s="208" t="s">
        <v>1</v>
      </c>
      <c r="F1729" s="209" t="s">
        <v>3417</v>
      </c>
      <c r="G1729" s="207"/>
      <c r="H1729" s="210">
        <v>11.55</v>
      </c>
      <c r="I1729" s="211"/>
      <c r="J1729" s="207"/>
      <c r="K1729" s="207"/>
      <c r="L1729" s="212"/>
      <c r="M1729" s="213"/>
      <c r="N1729" s="214"/>
      <c r="O1729" s="214"/>
      <c r="P1729" s="214"/>
      <c r="Q1729" s="214"/>
      <c r="R1729" s="214"/>
      <c r="S1729" s="214"/>
      <c r="T1729" s="215"/>
      <c r="AT1729" s="216" t="s">
        <v>167</v>
      </c>
      <c r="AU1729" s="216" t="s">
        <v>87</v>
      </c>
      <c r="AV1729" s="14" t="s">
        <v>87</v>
      </c>
      <c r="AW1729" s="14" t="s">
        <v>33</v>
      </c>
      <c r="AX1729" s="14" t="s">
        <v>85</v>
      </c>
      <c r="AY1729" s="216" t="s">
        <v>157</v>
      </c>
    </row>
    <row r="1730" spans="1:65" s="2" customFormat="1" ht="24.15" customHeight="1">
      <c r="A1730" s="34"/>
      <c r="B1730" s="35"/>
      <c r="C1730" s="182" t="s">
        <v>3418</v>
      </c>
      <c r="D1730" s="182" t="s">
        <v>160</v>
      </c>
      <c r="E1730" s="183" t="s">
        <v>3419</v>
      </c>
      <c r="F1730" s="184" t="s">
        <v>3420</v>
      </c>
      <c r="G1730" s="185" t="s">
        <v>202</v>
      </c>
      <c r="H1730" s="186">
        <v>11.55</v>
      </c>
      <c r="I1730" s="187"/>
      <c r="J1730" s="188">
        <f>ROUND(I1730*H1730,2)</f>
        <v>0</v>
      </c>
      <c r="K1730" s="184" t="s">
        <v>164</v>
      </c>
      <c r="L1730" s="39"/>
      <c r="M1730" s="189" t="s">
        <v>1</v>
      </c>
      <c r="N1730" s="190" t="s">
        <v>43</v>
      </c>
      <c r="O1730" s="71"/>
      <c r="P1730" s="191">
        <f>O1730*H1730</f>
        <v>0</v>
      </c>
      <c r="Q1730" s="191">
        <v>1.2999999999999999E-3</v>
      </c>
      <c r="R1730" s="191">
        <f>Q1730*H1730</f>
        <v>1.5015000000000001E-2</v>
      </c>
      <c r="S1730" s="191">
        <v>0</v>
      </c>
      <c r="T1730" s="19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193" t="s">
        <v>254</v>
      </c>
      <c r="AT1730" s="193" t="s">
        <v>160</v>
      </c>
      <c r="AU1730" s="193" t="s">
        <v>87</v>
      </c>
      <c r="AY1730" s="17" t="s">
        <v>157</v>
      </c>
      <c r="BE1730" s="194">
        <f>IF(N1730="základní",J1730,0)</f>
        <v>0</v>
      </c>
      <c r="BF1730" s="194">
        <f>IF(N1730="snížená",J1730,0)</f>
        <v>0</v>
      </c>
      <c r="BG1730" s="194">
        <f>IF(N1730="zákl. přenesená",J1730,0)</f>
        <v>0</v>
      </c>
      <c r="BH1730" s="194">
        <f>IF(N1730="sníž. přenesená",J1730,0)</f>
        <v>0</v>
      </c>
      <c r="BI1730" s="194">
        <f>IF(N1730="nulová",J1730,0)</f>
        <v>0</v>
      </c>
      <c r="BJ1730" s="17" t="s">
        <v>85</v>
      </c>
      <c r="BK1730" s="194">
        <f>ROUND(I1730*H1730,2)</f>
        <v>0</v>
      </c>
      <c r="BL1730" s="17" t="s">
        <v>254</v>
      </c>
      <c r="BM1730" s="193" t="s">
        <v>3421</v>
      </c>
    </row>
    <row r="1731" spans="1:65" s="14" customFormat="1" ht="10.199999999999999">
      <c r="B1731" s="206"/>
      <c r="C1731" s="207"/>
      <c r="D1731" s="197" t="s">
        <v>167</v>
      </c>
      <c r="E1731" s="208" t="s">
        <v>1</v>
      </c>
      <c r="F1731" s="209" t="s">
        <v>3417</v>
      </c>
      <c r="G1731" s="207"/>
      <c r="H1731" s="210">
        <v>11.55</v>
      </c>
      <c r="I1731" s="211"/>
      <c r="J1731" s="207"/>
      <c r="K1731" s="207"/>
      <c r="L1731" s="212"/>
      <c r="M1731" s="213"/>
      <c r="N1731" s="214"/>
      <c r="O1731" s="214"/>
      <c r="P1731" s="214"/>
      <c r="Q1731" s="214"/>
      <c r="R1731" s="214"/>
      <c r="S1731" s="214"/>
      <c r="T1731" s="215"/>
      <c r="AT1731" s="216" t="s">
        <v>167</v>
      </c>
      <c r="AU1731" s="216" t="s">
        <v>87</v>
      </c>
      <c r="AV1731" s="14" t="s">
        <v>87</v>
      </c>
      <c r="AW1731" s="14" t="s">
        <v>33</v>
      </c>
      <c r="AX1731" s="14" t="s">
        <v>85</v>
      </c>
      <c r="AY1731" s="216" t="s">
        <v>157</v>
      </c>
    </row>
    <row r="1732" spans="1:65" s="12" customFormat="1" ht="22.8" customHeight="1">
      <c r="B1732" s="166"/>
      <c r="C1732" s="167"/>
      <c r="D1732" s="168" t="s">
        <v>77</v>
      </c>
      <c r="E1732" s="180" t="s">
        <v>3422</v>
      </c>
      <c r="F1732" s="180" t="s">
        <v>3423</v>
      </c>
      <c r="G1732" s="167"/>
      <c r="H1732" s="167"/>
      <c r="I1732" s="170"/>
      <c r="J1732" s="181">
        <f>BK1732</f>
        <v>0</v>
      </c>
      <c r="K1732" s="167"/>
      <c r="L1732" s="172"/>
      <c r="M1732" s="173"/>
      <c r="N1732" s="174"/>
      <c r="O1732" s="174"/>
      <c r="P1732" s="175">
        <f>SUM(P1733:P1795)</f>
        <v>0</v>
      </c>
      <c r="Q1732" s="174"/>
      <c r="R1732" s="175">
        <f>SUM(R1733:R1795)</f>
        <v>264.96335957999997</v>
      </c>
      <c r="S1732" s="174"/>
      <c r="T1732" s="176">
        <f>SUM(T1733:T1795)</f>
        <v>3.1034053600000004</v>
      </c>
      <c r="AR1732" s="177" t="s">
        <v>87</v>
      </c>
      <c r="AT1732" s="178" t="s">
        <v>77</v>
      </c>
      <c r="AU1732" s="178" t="s">
        <v>85</v>
      </c>
      <c r="AY1732" s="177" t="s">
        <v>157</v>
      </c>
      <c r="BK1732" s="179">
        <f>SUM(BK1733:BK1795)</f>
        <v>0</v>
      </c>
    </row>
    <row r="1733" spans="1:65" s="2" customFormat="1" ht="16.5" customHeight="1">
      <c r="A1733" s="34"/>
      <c r="B1733" s="35"/>
      <c r="C1733" s="182" t="s">
        <v>3424</v>
      </c>
      <c r="D1733" s="182" t="s">
        <v>160</v>
      </c>
      <c r="E1733" s="183" t="s">
        <v>3425</v>
      </c>
      <c r="F1733" s="184" t="s">
        <v>3426</v>
      </c>
      <c r="G1733" s="185" t="s">
        <v>174</v>
      </c>
      <c r="H1733" s="186">
        <v>112.33199999999999</v>
      </c>
      <c r="I1733" s="187"/>
      <c r="J1733" s="188">
        <f>ROUND(I1733*H1733,2)</f>
        <v>0</v>
      </c>
      <c r="K1733" s="184" t="s">
        <v>164</v>
      </c>
      <c r="L1733" s="39"/>
      <c r="M1733" s="189" t="s">
        <v>1</v>
      </c>
      <c r="N1733" s="190" t="s">
        <v>43</v>
      </c>
      <c r="O1733" s="71"/>
      <c r="P1733" s="191">
        <f>O1733*H1733</f>
        <v>0</v>
      </c>
      <c r="Q1733" s="191">
        <v>0</v>
      </c>
      <c r="R1733" s="191">
        <f>Q1733*H1733</f>
        <v>0</v>
      </c>
      <c r="S1733" s="191">
        <v>1.098E-2</v>
      </c>
      <c r="T1733" s="192">
        <f>S1733*H1733</f>
        <v>1.2334053599999999</v>
      </c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R1733" s="193" t="s">
        <v>254</v>
      </c>
      <c r="AT1733" s="193" t="s">
        <v>160</v>
      </c>
      <c r="AU1733" s="193" t="s">
        <v>87</v>
      </c>
      <c r="AY1733" s="17" t="s">
        <v>157</v>
      </c>
      <c r="BE1733" s="194">
        <f>IF(N1733="základní",J1733,0)</f>
        <v>0</v>
      </c>
      <c r="BF1733" s="194">
        <f>IF(N1733="snížená",J1733,0)</f>
        <v>0</v>
      </c>
      <c r="BG1733" s="194">
        <f>IF(N1733="zákl. přenesená",J1733,0)</f>
        <v>0</v>
      </c>
      <c r="BH1733" s="194">
        <f>IF(N1733="sníž. přenesená",J1733,0)</f>
        <v>0</v>
      </c>
      <c r="BI1733" s="194">
        <f>IF(N1733="nulová",J1733,0)</f>
        <v>0</v>
      </c>
      <c r="BJ1733" s="17" t="s">
        <v>85</v>
      </c>
      <c r="BK1733" s="194">
        <f>ROUND(I1733*H1733,2)</f>
        <v>0</v>
      </c>
      <c r="BL1733" s="17" t="s">
        <v>254</v>
      </c>
      <c r="BM1733" s="193" t="s">
        <v>3427</v>
      </c>
    </row>
    <row r="1734" spans="1:65" s="13" customFormat="1" ht="10.199999999999999">
      <c r="B1734" s="195"/>
      <c r="C1734" s="196"/>
      <c r="D1734" s="197" t="s">
        <v>167</v>
      </c>
      <c r="E1734" s="198" t="s">
        <v>1</v>
      </c>
      <c r="F1734" s="199" t="s">
        <v>178</v>
      </c>
      <c r="G1734" s="196"/>
      <c r="H1734" s="198" t="s">
        <v>1</v>
      </c>
      <c r="I1734" s="200"/>
      <c r="J1734" s="196"/>
      <c r="K1734" s="196"/>
      <c r="L1734" s="201"/>
      <c r="M1734" s="202"/>
      <c r="N1734" s="203"/>
      <c r="O1734" s="203"/>
      <c r="P1734" s="203"/>
      <c r="Q1734" s="203"/>
      <c r="R1734" s="203"/>
      <c r="S1734" s="203"/>
      <c r="T1734" s="204"/>
      <c r="AT1734" s="205" t="s">
        <v>167</v>
      </c>
      <c r="AU1734" s="205" t="s">
        <v>87</v>
      </c>
      <c r="AV1734" s="13" t="s">
        <v>85</v>
      </c>
      <c r="AW1734" s="13" t="s">
        <v>33</v>
      </c>
      <c r="AX1734" s="13" t="s">
        <v>78</v>
      </c>
      <c r="AY1734" s="205" t="s">
        <v>157</v>
      </c>
    </row>
    <row r="1735" spans="1:65" s="14" customFormat="1" ht="30.6">
      <c r="B1735" s="206"/>
      <c r="C1735" s="207"/>
      <c r="D1735" s="197" t="s">
        <v>167</v>
      </c>
      <c r="E1735" s="208" t="s">
        <v>1</v>
      </c>
      <c r="F1735" s="209" t="s">
        <v>3428</v>
      </c>
      <c r="G1735" s="207"/>
      <c r="H1735" s="210">
        <v>31.591000000000001</v>
      </c>
      <c r="I1735" s="211"/>
      <c r="J1735" s="207"/>
      <c r="K1735" s="207"/>
      <c r="L1735" s="212"/>
      <c r="M1735" s="213"/>
      <c r="N1735" s="214"/>
      <c r="O1735" s="214"/>
      <c r="P1735" s="214"/>
      <c r="Q1735" s="214"/>
      <c r="R1735" s="214"/>
      <c r="S1735" s="214"/>
      <c r="T1735" s="215"/>
      <c r="AT1735" s="216" t="s">
        <v>167</v>
      </c>
      <c r="AU1735" s="216" t="s">
        <v>87</v>
      </c>
      <c r="AV1735" s="14" t="s">
        <v>87</v>
      </c>
      <c r="AW1735" s="14" t="s">
        <v>33</v>
      </c>
      <c r="AX1735" s="14" t="s">
        <v>78</v>
      </c>
      <c r="AY1735" s="216" t="s">
        <v>157</v>
      </c>
    </row>
    <row r="1736" spans="1:65" s="14" customFormat="1" ht="10.199999999999999">
      <c r="B1736" s="206"/>
      <c r="C1736" s="207"/>
      <c r="D1736" s="197" t="s">
        <v>167</v>
      </c>
      <c r="E1736" s="208" t="s">
        <v>1</v>
      </c>
      <c r="F1736" s="209" t="s">
        <v>3429</v>
      </c>
      <c r="G1736" s="207"/>
      <c r="H1736" s="210">
        <v>28.98</v>
      </c>
      <c r="I1736" s="211"/>
      <c r="J1736" s="207"/>
      <c r="K1736" s="207"/>
      <c r="L1736" s="212"/>
      <c r="M1736" s="213"/>
      <c r="N1736" s="214"/>
      <c r="O1736" s="214"/>
      <c r="P1736" s="214"/>
      <c r="Q1736" s="214"/>
      <c r="R1736" s="214"/>
      <c r="S1736" s="214"/>
      <c r="T1736" s="215"/>
      <c r="AT1736" s="216" t="s">
        <v>167</v>
      </c>
      <c r="AU1736" s="216" t="s">
        <v>87</v>
      </c>
      <c r="AV1736" s="14" t="s">
        <v>87</v>
      </c>
      <c r="AW1736" s="14" t="s">
        <v>33</v>
      </c>
      <c r="AX1736" s="14" t="s">
        <v>78</v>
      </c>
      <c r="AY1736" s="216" t="s">
        <v>157</v>
      </c>
    </row>
    <row r="1737" spans="1:65" s="14" customFormat="1" ht="30.6">
      <c r="B1737" s="206"/>
      <c r="C1737" s="207"/>
      <c r="D1737" s="197" t="s">
        <v>167</v>
      </c>
      <c r="E1737" s="208" t="s">
        <v>1</v>
      </c>
      <c r="F1737" s="209" t="s">
        <v>3430</v>
      </c>
      <c r="G1737" s="207"/>
      <c r="H1737" s="210">
        <v>45.460999999999999</v>
      </c>
      <c r="I1737" s="211"/>
      <c r="J1737" s="207"/>
      <c r="K1737" s="207"/>
      <c r="L1737" s="212"/>
      <c r="M1737" s="213"/>
      <c r="N1737" s="214"/>
      <c r="O1737" s="214"/>
      <c r="P1737" s="214"/>
      <c r="Q1737" s="214"/>
      <c r="R1737" s="214"/>
      <c r="S1737" s="214"/>
      <c r="T1737" s="215"/>
      <c r="AT1737" s="216" t="s">
        <v>167</v>
      </c>
      <c r="AU1737" s="216" t="s">
        <v>87</v>
      </c>
      <c r="AV1737" s="14" t="s">
        <v>87</v>
      </c>
      <c r="AW1737" s="14" t="s">
        <v>33</v>
      </c>
      <c r="AX1737" s="14" t="s">
        <v>78</v>
      </c>
      <c r="AY1737" s="216" t="s">
        <v>157</v>
      </c>
    </row>
    <row r="1738" spans="1:65" s="14" customFormat="1" ht="10.199999999999999">
      <c r="B1738" s="206"/>
      <c r="C1738" s="207"/>
      <c r="D1738" s="197" t="s">
        <v>167</v>
      </c>
      <c r="E1738" s="208" t="s">
        <v>1</v>
      </c>
      <c r="F1738" s="209" t="s">
        <v>3431</v>
      </c>
      <c r="G1738" s="207"/>
      <c r="H1738" s="210">
        <v>6.3</v>
      </c>
      <c r="I1738" s="211"/>
      <c r="J1738" s="207"/>
      <c r="K1738" s="207"/>
      <c r="L1738" s="212"/>
      <c r="M1738" s="213"/>
      <c r="N1738" s="214"/>
      <c r="O1738" s="214"/>
      <c r="P1738" s="214"/>
      <c r="Q1738" s="214"/>
      <c r="R1738" s="214"/>
      <c r="S1738" s="214"/>
      <c r="T1738" s="215"/>
      <c r="AT1738" s="216" t="s">
        <v>167</v>
      </c>
      <c r="AU1738" s="216" t="s">
        <v>87</v>
      </c>
      <c r="AV1738" s="14" t="s">
        <v>87</v>
      </c>
      <c r="AW1738" s="14" t="s">
        <v>33</v>
      </c>
      <c r="AX1738" s="14" t="s">
        <v>78</v>
      </c>
      <c r="AY1738" s="216" t="s">
        <v>157</v>
      </c>
    </row>
    <row r="1739" spans="1:65" s="15" customFormat="1" ht="10.199999999999999">
      <c r="B1739" s="217"/>
      <c r="C1739" s="218"/>
      <c r="D1739" s="197" t="s">
        <v>167</v>
      </c>
      <c r="E1739" s="219" t="s">
        <v>1</v>
      </c>
      <c r="F1739" s="220" t="s">
        <v>171</v>
      </c>
      <c r="G1739" s="218"/>
      <c r="H1739" s="221">
        <v>112.33199999999999</v>
      </c>
      <c r="I1739" s="222"/>
      <c r="J1739" s="218"/>
      <c r="K1739" s="218"/>
      <c r="L1739" s="223"/>
      <c r="M1739" s="224"/>
      <c r="N1739" s="225"/>
      <c r="O1739" s="225"/>
      <c r="P1739" s="225"/>
      <c r="Q1739" s="225"/>
      <c r="R1739" s="225"/>
      <c r="S1739" s="225"/>
      <c r="T1739" s="226"/>
      <c r="AT1739" s="227" t="s">
        <v>167</v>
      </c>
      <c r="AU1739" s="227" t="s">
        <v>87</v>
      </c>
      <c r="AV1739" s="15" t="s">
        <v>165</v>
      </c>
      <c r="AW1739" s="15" t="s">
        <v>33</v>
      </c>
      <c r="AX1739" s="15" t="s">
        <v>85</v>
      </c>
      <c r="AY1739" s="227" t="s">
        <v>157</v>
      </c>
    </row>
    <row r="1740" spans="1:65" s="2" customFormat="1" ht="16.5" customHeight="1">
      <c r="A1740" s="34"/>
      <c r="B1740" s="35"/>
      <c r="C1740" s="182" t="s">
        <v>3432</v>
      </c>
      <c r="D1740" s="182" t="s">
        <v>160</v>
      </c>
      <c r="E1740" s="183" t="s">
        <v>3433</v>
      </c>
      <c r="F1740" s="184" t="s">
        <v>3434</v>
      </c>
      <c r="G1740" s="185" t="s">
        <v>174</v>
      </c>
      <c r="H1740" s="186">
        <v>25.85</v>
      </c>
      <c r="I1740" s="187"/>
      <c r="J1740" s="188">
        <f>ROUND(I1740*H1740,2)</f>
        <v>0</v>
      </c>
      <c r="K1740" s="184" t="s">
        <v>1</v>
      </c>
      <c r="L1740" s="39"/>
      <c r="M1740" s="189" t="s">
        <v>1</v>
      </c>
      <c r="N1740" s="190" t="s">
        <v>43</v>
      </c>
      <c r="O1740" s="71"/>
      <c r="P1740" s="191">
        <f>O1740*H1740</f>
        <v>0</v>
      </c>
      <c r="Q1740" s="191">
        <v>0</v>
      </c>
      <c r="R1740" s="191">
        <f>Q1740*H1740</f>
        <v>0</v>
      </c>
      <c r="S1740" s="191">
        <v>0</v>
      </c>
      <c r="T1740" s="19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193" t="s">
        <v>254</v>
      </c>
      <c r="AT1740" s="193" t="s">
        <v>160</v>
      </c>
      <c r="AU1740" s="193" t="s">
        <v>87</v>
      </c>
      <c r="AY1740" s="17" t="s">
        <v>157</v>
      </c>
      <c r="BE1740" s="194">
        <f>IF(N1740="základní",J1740,0)</f>
        <v>0</v>
      </c>
      <c r="BF1740" s="194">
        <f>IF(N1740="snížená",J1740,0)</f>
        <v>0</v>
      </c>
      <c r="BG1740" s="194">
        <f>IF(N1740="zákl. přenesená",J1740,0)</f>
        <v>0</v>
      </c>
      <c r="BH1740" s="194">
        <f>IF(N1740="sníž. přenesená",J1740,0)</f>
        <v>0</v>
      </c>
      <c r="BI1740" s="194">
        <f>IF(N1740="nulová",J1740,0)</f>
        <v>0</v>
      </c>
      <c r="BJ1740" s="17" t="s">
        <v>85</v>
      </c>
      <c r="BK1740" s="194">
        <f>ROUND(I1740*H1740,2)</f>
        <v>0</v>
      </c>
      <c r="BL1740" s="17" t="s">
        <v>254</v>
      </c>
      <c r="BM1740" s="193" t="s">
        <v>3435</v>
      </c>
    </row>
    <row r="1741" spans="1:65" s="14" customFormat="1" ht="10.199999999999999">
      <c r="B1741" s="206"/>
      <c r="C1741" s="207"/>
      <c r="D1741" s="197" t="s">
        <v>167</v>
      </c>
      <c r="E1741" s="208" t="s">
        <v>1</v>
      </c>
      <c r="F1741" s="209" t="s">
        <v>3436</v>
      </c>
      <c r="G1741" s="207"/>
      <c r="H1741" s="210">
        <v>25.85</v>
      </c>
      <c r="I1741" s="211"/>
      <c r="J1741" s="207"/>
      <c r="K1741" s="207"/>
      <c r="L1741" s="212"/>
      <c r="M1741" s="213"/>
      <c r="N1741" s="214"/>
      <c r="O1741" s="214"/>
      <c r="P1741" s="214"/>
      <c r="Q1741" s="214"/>
      <c r="R1741" s="214"/>
      <c r="S1741" s="214"/>
      <c r="T1741" s="215"/>
      <c r="AT1741" s="216" t="s">
        <v>167</v>
      </c>
      <c r="AU1741" s="216" t="s">
        <v>87</v>
      </c>
      <c r="AV1741" s="14" t="s">
        <v>87</v>
      </c>
      <c r="AW1741" s="14" t="s">
        <v>33</v>
      </c>
      <c r="AX1741" s="14" t="s">
        <v>78</v>
      </c>
      <c r="AY1741" s="216" t="s">
        <v>157</v>
      </c>
    </row>
    <row r="1742" spans="1:65" s="15" customFormat="1" ht="10.199999999999999">
      <c r="B1742" s="217"/>
      <c r="C1742" s="218"/>
      <c r="D1742" s="197" t="s">
        <v>167</v>
      </c>
      <c r="E1742" s="219" t="s">
        <v>1</v>
      </c>
      <c r="F1742" s="220" t="s">
        <v>171</v>
      </c>
      <c r="G1742" s="218"/>
      <c r="H1742" s="221">
        <v>25.85</v>
      </c>
      <c r="I1742" s="222"/>
      <c r="J1742" s="218"/>
      <c r="K1742" s="218"/>
      <c r="L1742" s="223"/>
      <c r="M1742" s="224"/>
      <c r="N1742" s="225"/>
      <c r="O1742" s="225"/>
      <c r="P1742" s="225"/>
      <c r="Q1742" s="225"/>
      <c r="R1742" s="225"/>
      <c r="S1742" s="225"/>
      <c r="T1742" s="226"/>
      <c r="AT1742" s="227" t="s">
        <v>167</v>
      </c>
      <c r="AU1742" s="227" t="s">
        <v>87</v>
      </c>
      <c r="AV1742" s="15" t="s">
        <v>165</v>
      </c>
      <c r="AW1742" s="15" t="s">
        <v>33</v>
      </c>
      <c r="AX1742" s="15" t="s">
        <v>85</v>
      </c>
      <c r="AY1742" s="227" t="s">
        <v>157</v>
      </c>
    </row>
    <row r="1743" spans="1:65" s="2" customFormat="1" ht="16.5" customHeight="1">
      <c r="A1743" s="34"/>
      <c r="B1743" s="35"/>
      <c r="C1743" s="228" t="s">
        <v>3437</v>
      </c>
      <c r="D1743" s="228" t="s">
        <v>240</v>
      </c>
      <c r="E1743" s="229" t="s">
        <v>3438</v>
      </c>
      <c r="F1743" s="230" t="s">
        <v>3439</v>
      </c>
      <c r="G1743" s="231" t="s">
        <v>202</v>
      </c>
      <c r="H1743" s="232">
        <v>477.95</v>
      </c>
      <c r="I1743" s="233"/>
      <c r="J1743" s="234">
        <f>ROUND(I1743*H1743,2)</f>
        <v>0</v>
      </c>
      <c r="K1743" s="230" t="s">
        <v>1</v>
      </c>
      <c r="L1743" s="235"/>
      <c r="M1743" s="236" t="s">
        <v>1</v>
      </c>
      <c r="N1743" s="237" t="s">
        <v>43</v>
      </c>
      <c r="O1743" s="71"/>
      <c r="P1743" s="191">
        <f>O1743*H1743</f>
        <v>0</v>
      </c>
      <c r="Q1743" s="191">
        <v>0.55000000000000004</v>
      </c>
      <c r="R1743" s="191">
        <f>Q1743*H1743</f>
        <v>262.8725</v>
      </c>
      <c r="S1743" s="191">
        <v>0</v>
      </c>
      <c r="T1743" s="192">
        <f>S1743*H1743</f>
        <v>0</v>
      </c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R1743" s="193" t="s">
        <v>367</v>
      </c>
      <c r="AT1743" s="193" t="s">
        <v>240</v>
      </c>
      <c r="AU1743" s="193" t="s">
        <v>87</v>
      </c>
      <c r="AY1743" s="17" t="s">
        <v>157</v>
      </c>
      <c r="BE1743" s="194">
        <f>IF(N1743="základní",J1743,0)</f>
        <v>0</v>
      </c>
      <c r="BF1743" s="194">
        <f>IF(N1743="snížená",J1743,0)</f>
        <v>0</v>
      </c>
      <c r="BG1743" s="194">
        <f>IF(N1743="zákl. přenesená",J1743,0)</f>
        <v>0</v>
      </c>
      <c r="BH1743" s="194">
        <f>IF(N1743="sníž. přenesená",J1743,0)</f>
        <v>0</v>
      </c>
      <c r="BI1743" s="194">
        <f>IF(N1743="nulová",J1743,0)</f>
        <v>0</v>
      </c>
      <c r="BJ1743" s="17" t="s">
        <v>85</v>
      </c>
      <c r="BK1743" s="194">
        <f>ROUND(I1743*H1743,2)</f>
        <v>0</v>
      </c>
      <c r="BL1743" s="17" t="s">
        <v>254</v>
      </c>
      <c r="BM1743" s="193" t="s">
        <v>3440</v>
      </c>
    </row>
    <row r="1744" spans="1:65" s="14" customFormat="1" ht="10.199999999999999">
      <c r="B1744" s="206"/>
      <c r="C1744" s="207"/>
      <c r="D1744" s="197" t="s">
        <v>167</v>
      </c>
      <c r="E1744" s="208" t="s">
        <v>1</v>
      </c>
      <c r="F1744" s="209" t="s">
        <v>3441</v>
      </c>
      <c r="G1744" s="207"/>
      <c r="H1744" s="210">
        <v>434.5</v>
      </c>
      <c r="I1744" s="211"/>
      <c r="J1744" s="207"/>
      <c r="K1744" s="207"/>
      <c r="L1744" s="212"/>
      <c r="M1744" s="213"/>
      <c r="N1744" s="214"/>
      <c r="O1744" s="214"/>
      <c r="P1744" s="214"/>
      <c r="Q1744" s="214"/>
      <c r="R1744" s="214"/>
      <c r="S1744" s="214"/>
      <c r="T1744" s="215"/>
      <c r="AT1744" s="216" t="s">
        <v>167</v>
      </c>
      <c r="AU1744" s="216" t="s">
        <v>87</v>
      </c>
      <c r="AV1744" s="14" t="s">
        <v>87</v>
      </c>
      <c r="AW1744" s="14" t="s">
        <v>33</v>
      </c>
      <c r="AX1744" s="14" t="s">
        <v>78</v>
      </c>
      <c r="AY1744" s="216" t="s">
        <v>157</v>
      </c>
    </row>
    <row r="1745" spans="1:65" s="15" customFormat="1" ht="10.199999999999999">
      <c r="B1745" s="217"/>
      <c r="C1745" s="218"/>
      <c r="D1745" s="197" t="s">
        <v>167</v>
      </c>
      <c r="E1745" s="219" t="s">
        <v>1</v>
      </c>
      <c r="F1745" s="220" t="s">
        <v>171</v>
      </c>
      <c r="G1745" s="218"/>
      <c r="H1745" s="221">
        <v>434.5</v>
      </c>
      <c r="I1745" s="222"/>
      <c r="J1745" s="218"/>
      <c r="K1745" s="218"/>
      <c r="L1745" s="223"/>
      <c r="M1745" s="224"/>
      <c r="N1745" s="225"/>
      <c r="O1745" s="225"/>
      <c r="P1745" s="225"/>
      <c r="Q1745" s="225"/>
      <c r="R1745" s="225"/>
      <c r="S1745" s="225"/>
      <c r="T1745" s="226"/>
      <c r="AT1745" s="227" t="s">
        <v>167</v>
      </c>
      <c r="AU1745" s="227" t="s">
        <v>87</v>
      </c>
      <c r="AV1745" s="15" t="s">
        <v>165</v>
      </c>
      <c r="AW1745" s="15" t="s">
        <v>33</v>
      </c>
      <c r="AX1745" s="15" t="s">
        <v>85</v>
      </c>
      <c r="AY1745" s="227" t="s">
        <v>157</v>
      </c>
    </row>
    <row r="1746" spans="1:65" s="14" customFormat="1" ht="10.199999999999999">
      <c r="B1746" s="206"/>
      <c r="C1746" s="207"/>
      <c r="D1746" s="197" t="s">
        <v>167</v>
      </c>
      <c r="E1746" s="207"/>
      <c r="F1746" s="209" t="s">
        <v>3442</v>
      </c>
      <c r="G1746" s="207"/>
      <c r="H1746" s="210">
        <v>477.95</v>
      </c>
      <c r="I1746" s="211"/>
      <c r="J1746" s="207"/>
      <c r="K1746" s="207"/>
      <c r="L1746" s="212"/>
      <c r="M1746" s="213"/>
      <c r="N1746" s="214"/>
      <c r="O1746" s="214"/>
      <c r="P1746" s="214"/>
      <c r="Q1746" s="214"/>
      <c r="R1746" s="214"/>
      <c r="S1746" s="214"/>
      <c r="T1746" s="215"/>
      <c r="AT1746" s="216" t="s">
        <v>167</v>
      </c>
      <c r="AU1746" s="216" t="s">
        <v>87</v>
      </c>
      <c r="AV1746" s="14" t="s">
        <v>87</v>
      </c>
      <c r="AW1746" s="14" t="s">
        <v>4</v>
      </c>
      <c r="AX1746" s="14" t="s">
        <v>85</v>
      </c>
      <c r="AY1746" s="216" t="s">
        <v>157</v>
      </c>
    </row>
    <row r="1747" spans="1:65" s="2" customFormat="1" ht="24.15" customHeight="1">
      <c r="A1747" s="34"/>
      <c r="B1747" s="35"/>
      <c r="C1747" s="182" t="s">
        <v>3443</v>
      </c>
      <c r="D1747" s="182" t="s">
        <v>160</v>
      </c>
      <c r="E1747" s="183" t="s">
        <v>3444</v>
      </c>
      <c r="F1747" s="184" t="s">
        <v>3445</v>
      </c>
      <c r="G1747" s="185" t="s">
        <v>174</v>
      </c>
      <c r="H1747" s="186">
        <v>29.88</v>
      </c>
      <c r="I1747" s="187"/>
      <c r="J1747" s="188">
        <f>ROUND(I1747*H1747,2)</f>
        <v>0</v>
      </c>
      <c r="K1747" s="184" t="s">
        <v>164</v>
      </c>
      <c r="L1747" s="39"/>
      <c r="M1747" s="189" t="s">
        <v>1</v>
      </c>
      <c r="N1747" s="190" t="s">
        <v>43</v>
      </c>
      <c r="O1747" s="71"/>
      <c r="P1747" s="191">
        <f>O1747*H1747</f>
        <v>0</v>
      </c>
      <c r="Q1747" s="191">
        <v>0</v>
      </c>
      <c r="R1747" s="191">
        <f>Q1747*H1747</f>
        <v>0</v>
      </c>
      <c r="S1747" s="191">
        <v>0</v>
      </c>
      <c r="T1747" s="192">
        <f>S1747*H1747</f>
        <v>0</v>
      </c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R1747" s="193" t="s">
        <v>254</v>
      </c>
      <c r="AT1747" s="193" t="s">
        <v>160</v>
      </c>
      <c r="AU1747" s="193" t="s">
        <v>87</v>
      </c>
      <c r="AY1747" s="17" t="s">
        <v>157</v>
      </c>
      <c r="BE1747" s="194">
        <f>IF(N1747="základní",J1747,0)</f>
        <v>0</v>
      </c>
      <c r="BF1747" s="194">
        <f>IF(N1747="snížená",J1747,0)</f>
        <v>0</v>
      </c>
      <c r="BG1747" s="194">
        <f>IF(N1747="zákl. přenesená",J1747,0)</f>
        <v>0</v>
      </c>
      <c r="BH1747" s="194">
        <f>IF(N1747="sníž. přenesená",J1747,0)</f>
        <v>0</v>
      </c>
      <c r="BI1747" s="194">
        <f>IF(N1747="nulová",J1747,0)</f>
        <v>0</v>
      </c>
      <c r="BJ1747" s="17" t="s">
        <v>85</v>
      </c>
      <c r="BK1747" s="194">
        <f>ROUND(I1747*H1747,2)</f>
        <v>0</v>
      </c>
      <c r="BL1747" s="17" t="s">
        <v>254</v>
      </c>
      <c r="BM1747" s="193" t="s">
        <v>3446</v>
      </c>
    </row>
    <row r="1748" spans="1:65" s="14" customFormat="1" ht="10.199999999999999">
      <c r="B1748" s="206"/>
      <c r="C1748" s="207"/>
      <c r="D1748" s="197" t="s">
        <v>167</v>
      </c>
      <c r="E1748" s="208" t="s">
        <v>1</v>
      </c>
      <c r="F1748" s="209" t="s">
        <v>3447</v>
      </c>
      <c r="G1748" s="207"/>
      <c r="H1748" s="210">
        <v>29.88</v>
      </c>
      <c r="I1748" s="211"/>
      <c r="J1748" s="207"/>
      <c r="K1748" s="207"/>
      <c r="L1748" s="212"/>
      <c r="M1748" s="213"/>
      <c r="N1748" s="214"/>
      <c r="O1748" s="214"/>
      <c r="P1748" s="214"/>
      <c r="Q1748" s="214"/>
      <c r="R1748" s="214"/>
      <c r="S1748" s="214"/>
      <c r="T1748" s="215"/>
      <c r="AT1748" s="216" t="s">
        <v>167</v>
      </c>
      <c r="AU1748" s="216" t="s">
        <v>87</v>
      </c>
      <c r="AV1748" s="14" t="s">
        <v>87</v>
      </c>
      <c r="AW1748" s="14" t="s">
        <v>33</v>
      </c>
      <c r="AX1748" s="14" t="s">
        <v>85</v>
      </c>
      <c r="AY1748" s="216" t="s">
        <v>157</v>
      </c>
    </row>
    <row r="1749" spans="1:65" s="2" customFormat="1" ht="24.15" customHeight="1">
      <c r="A1749" s="34"/>
      <c r="B1749" s="35"/>
      <c r="C1749" s="228" t="s">
        <v>3448</v>
      </c>
      <c r="D1749" s="228" t="s">
        <v>240</v>
      </c>
      <c r="E1749" s="229" t="s">
        <v>3449</v>
      </c>
      <c r="F1749" s="230" t="s">
        <v>3450</v>
      </c>
      <c r="G1749" s="231" t="s">
        <v>174</v>
      </c>
      <c r="H1749" s="232">
        <v>32.868000000000002</v>
      </c>
      <c r="I1749" s="233"/>
      <c r="J1749" s="234">
        <f>ROUND(I1749*H1749,2)</f>
        <v>0</v>
      </c>
      <c r="K1749" s="230" t="s">
        <v>164</v>
      </c>
      <c r="L1749" s="235"/>
      <c r="M1749" s="236" t="s">
        <v>1</v>
      </c>
      <c r="N1749" s="237" t="s">
        <v>43</v>
      </c>
      <c r="O1749" s="71"/>
      <c r="P1749" s="191">
        <f>O1749*H1749</f>
        <v>0</v>
      </c>
      <c r="Q1749" s="191">
        <v>9.3100000000000006E-3</v>
      </c>
      <c r="R1749" s="191">
        <f>Q1749*H1749</f>
        <v>0.30600108000000004</v>
      </c>
      <c r="S1749" s="191">
        <v>0</v>
      </c>
      <c r="T1749" s="192">
        <f>S1749*H1749</f>
        <v>0</v>
      </c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R1749" s="193" t="s">
        <v>367</v>
      </c>
      <c r="AT1749" s="193" t="s">
        <v>240</v>
      </c>
      <c r="AU1749" s="193" t="s">
        <v>87</v>
      </c>
      <c r="AY1749" s="17" t="s">
        <v>157</v>
      </c>
      <c r="BE1749" s="194">
        <f>IF(N1749="základní",J1749,0)</f>
        <v>0</v>
      </c>
      <c r="BF1749" s="194">
        <f>IF(N1749="snížená",J1749,0)</f>
        <v>0</v>
      </c>
      <c r="BG1749" s="194">
        <f>IF(N1749="zákl. přenesená",J1749,0)</f>
        <v>0</v>
      </c>
      <c r="BH1749" s="194">
        <f>IF(N1749="sníž. přenesená",J1749,0)</f>
        <v>0</v>
      </c>
      <c r="BI1749" s="194">
        <f>IF(N1749="nulová",J1749,0)</f>
        <v>0</v>
      </c>
      <c r="BJ1749" s="17" t="s">
        <v>85</v>
      </c>
      <c r="BK1749" s="194">
        <f>ROUND(I1749*H1749,2)</f>
        <v>0</v>
      </c>
      <c r="BL1749" s="17" t="s">
        <v>254</v>
      </c>
      <c r="BM1749" s="193" t="s">
        <v>3451</v>
      </c>
    </row>
    <row r="1750" spans="1:65" s="14" customFormat="1" ht="10.199999999999999">
      <c r="B1750" s="206"/>
      <c r="C1750" s="207"/>
      <c r="D1750" s="197" t="s">
        <v>167</v>
      </c>
      <c r="E1750" s="207"/>
      <c r="F1750" s="209" t="s">
        <v>3452</v>
      </c>
      <c r="G1750" s="207"/>
      <c r="H1750" s="210">
        <v>32.868000000000002</v>
      </c>
      <c r="I1750" s="211"/>
      <c r="J1750" s="207"/>
      <c r="K1750" s="207"/>
      <c r="L1750" s="212"/>
      <c r="M1750" s="213"/>
      <c r="N1750" s="214"/>
      <c r="O1750" s="214"/>
      <c r="P1750" s="214"/>
      <c r="Q1750" s="214"/>
      <c r="R1750" s="214"/>
      <c r="S1750" s="214"/>
      <c r="T1750" s="215"/>
      <c r="AT1750" s="216" t="s">
        <v>167</v>
      </c>
      <c r="AU1750" s="216" t="s">
        <v>87</v>
      </c>
      <c r="AV1750" s="14" t="s">
        <v>87</v>
      </c>
      <c r="AW1750" s="14" t="s">
        <v>4</v>
      </c>
      <c r="AX1750" s="14" t="s">
        <v>85</v>
      </c>
      <c r="AY1750" s="216" t="s">
        <v>157</v>
      </c>
    </row>
    <row r="1751" spans="1:65" s="2" customFormat="1" ht="24.15" customHeight="1">
      <c r="A1751" s="34"/>
      <c r="B1751" s="35"/>
      <c r="C1751" s="182" t="s">
        <v>3453</v>
      </c>
      <c r="D1751" s="182" t="s">
        <v>160</v>
      </c>
      <c r="E1751" s="183" t="s">
        <v>3454</v>
      </c>
      <c r="F1751" s="184" t="s">
        <v>3455</v>
      </c>
      <c r="G1751" s="185" t="s">
        <v>174</v>
      </c>
      <c r="H1751" s="186">
        <v>1.8</v>
      </c>
      <c r="I1751" s="187"/>
      <c r="J1751" s="188">
        <f>ROUND(I1751*H1751,2)</f>
        <v>0</v>
      </c>
      <c r="K1751" s="184" t="s">
        <v>164</v>
      </c>
      <c r="L1751" s="39"/>
      <c r="M1751" s="189" t="s">
        <v>1</v>
      </c>
      <c r="N1751" s="190" t="s">
        <v>43</v>
      </c>
      <c r="O1751" s="71"/>
      <c r="P1751" s="191">
        <f>O1751*H1751</f>
        <v>0</v>
      </c>
      <c r="Q1751" s="191">
        <v>2.5000000000000001E-4</v>
      </c>
      <c r="R1751" s="191">
        <f>Q1751*H1751</f>
        <v>4.5000000000000004E-4</v>
      </c>
      <c r="S1751" s="191">
        <v>0</v>
      </c>
      <c r="T1751" s="19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193" t="s">
        <v>254</v>
      </c>
      <c r="AT1751" s="193" t="s">
        <v>160</v>
      </c>
      <c r="AU1751" s="193" t="s">
        <v>87</v>
      </c>
      <c r="AY1751" s="17" t="s">
        <v>157</v>
      </c>
      <c r="BE1751" s="194">
        <f>IF(N1751="základní",J1751,0)</f>
        <v>0</v>
      </c>
      <c r="BF1751" s="194">
        <f>IF(N1751="snížená",J1751,0)</f>
        <v>0</v>
      </c>
      <c r="BG1751" s="194">
        <f>IF(N1751="zákl. přenesená",J1751,0)</f>
        <v>0</v>
      </c>
      <c r="BH1751" s="194">
        <f>IF(N1751="sníž. přenesená",J1751,0)</f>
        <v>0</v>
      </c>
      <c r="BI1751" s="194">
        <f>IF(N1751="nulová",J1751,0)</f>
        <v>0</v>
      </c>
      <c r="BJ1751" s="17" t="s">
        <v>85</v>
      </c>
      <c r="BK1751" s="194">
        <f>ROUND(I1751*H1751,2)</f>
        <v>0</v>
      </c>
      <c r="BL1751" s="17" t="s">
        <v>254</v>
      </c>
      <c r="BM1751" s="193" t="s">
        <v>3456</v>
      </c>
    </row>
    <row r="1752" spans="1:65" s="14" customFormat="1" ht="10.199999999999999">
      <c r="B1752" s="206"/>
      <c r="C1752" s="207"/>
      <c r="D1752" s="197" t="s">
        <v>167</v>
      </c>
      <c r="E1752" s="208" t="s">
        <v>1</v>
      </c>
      <c r="F1752" s="209" t="s">
        <v>3457</v>
      </c>
      <c r="G1752" s="207"/>
      <c r="H1752" s="210">
        <v>1.8</v>
      </c>
      <c r="I1752" s="211"/>
      <c r="J1752" s="207"/>
      <c r="K1752" s="207"/>
      <c r="L1752" s="212"/>
      <c r="M1752" s="213"/>
      <c r="N1752" s="214"/>
      <c r="O1752" s="214"/>
      <c r="P1752" s="214"/>
      <c r="Q1752" s="214"/>
      <c r="R1752" s="214"/>
      <c r="S1752" s="214"/>
      <c r="T1752" s="215"/>
      <c r="AT1752" s="216" t="s">
        <v>167</v>
      </c>
      <c r="AU1752" s="216" t="s">
        <v>87</v>
      </c>
      <c r="AV1752" s="14" t="s">
        <v>87</v>
      </c>
      <c r="AW1752" s="14" t="s">
        <v>33</v>
      </c>
      <c r="AX1752" s="14" t="s">
        <v>85</v>
      </c>
      <c r="AY1752" s="216" t="s">
        <v>157</v>
      </c>
    </row>
    <row r="1753" spans="1:65" s="2" customFormat="1" ht="24.15" customHeight="1">
      <c r="A1753" s="34"/>
      <c r="B1753" s="35"/>
      <c r="C1753" s="228" t="s">
        <v>709</v>
      </c>
      <c r="D1753" s="228" t="s">
        <v>240</v>
      </c>
      <c r="E1753" s="229" t="s">
        <v>3458</v>
      </c>
      <c r="F1753" s="230" t="s">
        <v>3459</v>
      </c>
      <c r="G1753" s="231" t="s">
        <v>174</v>
      </c>
      <c r="H1753" s="232">
        <v>1.8</v>
      </c>
      <c r="I1753" s="233"/>
      <c r="J1753" s="234">
        <f>ROUND(I1753*H1753,2)</f>
        <v>0</v>
      </c>
      <c r="K1753" s="230" t="s">
        <v>164</v>
      </c>
      <c r="L1753" s="235"/>
      <c r="M1753" s="236" t="s">
        <v>1</v>
      </c>
      <c r="N1753" s="237" t="s">
        <v>43</v>
      </c>
      <c r="O1753" s="71"/>
      <c r="P1753" s="191">
        <f>O1753*H1753</f>
        <v>0</v>
      </c>
      <c r="Q1753" s="191">
        <v>3.9579999999999997E-2</v>
      </c>
      <c r="R1753" s="191">
        <f>Q1753*H1753</f>
        <v>7.1244000000000002E-2</v>
      </c>
      <c r="S1753" s="191">
        <v>0</v>
      </c>
      <c r="T1753" s="19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193" t="s">
        <v>367</v>
      </c>
      <c r="AT1753" s="193" t="s">
        <v>240</v>
      </c>
      <c r="AU1753" s="193" t="s">
        <v>87</v>
      </c>
      <c r="AY1753" s="17" t="s">
        <v>157</v>
      </c>
      <c r="BE1753" s="194">
        <f>IF(N1753="základní",J1753,0)</f>
        <v>0</v>
      </c>
      <c r="BF1753" s="194">
        <f>IF(N1753="snížená",J1753,0)</f>
        <v>0</v>
      </c>
      <c r="BG1753" s="194">
        <f>IF(N1753="zákl. přenesená",J1753,0)</f>
        <v>0</v>
      </c>
      <c r="BH1753" s="194">
        <f>IF(N1753="sníž. přenesená",J1753,0)</f>
        <v>0</v>
      </c>
      <c r="BI1753" s="194">
        <f>IF(N1753="nulová",J1753,0)</f>
        <v>0</v>
      </c>
      <c r="BJ1753" s="17" t="s">
        <v>85</v>
      </c>
      <c r="BK1753" s="194">
        <f>ROUND(I1753*H1753,2)</f>
        <v>0</v>
      </c>
      <c r="BL1753" s="17" t="s">
        <v>254</v>
      </c>
      <c r="BM1753" s="193" t="s">
        <v>3460</v>
      </c>
    </row>
    <row r="1754" spans="1:65" s="2" customFormat="1" ht="24.15" customHeight="1">
      <c r="A1754" s="34"/>
      <c r="B1754" s="35"/>
      <c r="C1754" s="182" t="s">
        <v>812</v>
      </c>
      <c r="D1754" s="182" t="s">
        <v>160</v>
      </c>
      <c r="E1754" s="183" t="s">
        <v>3461</v>
      </c>
      <c r="F1754" s="184" t="s">
        <v>3462</v>
      </c>
      <c r="G1754" s="185" t="s">
        <v>174</v>
      </c>
      <c r="H1754" s="186">
        <v>17.324999999999999</v>
      </c>
      <c r="I1754" s="187"/>
      <c r="J1754" s="188">
        <f>ROUND(I1754*H1754,2)</f>
        <v>0</v>
      </c>
      <c r="K1754" s="184" t="s">
        <v>164</v>
      </c>
      <c r="L1754" s="39"/>
      <c r="M1754" s="189" t="s">
        <v>1</v>
      </c>
      <c r="N1754" s="190" t="s">
        <v>43</v>
      </c>
      <c r="O1754" s="71"/>
      <c r="P1754" s="191">
        <f>O1754*H1754</f>
        <v>0</v>
      </c>
      <c r="Q1754" s="191">
        <v>2.5000000000000001E-4</v>
      </c>
      <c r="R1754" s="191">
        <f>Q1754*H1754</f>
        <v>4.33125E-3</v>
      </c>
      <c r="S1754" s="191">
        <v>0</v>
      </c>
      <c r="T1754" s="192">
        <f>S1754*H1754</f>
        <v>0</v>
      </c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R1754" s="193" t="s">
        <v>254</v>
      </c>
      <c r="AT1754" s="193" t="s">
        <v>160</v>
      </c>
      <c r="AU1754" s="193" t="s">
        <v>87</v>
      </c>
      <c r="AY1754" s="17" t="s">
        <v>157</v>
      </c>
      <c r="BE1754" s="194">
        <f>IF(N1754="základní",J1754,0)</f>
        <v>0</v>
      </c>
      <c r="BF1754" s="194">
        <f>IF(N1754="snížená",J1754,0)</f>
        <v>0</v>
      </c>
      <c r="BG1754" s="194">
        <f>IF(N1754="zákl. přenesená",J1754,0)</f>
        <v>0</v>
      </c>
      <c r="BH1754" s="194">
        <f>IF(N1754="sníž. přenesená",J1754,0)</f>
        <v>0</v>
      </c>
      <c r="BI1754" s="194">
        <f>IF(N1754="nulová",J1754,0)</f>
        <v>0</v>
      </c>
      <c r="BJ1754" s="17" t="s">
        <v>85</v>
      </c>
      <c r="BK1754" s="194">
        <f>ROUND(I1754*H1754,2)</f>
        <v>0</v>
      </c>
      <c r="BL1754" s="17" t="s">
        <v>254</v>
      </c>
      <c r="BM1754" s="193" t="s">
        <v>3463</v>
      </c>
    </row>
    <row r="1755" spans="1:65" s="14" customFormat="1" ht="10.199999999999999">
      <c r="B1755" s="206"/>
      <c r="C1755" s="207"/>
      <c r="D1755" s="197" t="s">
        <v>167</v>
      </c>
      <c r="E1755" s="208" t="s">
        <v>1</v>
      </c>
      <c r="F1755" s="209" t="s">
        <v>3464</v>
      </c>
      <c r="G1755" s="207"/>
      <c r="H1755" s="210">
        <v>17.324999999999999</v>
      </c>
      <c r="I1755" s="211"/>
      <c r="J1755" s="207"/>
      <c r="K1755" s="207"/>
      <c r="L1755" s="212"/>
      <c r="M1755" s="213"/>
      <c r="N1755" s="214"/>
      <c r="O1755" s="214"/>
      <c r="P1755" s="214"/>
      <c r="Q1755" s="214"/>
      <c r="R1755" s="214"/>
      <c r="S1755" s="214"/>
      <c r="T1755" s="215"/>
      <c r="AT1755" s="216" t="s">
        <v>167</v>
      </c>
      <c r="AU1755" s="216" t="s">
        <v>87</v>
      </c>
      <c r="AV1755" s="14" t="s">
        <v>87</v>
      </c>
      <c r="AW1755" s="14" t="s">
        <v>33</v>
      </c>
      <c r="AX1755" s="14" t="s">
        <v>85</v>
      </c>
      <c r="AY1755" s="216" t="s">
        <v>157</v>
      </c>
    </row>
    <row r="1756" spans="1:65" s="2" customFormat="1" ht="24.15" customHeight="1">
      <c r="A1756" s="34"/>
      <c r="B1756" s="35"/>
      <c r="C1756" s="228" t="s">
        <v>849</v>
      </c>
      <c r="D1756" s="228" t="s">
        <v>240</v>
      </c>
      <c r="E1756" s="229" t="s">
        <v>3465</v>
      </c>
      <c r="F1756" s="230" t="s">
        <v>3466</v>
      </c>
      <c r="G1756" s="231" t="s">
        <v>174</v>
      </c>
      <c r="H1756" s="232">
        <v>17.324999999999999</v>
      </c>
      <c r="I1756" s="233"/>
      <c r="J1756" s="234">
        <f>ROUND(I1756*H1756,2)</f>
        <v>0</v>
      </c>
      <c r="K1756" s="230" t="s">
        <v>164</v>
      </c>
      <c r="L1756" s="235"/>
      <c r="M1756" s="236" t="s">
        <v>1</v>
      </c>
      <c r="N1756" s="237" t="s">
        <v>43</v>
      </c>
      <c r="O1756" s="71"/>
      <c r="P1756" s="191">
        <f>O1756*H1756</f>
        <v>0</v>
      </c>
      <c r="Q1756" s="191">
        <v>3.6810000000000002E-2</v>
      </c>
      <c r="R1756" s="191">
        <f>Q1756*H1756</f>
        <v>0.63773325000000003</v>
      </c>
      <c r="S1756" s="191">
        <v>0</v>
      </c>
      <c r="T1756" s="192">
        <f>S1756*H1756</f>
        <v>0</v>
      </c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R1756" s="193" t="s">
        <v>367</v>
      </c>
      <c r="AT1756" s="193" t="s">
        <v>240</v>
      </c>
      <c r="AU1756" s="193" t="s">
        <v>87</v>
      </c>
      <c r="AY1756" s="17" t="s">
        <v>157</v>
      </c>
      <c r="BE1756" s="194">
        <f>IF(N1756="základní",J1756,0)</f>
        <v>0</v>
      </c>
      <c r="BF1756" s="194">
        <f>IF(N1756="snížená",J1756,0)</f>
        <v>0</v>
      </c>
      <c r="BG1756" s="194">
        <f>IF(N1756="zákl. přenesená",J1756,0)</f>
        <v>0</v>
      </c>
      <c r="BH1756" s="194">
        <f>IF(N1756="sníž. přenesená",J1756,0)</f>
        <v>0</v>
      </c>
      <c r="BI1756" s="194">
        <f>IF(N1756="nulová",J1756,0)</f>
        <v>0</v>
      </c>
      <c r="BJ1756" s="17" t="s">
        <v>85</v>
      </c>
      <c r="BK1756" s="194">
        <f>ROUND(I1756*H1756,2)</f>
        <v>0</v>
      </c>
      <c r="BL1756" s="17" t="s">
        <v>254</v>
      </c>
      <c r="BM1756" s="193" t="s">
        <v>3467</v>
      </c>
    </row>
    <row r="1757" spans="1:65" s="2" customFormat="1" ht="24.15" customHeight="1">
      <c r="A1757" s="34"/>
      <c r="B1757" s="35"/>
      <c r="C1757" s="182" t="s">
        <v>901</v>
      </c>
      <c r="D1757" s="182" t="s">
        <v>160</v>
      </c>
      <c r="E1757" s="183" t="s">
        <v>3468</v>
      </c>
      <c r="F1757" s="184" t="s">
        <v>3469</v>
      </c>
      <c r="G1757" s="185" t="s">
        <v>352</v>
      </c>
      <c r="H1757" s="186">
        <v>22</v>
      </c>
      <c r="I1757" s="187"/>
      <c r="J1757" s="188">
        <f>ROUND(I1757*H1757,2)</f>
        <v>0</v>
      </c>
      <c r="K1757" s="184" t="s">
        <v>164</v>
      </c>
      <c r="L1757" s="39"/>
      <c r="M1757" s="189" t="s">
        <v>1</v>
      </c>
      <c r="N1757" s="190" t="s">
        <v>43</v>
      </c>
      <c r="O1757" s="71"/>
      <c r="P1757" s="191">
        <f>O1757*H1757</f>
        <v>0</v>
      </c>
      <c r="Q1757" s="191">
        <v>0</v>
      </c>
      <c r="R1757" s="191">
        <f>Q1757*H1757</f>
        <v>0</v>
      </c>
      <c r="S1757" s="191">
        <v>0</v>
      </c>
      <c r="T1757" s="19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193" t="s">
        <v>254</v>
      </c>
      <c r="AT1757" s="193" t="s">
        <v>160</v>
      </c>
      <c r="AU1757" s="193" t="s">
        <v>87</v>
      </c>
      <c r="AY1757" s="17" t="s">
        <v>157</v>
      </c>
      <c r="BE1757" s="194">
        <f>IF(N1757="základní",J1757,0)</f>
        <v>0</v>
      </c>
      <c r="BF1757" s="194">
        <f>IF(N1757="snížená",J1757,0)</f>
        <v>0</v>
      </c>
      <c r="BG1757" s="194">
        <f>IF(N1757="zákl. přenesená",J1757,0)</f>
        <v>0</v>
      </c>
      <c r="BH1757" s="194">
        <f>IF(N1757="sníž. přenesená",J1757,0)</f>
        <v>0</v>
      </c>
      <c r="BI1757" s="194">
        <f>IF(N1757="nulová",J1757,0)</f>
        <v>0</v>
      </c>
      <c r="BJ1757" s="17" t="s">
        <v>85</v>
      </c>
      <c r="BK1757" s="194">
        <f>ROUND(I1757*H1757,2)</f>
        <v>0</v>
      </c>
      <c r="BL1757" s="17" t="s">
        <v>254</v>
      </c>
      <c r="BM1757" s="193" t="s">
        <v>3470</v>
      </c>
    </row>
    <row r="1758" spans="1:65" s="14" customFormat="1" ht="10.199999999999999">
      <c r="B1758" s="206"/>
      <c r="C1758" s="207"/>
      <c r="D1758" s="197" t="s">
        <v>167</v>
      </c>
      <c r="E1758" s="208" t="s">
        <v>1</v>
      </c>
      <c r="F1758" s="209" t="s">
        <v>3471</v>
      </c>
      <c r="G1758" s="207"/>
      <c r="H1758" s="210">
        <v>22</v>
      </c>
      <c r="I1758" s="211"/>
      <c r="J1758" s="207"/>
      <c r="K1758" s="207"/>
      <c r="L1758" s="212"/>
      <c r="M1758" s="213"/>
      <c r="N1758" s="214"/>
      <c r="O1758" s="214"/>
      <c r="P1758" s="214"/>
      <c r="Q1758" s="214"/>
      <c r="R1758" s="214"/>
      <c r="S1758" s="214"/>
      <c r="T1758" s="215"/>
      <c r="AT1758" s="216" t="s">
        <v>167</v>
      </c>
      <c r="AU1758" s="216" t="s">
        <v>87</v>
      </c>
      <c r="AV1758" s="14" t="s">
        <v>87</v>
      </c>
      <c r="AW1758" s="14" t="s">
        <v>33</v>
      </c>
      <c r="AX1758" s="14" t="s">
        <v>78</v>
      </c>
      <c r="AY1758" s="216" t="s">
        <v>157</v>
      </c>
    </row>
    <row r="1759" spans="1:65" s="15" customFormat="1" ht="10.199999999999999">
      <c r="B1759" s="217"/>
      <c r="C1759" s="218"/>
      <c r="D1759" s="197" t="s">
        <v>167</v>
      </c>
      <c r="E1759" s="219" t="s">
        <v>1</v>
      </c>
      <c r="F1759" s="220" t="s">
        <v>171</v>
      </c>
      <c r="G1759" s="218"/>
      <c r="H1759" s="221">
        <v>22</v>
      </c>
      <c r="I1759" s="222"/>
      <c r="J1759" s="218"/>
      <c r="K1759" s="218"/>
      <c r="L1759" s="223"/>
      <c r="M1759" s="224"/>
      <c r="N1759" s="225"/>
      <c r="O1759" s="225"/>
      <c r="P1759" s="225"/>
      <c r="Q1759" s="225"/>
      <c r="R1759" s="225"/>
      <c r="S1759" s="225"/>
      <c r="T1759" s="226"/>
      <c r="AT1759" s="227" t="s">
        <v>167</v>
      </c>
      <c r="AU1759" s="227" t="s">
        <v>87</v>
      </c>
      <c r="AV1759" s="15" t="s">
        <v>165</v>
      </c>
      <c r="AW1759" s="15" t="s">
        <v>33</v>
      </c>
      <c r="AX1759" s="15" t="s">
        <v>85</v>
      </c>
      <c r="AY1759" s="227" t="s">
        <v>157</v>
      </c>
    </row>
    <row r="1760" spans="1:65" s="2" customFormat="1" ht="24.15" customHeight="1">
      <c r="A1760" s="34"/>
      <c r="B1760" s="35"/>
      <c r="C1760" s="182" t="s">
        <v>3472</v>
      </c>
      <c r="D1760" s="182" t="s">
        <v>160</v>
      </c>
      <c r="E1760" s="183" t="s">
        <v>3473</v>
      </c>
      <c r="F1760" s="184" t="s">
        <v>3474</v>
      </c>
      <c r="G1760" s="185" t="s">
        <v>352</v>
      </c>
      <c r="H1760" s="186">
        <v>34</v>
      </c>
      <c r="I1760" s="187"/>
      <c r="J1760" s="188">
        <f>ROUND(I1760*H1760,2)</f>
        <v>0</v>
      </c>
      <c r="K1760" s="184" t="s">
        <v>164</v>
      </c>
      <c r="L1760" s="39"/>
      <c r="M1760" s="189" t="s">
        <v>1</v>
      </c>
      <c r="N1760" s="190" t="s">
        <v>43</v>
      </c>
      <c r="O1760" s="71"/>
      <c r="P1760" s="191">
        <f>O1760*H1760</f>
        <v>0</v>
      </c>
      <c r="Q1760" s="191">
        <v>0</v>
      </c>
      <c r="R1760" s="191">
        <f>Q1760*H1760</f>
        <v>0</v>
      </c>
      <c r="S1760" s="191">
        <v>0</v>
      </c>
      <c r="T1760" s="19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193" t="s">
        <v>254</v>
      </c>
      <c r="AT1760" s="193" t="s">
        <v>160</v>
      </c>
      <c r="AU1760" s="193" t="s">
        <v>87</v>
      </c>
      <c r="AY1760" s="17" t="s">
        <v>157</v>
      </c>
      <c r="BE1760" s="194">
        <f>IF(N1760="základní",J1760,0)</f>
        <v>0</v>
      </c>
      <c r="BF1760" s="194">
        <f>IF(N1760="snížená",J1760,0)</f>
        <v>0</v>
      </c>
      <c r="BG1760" s="194">
        <f>IF(N1760="zákl. přenesená",J1760,0)</f>
        <v>0</v>
      </c>
      <c r="BH1760" s="194">
        <f>IF(N1760="sníž. přenesená",J1760,0)</f>
        <v>0</v>
      </c>
      <c r="BI1760" s="194">
        <f>IF(N1760="nulová",J1760,0)</f>
        <v>0</v>
      </c>
      <c r="BJ1760" s="17" t="s">
        <v>85</v>
      </c>
      <c r="BK1760" s="194">
        <f>ROUND(I1760*H1760,2)</f>
        <v>0</v>
      </c>
      <c r="BL1760" s="17" t="s">
        <v>254</v>
      </c>
      <c r="BM1760" s="193" t="s">
        <v>3475</v>
      </c>
    </row>
    <row r="1761" spans="1:65" s="14" customFormat="1" ht="10.199999999999999">
      <c r="B1761" s="206"/>
      <c r="C1761" s="207"/>
      <c r="D1761" s="197" t="s">
        <v>167</v>
      </c>
      <c r="E1761" s="208" t="s">
        <v>1</v>
      </c>
      <c r="F1761" s="209" t="s">
        <v>3476</v>
      </c>
      <c r="G1761" s="207"/>
      <c r="H1761" s="210">
        <v>34</v>
      </c>
      <c r="I1761" s="211"/>
      <c r="J1761" s="207"/>
      <c r="K1761" s="207"/>
      <c r="L1761" s="212"/>
      <c r="M1761" s="213"/>
      <c r="N1761" s="214"/>
      <c r="O1761" s="214"/>
      <c r="P1761" s="214"/>
      <c r="Q1761" s="214"/>
      <c r="R1761" s="214"/>
      <c r="S1761" s="214"/>
      <c r="T1761" s="215"/>
      <c r="AT1761" s="216" t="s">
        <v>167</v>
      </c>
      <c r="AU1761" s="216" t="s">
        <v>87</v>
      </c>
      <c r="AV1761" s="14" t="s">
        <v>87</v>
      </c>
      <c r="AW1761" s="14" t="s">
        <v>33</v>
      </c>
      <c r="AX1761" s="14" t="s">
        <v>85</v>
      </c>
      <c r="AY1761" s="216" t="s">
        <v>157</v>
      </c>
    </row>
    <row r="1762" spans="1:65" s="2" customFormat="1" ht="24.15" customHeight="1">
      <c r="A1762" s="34"/>
      <c r="B1762" s="35"/>
      <c r="C1762" s="228" t="s">
        <v>3477</v>
      </c>
      <c r="D1762" s="228" t="s">
        <v>240</v>
      </c>
      <c r="E1762" s="229" t="s">
        <v>3478</v>
      </c>
      <c r="F1762" s="230" t="s">
        <v>3479</v>
      </c>
      <c r="G1762" s="231" t="s">
        <v>352</v>
      </c>
      <c r="H1762" s="232">
        <v>16</v>
      </c>
      <c r="I1762" s="233"/>
      <c r="J1762" s="234">
        <f>ROUND(I1762*H1762,2)</f>
        <v>0</v>
      </c>
      <c r="K1762" s="230" t="s">
        <v>164</v>
      </c>
      <c r="L1762" s="235"/>
      <c r="M1762" s="236" t="s">
        <v>1</v>
      </c>
      <c r="N1762" s="237" t="s">
        <v>43</v>
      </c>
      <c r="O1762" s="71"/>
      <c r="P1762" s="191">
        <f>O1762*H1762</f>
        <v>0</v>
      </c>
      <c r="Q1762" s="191">
        <v>1.6E-2</v>
      </c>
      <c r="R1762" s="191">
        <f>Q1762*H1762</f>
        <v>0.25600000000000001</v>
      </c>
      <c r="S1762" s="191">
        <v>0</v>
      </c>
      <c r="T1762" s="19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193" t="s">
        <v>367</v>
      </c>
      <c r="AT1762" s="193" t="s">
        <v>240</v>
      </c>
      <c r="AU1762" s="193" t="s">
        <v>87</v>
      </c>
      <c r="AY1762" s="17" t="s">
        <v>157</v>
      </c>
      <c r="BE1762" s="194">
        <f>IF(N1762="základní",J1762,0)</f>
        <v>0</v>
      </c>
      <c r="BF1762" s="194">
        <f>IF(N1762="snížená",J1762,0)</f>
        <v>0</v>
      </c>
      <c r="BG1762" s="194">
        <f>IF(N1762="zákl. přenesená",J1762,0)</f>
        <v>0</v>
      </c>
      <c r="BH1762" s="194">
        <f>IF(N1762="sníž. přenesená",J1762,0)</f>
        <v>0</v>
      </c>
      <c r="BI1762" s="194">
        <f>IF(N1762="nulová",J1762,0)</f>
        <v>0</v>
      </c>
      <c r="BJ1762" s="17" t="s">
        <v>85</v>
      </c>
      <c r="BK1762" s="194">
        <f>ROUND(I1762*H1762,2)</f>
        <v>0</v>
      </c>
      <c r="BL1762" s="17" t="s">
        <v>254</v>
      </c>
      <c r="BM1762" s="193" t="s">
        <v>3480</v>
      </c>
    </row>
    <row r="1763" spans="1:65" s="14" customFormat="1" ht="10.199999999999999">
      <c r="B1763" s="206"/>
      <c r="C1763" s="207"/>
      <c r="D1763" s="197" t="s">
        <v>167</v>
      </c>
      <c r="E1763" s="208" t="s">
        <v>1</v>
      </c>
      <c r="F1763" s="209" t="s">
        <v>254</v>
      </c>
      <c r="G1763" s="207"/>
      <c r="H1763" s="210">
        <v>16</v>
      </c>
      <c r="I1763" s="211"/>
      <c r="J1763" s="207"/>
      <c r="K1763" s="207"/>
      <c r="L1763" s="212"/>
      <c r="M1763" s="213"/>
      <c r="N1763" s="214"/>
      <c r="O1763" s="214"/>
      <c r="P1763" s="214"/>
      <c r="Q1763" s="214"/>
      <c r="R1763" s="214"/>
      <c r="S1763" s="214"/>
      <c r="T1763" s="215"/>
      <c r="AT1763" s="216" t="s">
        <v>167</v>
      </c>
      <c r="AU1763" s="216" t="s">
        <v>87</v>
      </c>
      <c r="AV1763" s="14" t="s">
        <v>87</v>
      </c>
      <c r="AW1763" s="14" t="s">
        <v>33</v>
      </c>
      <c r="AX1763" s="14" t="s">
        <v>85</v>
      </c>
      <c r="AY1763" s="216" t="s">
        <v>157</v>
      </c>
    </row>
    <row r="1764" spans="1:65" s="2" customFormat="1" ht="24.15" customHeight="1">
      <c r="A1764" s="34"/>
      <c r="B1764" s="35"/>
      <c r="C1764" s="228" t="s">
        <v>3481</v>
      </c>
      <c r="D1764" s="228" t="s">
        <v>240</v>
      </c>
      <c r="E1764" s="229" t="s">
        <v>3482</v>
      </c>
      <c r="F1764" s="230" t="s">
        <v>3483</v>
      </c>
      <c r="G1764" s="231" t="s">
        <v>352</v>
      </c>
      <c r="H1764" s="232">
        <v>18</v>
      </c>
      <c r="I1764" s="233"/>
      <c r="J1764" s="234">
        <f>ROUND(I1764*H1764,2)</f>
        <v>0</v>
      </c>
      <c r="K1764" s="230" t="s">
        <v>164</v>
      </c>
      <c r="L1764" s="235"/>
      <c r="M1764" s="236" t="s">
        <v>1</v>
      </c>
      <c r="N1764" s="237" t="s">
        <v>43</v>
      </c>
      <c r="O1764" s="71"/>
      <c r="P1764" s="191">
        <f>O1764*H1764</f>
        <v>0</v>
      </c>
      <c r="Q1764" s="191">
        <v>1.95E-2</v>
      </c>
      <c r="R1764" s="191">
        <f>Q1764*H1764</f>
        <v>0.35099999999999998</v>
      </c>
      <c r="S1764" s="191">
        <v>0</v>
      </c>
      <c r="T1764" s="19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193" t="s">
        <v>367</v>
      </c>
      <c r="AT1764" s="193" t="s">
        <v>240</v>
      </c>
      <c r="AU1764" s="193" t="s">
        <v>87</v>
      </c>
      <c r="AY1764" s="17" t="s">
        <v>157</v>
      </c>
      <c r="BE1764" s="194">
        <f>IF(N1764="základní",J1764,0)</f>
        <v>0</v>
      </c>
      <c r="BF1764" s="194">
        <f>IF(N1764="snížená",J1764,0)</f>
        <v>0</v>
      </c>
      <c r="BG1764" s="194">
        <f>IF(N1764="zákl. přenesená",J1764,0)</f>
        <v>0</v>
      </c>
      <c r="BH1764" s="194">
        <f>IF(N1764="sníž. přenesená",J1764,0)</f>
        <v>0</v>
      </c>
      <c r="BI1764" s="194">
        <f>IF(N1764="nulová",J1764,0)</f>
        <v>0</v>
      </c>
      <c r="BJ1764" s="17" t="s">
        <v>85</v>
      </c>
      <c r="BK1764" s="194">
        <f>ROUND(I1764*H1764,2)</f>
        <v>0</v>
      </c>
      <c r="BL1764" s="17" t="s">
        <v>254</v>
      </c>
      <c r="BM1764" s="193" t="s">
        <v>3484</v>
      </c>
    </row>
    <row r="1765" spans="1:65" s="14" customFormat="1" ht="10.199999999999999">
      <c r="B1765" s="206"/>
      <c r="C1765" s="207"/>
      <c r="D1765" s="197" t="s">
        <v>167</v>
      </c>
      <c r="E1765" s="208" t="s">
        <v>1</v>
      </c>
      <c r="F1765" s="209" t="s">
        <v>262</v>
      </c>
      <c r="G1765" s="207"/>
      <c r="H1765" s="210">
        <v>18</v>
      </c>
      <c r="I1765" s="211"/>
      <c r="J1765" s="207"/>
      <c r="K1765" s="207"/>
      <c r="L1765" s="212"/>
      <c r="M1765" s="213"/>
      <c r="N1765" s="214"/>
      <c r="O1765" s="214"/>
      <c r="P1765" s="214"/>
      <c r="Q1765" s="214"/>
      <c r="R1765" s="214"/>
      <c r="S1765" s="214"/>
      <c r="T1765" s="215"/>
      <c r="AT1765" s="216" t="s">
        <v>167</v>
      </c>
      <c r="AU1765" s="216" t="s">
        <v>87</v>
      </c>
      <c r="AV1765" s="14" t="s">
        <v>87</v>
      </c>
      <c r="AW1765" s="14" t="s">
        <v>33</v>
      </c>
      <c r="AX1765" s="14" t="s">
        <v>85</v>
      </c>
      <c r="AY1765" s="216" t="s">
        <v>157</v>
      </c>
    </row>
    <row r="1766" spans="1:65" s="2" customFormat="1" ht="24.15" customHeight="1">
      <c r="A1766" s="34"/>
      <c r="B1766" s="35"/>
      <c r="C1766" s="182" t="s">
        <v>3485</v>
      </c>
      <c r="D1766" s="182" t="s">
        <v>160</v>
      </c>
      <c r="E1766" s="183" t="s">
        <v>3486</v>
      </c>
      <c r="F1766" s="184" t="s">
        <v>3487</v>
      </c>
      <c r="G1766" s="185" t="s">
        <v>352</v>
      </c>
      <c r="H1766" s="186">
        <v>9</v>
      </c>
      <c r="I1766" s="187"/>
      <c r="J1766" s="188">
        <f>ROUND(I1766*H1766,2)</f>
        <v>0</v>
      </c>
      <c r="K1766" s="184" t="s">
        <v>164</v>
      </c>
      <c r="L1766" s="39"/>
      <c r="M1766" s="189" t="s">
        <v>1</v>
      </c>
      <c r="N1766" s="190" t="s">
        <v>43</v>
      </c>
      <c r="O1766" s="71"/>
      <c r="P1766" s="191">
        <f>O1766*H1766</f>
        <v>0</v>
      </c>
      <c r="Q1766" s="191">
        <v>0</v>
      </c>
      <c r="R1766" s="191">
        <f>Q1766*H1766</f>
        <v>0</v>
      </c>
      <c r="S1766" s="191">
        <v>0</v>
      </c>
      <c r="T1766" s="192">
        <f>S1766*H1766</f>
        <v>0</v>
      </c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R1766" s="193" t="s">
        <v>254</v>
      </c>
      <c r="AT1766" s="193" t="s">
        <v>160</v>
      </c>
      <c r="AU1766" s="193" t="s">
        <v>87</v>
      </c>
      <c r="AY1766" s="17" t="s">
        <v>157</v>
      </c>
      <c r="BE1766" s="194">
        <f>IF(N1766="základní",J1766,0)</f>
        <v>0</v>
      </c>
      <c r="BF1766" s="194">
        <f>IF(N1766="snížená",J1766,0)</f>
        <v>0</v>
      </c>
      <c r="BG1766" s="194">
        <f>IF(N1766="zákl. přenesená",J1766,0)</f>
        <v>0</v>
      </c>
      <c r="BH1766" s="194">
        <f>IF(N1766="sníž. přenesená",J1766,0)</f>
        <v>0</v>
      </c>
      <c r="BI1766" s="194">
        <f>IF(N1766="nulová",J1766,0)</f>
        <v>0</v>
      </c>
      <c r="BJ1766" s="17" t="s">
        <v>85</v>
      </c>
      <c r="BK1766" s="194">
        <f>ROUND(I1766*H1766,2)</f>
        <v>0</v>
      </c>
      <c r="BL1766" s="17" t="s">
        <v>254</v>
      </c>
      <c r="BM1766" s="193" t="s">
        <v>3488</v>
      </c>
    </row>
    <row r="1767" spans="1:65" s="14" customFormat="1" ht="10.199999999999999">
      <c r="B1767" s="206"/>
      <c r="C1767" s="207"/>
      <c r="D1767" s="197" t="s">
        <v>167</v>
      </c>
      <c r="E1767" s="208" t="s">
        <v>1</v>
      </c>
      <c r="F1767" s="209" t="s">
        <v>222</v>
      </c>
      <c r="G1767" s="207"/>
      <c r="H1767" s="210">
        <v>9</v>
      </c>
      <c r="I1767" s="211"/>
      <c r="J1767" s="207"/>
      <c r="K1767" s="207"/>
      <c r="L1767" s="212"/>
      <c r="M1767" s="213"/>
      <c r="N1767" s="214"/>
      <c r="O1767" s="214"/>
      <c r="P1767" s="214"/>
      <c r="Q1767" s="214"/>
      <c r="R1767" s="214"/>
      <c r="S1767" s="214"/>
      <c r="T1767" s="215"/>
      <c r="AT1767" s="216" t="s">
        <v>167</v>
      </c>
      <c r="AU1767" s="216" t="s">
        <v>87</v>
      </c>
      <c r="AV1767" s="14" t="s">
        <v>87</v>
      </c>
      <c r="AW1767" s="14" t="s">
        <v>33</v>
      </c>
      <c r="AX1767" s="14" t="s">
        <v>85</v>
      </c>
      <c r="AY1767" s="216" t="s">
        <v>157</v>
      </c>
    </row>
    <row r="1768" spans="1:65" s="2" customFormat="1" ht="24.15" customHeight="1">
      <c r="A1768" s="34"/>
      <c r="B1768" s="35"/>
      <c r="C1768" s="228" t="s">
        <v>3489</v>
      </c>
      <c r="D1768" s="228" t="s">
        <v>240</v>
      </c>
      <c r="E1768" s="229" t="s">
        <v>3490</v>
      </c>
      <c r="F1768" s="230" t="s">
        <v>3491</v>
      </c>
      <c r="G1768" s="231" t="s">
        <v>352</v>
      </c>
      <c r="H1768" s="232">
        <v>9</v>
      </c>
      <c r="I1768" s="233"/>
      <c r="J1768" s="234">
        <f>ROUND(I1768*H1768,2)</f>
        <v>0</v>
      </c>
      <c r="K1768" s="230" t="s">
        <v>164</v>
      </c>
      <c r="L1768" s="235"/>
      <c r="M1768" s="236" t="s">
        <v>1</v>
      </c>
      <c r="N1768" s="237" t="s">
        <v>43</v>
      </c>
      <c r="O1768" s="71"/>
      <c r="P1768" s="191">
        <f>O1768*H1768</f>
        <v>0</v>
      </c>
      <c r="Q1768" s="191">
        <v>2.0500000000000001E-2</v>
      </c>
      <c r="R1768" s="191">
        <f>Q1768*H1768</f>
        <v>0.1845</v>
      </c>
      <c r="S1768" s="191">
        <v>0</v>
      </c>
      <c r="T1768" s="192">
        <f>S1768*H1768</f>
        <v>0</v>
      </c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R1768" s="193" t="s">
        <v>367</v>
      </c>
      <c r="AT1768" s="193" t="s">
        <v>240</v>
      </c>
      <c r="AU1768" s="193" t="s">
        <v>87</v>
      </c>
      <c r="AY1768" s="17" t="s">
        <v>157</v>
      </c>
      <c r="BE1768" s="194">
        <f>IF(N1768="základní",J1768,0)</f>
        <v>0</v>
      </c>
      <c r="BF1768" s="194">
        <f>IF(N1768="snížená",J1768,0)</f>
        <v>0</v>
      </c>
      <c r="BG1768" s="194">
        <f>IF(N1768="zákl. přenesená",J1768,0)</f>
        <v>0</v>
      </c>
      <c r="BH1768" s="194">
        <f>IF(N1768="sníž. přenesená",J1768,0)</f>
        <v>0</v>
      </c>
      <c r="BI1768" s="194">
        <f>IF(N1768="nulová",J1768,0)</f>
        <v>0</v>
      </c>
      <c r="BJ1768" s="17" t="s">
        <v>85</v>
      </c>
      <c r="BK1768" s="194">
        <f>ROUND(I1768*H1768,2)</f>
        <v>0</v>
      </c>
      <c r="BL1768" s="17" t="s">
        <v>254</v>
      </c>
      <c r="BM1768" s="193" t="s">
        <v>3492</v>
      </c>
    </row>
    <row r="1769" spans="1:65" s="2" customFormat="1" ht="24.15" customHeight="1">
      <c r="A1769" s="34"/>
      <c r="B1769" s="35"/>
      <c r="C1769" s="182" t="s">
        <v>3493</v>
      </c>
      <c r="D1769" s="182" t="s">
        <v>160</v>
      </c>
      <c r="E1769" s="183" t="s">
        <v>3494</v>
      </c>
      <c r="F1769" s="184" t="s">
        <v>3495</v>
      </c>
      <c r="G1769" s="185" t="s">
        <v>352</v>
      </c>
      <c r="H1769" s="186">
        <v>2</v>
      </c>
      <c r="I1769" s="187"/>
      <c r="J1769" s="188">
        <f>ROUND(I1769*H1769,2)</f>
        <v>0</v>
      </c>
      <c r="K1769" s="184" t="s">
        <v>164</v>
      </c>
      <c r="L1769" s="39"/>
      <c r="M1769" s="189" t="s">
        <v>1</v>
      </c>
      <c r="N1769" s="190" t="s">
        <v>43</v>
      </c>
      <c r="O1769" s="71"/>
      <c r="P1769" s="191">
        <f>O1769*H1769</f>
        <v>0</v>
      </c>
      <c r="Q1769" s="191">
        <v>0</v>
      </c>
      <c r="R1769" s="191">
        <f>Q1769*H1769</f>
        <v>0</v>
      </c>
      <c r="S1769" s="191">
        <v>0</v>
      </c>
      <c r="T1769" s="19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193" t="s">
        <v>254</v>
      </c>
      <c r="AT1769" s="193" t="s">
        <v>160</v>
      </c>
      <c r="AU1769" s="193" t="s">
        <v>87</v>
      </c>
      <c r="AY1769" s="17" t="s">
        <v>157</v>
      </c>
      <c r="BE1769" s="194">
        <f>IF(N1769="základní",J1769,0)</f>
        <v>0</v>
      </c>
      <c r="BF1769" s="194">
        <f>IF(N1769="snížená",J1769,0)</f>
        <v>0</v>
      </c>
      <c r="BG1769" s="194">
        <f>IF(N1769="zákl. přenesená",J1769,0)</f>
        <v>0</v>
      </c>
      <c r="BH1769" s="194">
        <f>IF(N1769="sníž. přenesená",J1769,0)</f>
        <v>0</v>
      </c>
      <c r="BI1769" s="194">
        <f>IF(N1769="nulová",J1769,0)</f>
        <v>0</v>
      </c>
      <c r="BJ1769" s="17" t="s">
        <v>85</v>
      </c>
      <c r="BK1769" s="194">
        <f>ROUND(I1769*H1769,2)</f>
        <v>0</v>
      </c>
      <c r="BL1769" s="17" t="s">
        <v>254</v>
      </c>
      <c r="BM1769" s="193" t="s">
        <v>3496</v>
      </c>
    </row>
    <row r="1770" spans="1:65" s="14" customFormat="1" ht="10.199999999999999">
      <c r="B1770" s="206"/>
      <c r="C1770" s="207"/>
      <c r="D1770" s="197" t="s">
        <v>167</v>
      </c>
      <c r="E1770" s="208" t="s">
        <v>1</v>
      </c>
      <c r="F1770" s="209" t="s">
        <v>87</v>
      </c>
      <c r="G1770" s="207"/>
      <c r="H1770" s="210">
        <v>2</v>
      </c>
      <c r="I1770" s="211"/>
      <c r="J1770" s="207"/>
      <c r="K1770" s="207"/>
      <c r="L1770" s="212"/>
      <c r="M1770" s="213"/>
      <c r="N1770" s="214"/>
      <c r="O1770" s="214"/>
      <c r="P1770" s="214"/>
      <c r="Q1770" s="214"/>
      <c r="R1770" s="214"/>
      <c r="S1770" s="214"/>
      <c r="T1770" s="215"/>
      <c r="AT1770" s="216" t="s">
        <v>167</v>
      </c>
      <c r="AU1770" s="216" t="s">
        <v>87</v>
      </c>
      <c r="AV1770" s="14" t="s">
        <v>87</v>
      </c>
      <c r="AW1770" s="14" t="s">
        <v>33</v>
      </c>
      <c r="AX1770" s="14" t="s">
        <v>85</v>
      </c>
      <c r="AY1770" s="216" t="s">
        <v>157</v>
      </c>
    </row>
    <row r="1771" spans="1:65" s="2" customFormat="1" ht="24.15" customHeight="1">
      <c r="A1771" s="34"/>
      <c r="B1771" s="35"/>
      <c r="C1771" s="228" t="s">
        <v>930</v>
      </c>
      <c r="D1771" s="228" t="s">
        <v>240</v>
      </c>
      <c r="E1771" s="229" t="s">
        <v>3497</v>
      </c>
      <c r="F1771" s="230" t="s">
        <v>3498</v>
      </c>
      <c r="G1771" s="231" t="s">
        <v>352</v>
      </c>
      <c r="H1771" s="232">
        <v>1</v>
      </c>
      <c r="I1771" s="233"/>
      <c r="J1771" s="234">
        <f>ROUND(I1771*H1771,2)</f>
        <v>0</v>
      </c>
      <c r="K1771" s="230" t="s">
        <v>164</v>
      </c>
      <c r="L1771" s="235"/>
      <c r="M1771" s="236" t="s">
        <v>1</v>
      </c>
      <c r="N1771" s="237" t="s">
        <v>43</v>
      </c>
      <c r="O1771" s="71"/>
      <c r="P1771" s="191">
        <f>O1771*H1771</f>
        <v>0</v>
      </c>
      <c r="Q1771" s="191">
        <v>3.5000000000000003E-2</v>
      </c>
      <c r="R1771" s="191">
        <f>Q1771*H1771</f>
        <v>3.5000000000000003E-2</v>
      </c>
      <c r="S1771" s="191">
        <v>0</v>
      </c>
      <c r="T1771" s="19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193" t="s">
        <v>367</v>
      </c>
      <c r="AT1771" s="193" t="s">
        <v>240</v>
      </c>
      <c r="AU1771" s="193" t="s">
        <v>87</v>
      </c>
      <c r="AY1771" s="17" t="s">
        <v>157</v>
      </c>
      <c r="BE1771" s="194">
        <f>IF(N1771="základní",J1771,0)</f>
        <v>0</v>
      </c>
      <c r="BF1771" s="194">
        <f>IF(N1771="snížená",J1771,0)</f>
        <v>0</v>
      </c>
      <c r="BG1771" s="194">
        <f>IF(N1771="zákl. přenesená",J1771,0)</f>
        <v>0</v>
      </c>
      <c r="BH1771" s="194">
        <f>IF(N1771="sníž. přenesená",J1771,0)</f>
        <v>0</v>
      </c>
      <c r="BI1771" s="194">
        <f>IF(N1771="nulová",J1771,0)</f>
        <v>0</v>
      </c>
      <c r="BJ1771" s="17" t="s">
        <v>85</v>
      </c>
      <c r="BK1771" s="194">
        <f>ROUND(I1771*H1771,2)</f>
        <v>0</v>
      </c>
      <c r="BL1771" s="17" t="s">
        <v>254</v>
      </c>
      <c r="BM1771" s="193" t="s">
        <v>3499</v>
      </c>
    </row>
    <row r="1772" spans="1:65" s="14" customFormat="1" ht="10.199999999999999">
      <c r="B1772" s="206"/>
      <c r="C1772" s="207"/>
      <c r="D1772" s="197" t="s">
        <v>167</v>
      </c>
      <c r="E1772" s="208" t="s">
        <v>1</v>
      </c>
      <c r="F1772" s="209" t="s">
        <v>85</v>
      </c>
      <c r="G1772" s="207"/>
      <c r="H1772" s="210">
        <v>1</v>
      </c>
      <c r="I1772" s="211"/>
      <c r="J1772" s="207"/>
      <c r="K1772" s="207"/>
      <c r="L1772" s="212"/>
      <c r="M1772" s="213"/>
      <c r="N1772" s="214"/>
      <c r="O1772" s="214"/>
      <c r="P1772" s="214"/>
      <c r="Q1772" s="214"/>
      <c r="R1772" s="214"/>
      <c r="S1772" s="214"/>
      <c r="T1772" s="215"/>
      <c r="AT1772" s="216" t="s">
        <v>167</v>
      </c>
      <c r="AU1772" s="216" t="s">
        <v>87</v>
      </c>
      <c r="AV1772" s="14" t="s">
        <v>87</v>
      </c>
      <c r="AW1772" s="14" t="s">
        <v>33</v>
      </c>
      <c r="AX1772" s="14" t="s">
        <v>85</v>
      </c>
      <c r="AY1772" s="216" t="s">
        <v>157</v>
      </c>
    </row>
    <row r="1773" spans="1:65" s="2" customFormat="1" ht="24.15" customHeight="1">
      <c r="A1773" s="34"/>
      <c r="B1773" s="35"/>
      <c r="C1773" s="228" t="s">
        <v>1030</v>
      </c>
      <c r="D1773" s="228" t="s">
        <v>240</v>
      </c>
      <c r="E1773" s="229" t="s">
        <v>3500</v>
      </c>
      <c r="F1773" s="230" t="s">
        <v>3501</v>
      </c>
      <c r="G1773" s="231" t="s">
        <v>352</v>
      </c>
      <c r="H1773" s="232">
        <v>1</v>
      </c>
      <c r="I1773" s="233"/>
      <c r="J1773" s="234">
        <f>ROUND(I1773*H1773,2)</f>
        <v>0</v>
      </c>
      <c r="K1773" s="230" t="s">
        <v>164</v>
      </c>
      <c r="L1773" s="235"/>
      <c r="M1773" s="236" t="s">
        <v>1</v>
      </c>
      <c r="N1773" s="237" t="s">
        <v>43</v>
      </c>
      <c r="O1773" s="71"/>
      <c r="P1773" s="191">
        <f>O1773*H1773</f>
        <v>0</v>
      </c>
      <c r="Q1773" s="191">
        <v>3.2000000000000001E-2</v>
      </c>
      <c r="R1773" s="191">
        <f>Q1773*H1773</f>
        <v>3.2000000000000001E-2</v>
      </c>
      <c r="S1773" s="191">
        <v>0</v>
      </c>
      <c r="T1773" s="19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193" t="s">
        <v>367</v>
      </c>
      <c r="AT1773" s="193" t="s">
        <v>240</v>
      </c>
      <c r="AU1773" s="193" t="s">
        <v>87</v>
      </c>
      <c r="AY1773" s="17" t="s">
        <v>157</v>
      </c>
      <c r="BE1773" s="194">
        <f>IF(N1773="základní",J1773,0)</f>
        <v>0</v>
      </c>
      <c r="BF1773" s="194">
        <f>IF(N1773="snížená",J1773,0)</f>
        <v>0</v>
      </c>
      <c r="BG1773" s="194">
        <f>IF(N1773="zákl. přenesená",J1773,0)</f>
        <v>0</v>
      </c>
      <c r="BH1773" s="194">
        <f>IF(N1773="sníž. přenesená",J1773,0)</f>
        <v>0</v>
      </c>
      <c r="BI1773" s="194">
        <f>IF(N1773="nulová",J1773,0)</f>
        <v>0</v>
      </c>
      <c r="BJ1773" s="17" t="s">
        <v>85</v>
      </c>
      <c r="BK1773" s="194">
        <f>ROUND(I1773*H1773,2)</f>
        <v>0</v>
      </c>
      <c r="BL1773" s="17" t="s">
        <v>254</v>
      </c>
      <c r="BM1773" s="193" t="s">
        <v>3502</v>
      </c>
    </row>
    <row r="1774" spans="1:65" s="14" customFormat="1" ht="10.199999999999999">
      <c r="B1774" s="206"/>
      <c r="C1774" s="207"/>
      <c r="D1774" s="197" t="s">
        <v>167</v>
      </c>
      <c r="E1774" s="208" t="s">
        <v>1</v>
      </c>
      <c r="F1774" s="209" t="s">
        <v>85</v>
      </c>
      <c r="G1774" s="207"/>
      <c r="H1774" s="210">
        <v>1</v>
      </c>
      <c r="I1774" s="211"/>
      <c r="J1774" s="207"/>
      <c r="K1774" s="207"/>
      <c r="L1774" s="212"/>
      <c r="M1774" s="213"/>
      <c r="N1774" s="214"/>
      <c r="O1774" s="214"/>
      <c r="P1774" s="214"/>
      <c r="Q1774" s="214"/>
      <c r="R1774" s="214"/>
      <c r="S1774" s="214"/>
      <c r="T1774" s="215"/>
      <c r="AT1774" s="216" t="s">
        <v>167</v>
      </c>
      <c r="AU1774" s="216" t="s">
        <v>87</v>
      </c>
      <c r="AV1774" s="14" t="s">
        <v>87</v>
      </c>
      <c r="AW1774" s="14" t="s">
        <v>33</v>
      </c>
      <c r="AX1774" s="14" t="s">
        <v>85</v>
      </c>
      <c r="AY1774" s="216" t="s">
        <v>157</v>
      </c>
    </row>
    <row r="1775" spans="1:65" s="2" customFormat="1" ht="24.15" customHeight="1">
      <c r="A1775" s="34"/>
      <c r="B1775" s="35"/>
      <c r="C1775" s="182" t="s">
        <v>1264</v>
      </c>
      <c r="D1775" s="182" t="s">
        <v>160</v>
      </c>
      <c r="E1775" s="183" t="s">
        <v>3503</v>
      </c>
      <c r="F1775" s="184" t="s">
        <v>3504</v>
      </c>
      <c r="G1775" s="185" t="s">
        <v>352</v>
      </c>
      <c r="H1775" s="186">
        <v>2</v>
      </c>
      <c r="I1775" s="187"/>
      <c r="J1775" s="188">
        <f>ROUND(I1775*H1775,2)</f>
        <v>0</v>
      </c>
      <c r="K1775" s="184" t="s">
        <v>164</v>
      </c>
      <c r="L1775" s="39"/>
      <c r="M1775" s="189" t="s">
        <v>1</v>
      </c>
      <c r="N1775" s="190" t="s">
        <v>43</v>
      </c>
      <c r="O1775" s="71"/>
      <c r="P1775" s="191">
        <f>O1775*H1775</f>
        <v>0</v>
      </c>
      <c r="Q1775" s="191">
        <v>0</v>
      </c>
      <c r="R1775" s="191">
        <f>Q1775*H1775</f>
        <v>0</v>
      </c>
      <c r="S1775" s="191">
        <v>0</v>
      </c>
      <c r="T1775" s="19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193" t="s">
        <v>254</v>
      </c>
      <c r="AT1775" s="193" t="s">
        <v>160</v>
      </c>
      <c r="AU1775" s="193" t="s">
        <v>87</v>
      </c>
      <c r="AY1775" s="17" t="s">
        <v>157</v>
      </c>
      <c r="BE1775" s="194">
        <f>IF(N1775="základní",J1775,0)</f>
        <v>0</v>
      </c>
      <c r="BF1775" s="194">
        <f>IF(N1775="snížená",J1775,0)</f>
        <v>0</v>
      </c>
      <c r="BG1775" s="194">
        <f>IF(N1775="zákl. přenesená",J1775,0)</f>
        <v>0</v>
      </c>
      <c r="BH1775" s="194">
        <f>IF(N1775="sníž. přenesená",J1775,0)</f>
        <v>0</v>
      </c>
      <c r="BI1775" s="194">
        <f>IF(N1775="nulová",J1775,0)</f>
        <v>0</v>
      </c>
      <c r="BJ1775" s="17" t="s">
        <v>85</v>
      </c>
      <c r="BK1775" s="194">
        <f>ROUND(I1775*H1775,2)</f>
        <v>0</v>
      </c>
      <c r="BL1775" s="17" t="s">
        <v>254</v>
      </c>
      <c r="BM1775" s="193" t="s">
        <v>3505</v>
      </c>
    </row>
    <row r="1776" spans="1:65" s="14" customFormat="1" ht="10.199999999999999">
      <c r="B1776" s="206"/>
      <c r="C1776" s="207"/>
      <c r="D1776" s="197" t="s">
        <v>167</v>
      </c>
      <c r="E1776" s="208" t="s">
        <v>1</v>
      </c>
      <c r="F1776" s="209" t="s">
        <v>87</v>
      </c>
      <c r="G1776" s="207"/>
      <c r="H1776" s="210">
        <v>2</v>
      </c>
      <c r="I1776" s="211"/>
      <c r="J1776" s="207"/>
      <c r="K1776" s="207"/>
      <c r="L1776" s="212"/>
      <c r="M1776" s="213"/>
      <c r="N1776" s="214"/>
      <c r="O1776" s="214"/>
      <c r="P1776" s="214"/>
      <c r="Q1776" s="214"/>
      <c r="R1776" s="214"/>
      <c r="S1776" s="214"/>
      <c r="T1776" s="215"/>
      <c r="AT1776" s="216" t="s">
        <v>167</v>
      </c>
      <c r="AU1776" s="216" t="s">
        <v>87</v>
      </c>
      <c r="AV1776" s="14" t="s">
        <v>87</v>
      </c>
      <c r="AW1776" s="14" t="s">
        <v>33</v>
      </c>
      <c r="AX1776" s="14" t="s">
        <v>85</v>
      </c>
      <c r="AY1776" s="216" t="s">
        <v>157</v>
      </c>
    </row>
    <row r="1777" spans="1:65" s="2" customFormat="1" ht="24.15" customHeight="1">
      <c r="A1777" s="34"/>
      <c r="B1777" s="35"/>
      <c r="C1777" s="228" t="s">
        <v>1290</v>
      </c>
      <c r="D1777" s="228" t="s">
        <v>240</v>
      </c>
      <c r="E1777" s="229" t="s">
        <v>3506</v>
      </c>
      <c r="F1777" s="230" t="s">
        <v>3507</v>
      </c>
      <c r="G1777" s="231" t="s">
        <v>352</v>
      </c>
      <c r="H1777" s="232">
        <v>2</v>
      </c>
      <c r="I1777" s="233"/>
      <c r="J1777" s="234">
        <f>ROUND(I1777*H1777,2)</f>
        <v>0</v>
      </c>
      <c r="K1777" s="230" t="s">
        <v>1</v>
      </c>
      <c r="L1777" s="235"/>
      <c r="M1777" s="236" t="s">
        <v>1</v>
      </c>
      <c r="N1777" s="237" t="s">
        <v>43</v>
      </c>
      <c r="O1777" s="71"/>
      <c r="P1777" s="191">
        <f>O1777*H1777</f>
        <v>0</v>
      </c>
      <c r="Q1777" s="191">
        <v>2.4299999999999999E-2</v>
      </c>
      <c r="R1777" s="191">
        <f>Q1777*H1777</f>
        <v>4.8599999999999997E-2</v>
      </c>
      <c r="S1777" s="191">
        <v>0</v>
      </c>
      <c r="T1777" s="19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193" t="s">
        <v>367</v>
      </c>
      <c r="AT1777" s="193" t="s">
        <v>240</v>
      </c>
      <c r="AU1777" s="193" t="s">
        <v>87</v>
      </c>
      <c r="AY1777" s="17" t="s">
        <v>157</v>
      </c>
      <c r="BE1777" s="194">
        <f>IF(N1777="základní",J1777,0)</f>
        <v>0</v>
      </c>
      <c r="BF1777" s="194">
        <f>IF(N1777="snížená",J1777,0)</f>
        <v>0</v>
      </c>
      <c r="BG1777" s="194">
        <f>IF(N1777="zákl. přenesená",J1777,0)</f>
        <v>0</v>
      </c>
      <c r="BH1777" s="194">
        <f>IF(N1777="sníž. přenesená",J1777,0)</f>
        <v>0</v>
      </c>
      <c r="BI1777" s="194">
        <f>IF(N1777="nulová",J1777,0)</f>
        <v>0</v>
      </c>
      <c r="BJ1777" s="17" t="s">
        <v>85</v>
      </c>
      <c r="BK1777" s="194">
        <f>ROUND(I1777*H1777,2)</f>
        <v>0</v>
      </c>
      <c r="BL1777" s="17" t="s">
        <v>254</v>
      </c>
      <c r="BM1777" s="193" t="s">
        <v>3508</v>
      </c>
    </row>
    <row r="1778" spans="1:65" s="2" customFormat="1" ht="24.15" customHeight="1">
      <c r="A1778" s="34"/>
      <c r="B1778" s="35"/>
      <c r="C1778" s="182" t="s">
        <v>1304</v>
      </c>
      <c r="D1778" s="182" t="s">
        <v>160</v>
      </c>
      <c r="E1778" s="183" t="s">
        <v>3509</v>
      </c>
      <c r="F1778" s="184" t="s">
        <v>3510</v>
      </c>
      <c r="G1778" s="185" t="s">
        <v>352</v>
      </c>
      <c r="H1778" s="186">
        <v>3</v>
      </c>
      <c r="I1778" s="187"/>
      <c r="J1778" s="188">
        <f>ROUND(I1778*H1778,2)</f>
        <v>0</v>
      </c>
      <c r="K1778" s="184" t="s">
        <v>164</v>
      </c>
      <c r="L1778" s="39"/>
      <c r="M1778" s="189" t="s">
        <v>1</v>
      </c>
      <c r="N1778" s="190" t="s">
        <v>43</v>
      </c>
      <c r="O1778" s="71"/>
      <c r="P1778" s="191">
        <f>O1778*H1778</f>
        <v>0</v>
      </c>
      <c r="Q1778" s="191">
        <v>0</v>
      </c>
      <c r="R1778" s="191">
        <f>Q1778*H1778</f>
        <v>0</v>
      </c>
      <c r="S1778" s="191">
        <v>0</v>
      </c>
      <c r="T1778" s="19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193" t="s">
        <v>254</v>
      </c>
      <c r="AT1778" s="193" t="s">
        <v>160</v>
      </c>
      <c r="AU1778" s="193" t="s">
        <v>87</v>
      </c>
      <c r="AY1778" s="17" t="s">
        <v>157</v>
      </c>
      <c r="BE1778" s="194">
        <f>IF(N1778="základní",J1778,0)</f>
        <v>0</v>
      </c>
      <c r="BF1778" s="194">
        <f>IF(N1778="snížená",J1778,0)</f>
        <v>0</v>
      </c>
      <c r="BG1778" s="194">
        <f>IF(N1778="zákl. přenesená",J1778,0)</f>
        <v>0</v>
      </c>
      <c r="BH1778" s="194">
        <f>IF(N1778="sníž. přenesená",J1778,0)</f>
        <v>0</v>
      </c>
      <c r="BI1778" s="194">
        <f>IF(N1778="nulová",J1778,0)</f>
        <v>0</v>
      </c>
      <c r="BJ1778" s="17" t="s">
        <v>85</v>
      </c>
      <c r="BK1778" s="194">
        <f>ROUND(I1778*H1778,2)</f>
        <v>0</v>
      </c>
      <c r="BL1778" s="17" t="s">
        <v>254</v>
      </c>
      <c r="BM1778" s="193" t="s">
        <v>3511</v>
      </c>
    </row>
    <row r="1779" spans="1:65" s="14" customFormat="1" ht="10.199999999999999">
      <c r="B1779" s="206"/>
      <c r="C1779" s="207"/>
      <c r="D1779" s="197" t="s">
        <v>167</v>
      </c>
      <c r="E1779" s="208" t="s">
        <v>1</v>
      </c>
      <c r="F1779" s="209" t="s">
        <v>158</v>
      </c>
      <c r="G1779" s="207"/>
      <c r="H1779" s="210">
        <v>3</v>
      </c>
      <c r="I1779" s="211"/>
      <c r="J1779" s="207"/>
      <c r="K1779" s="207"/>
      <c r="L1779" s="212"/>
      <c r="M1779" s="213"/>
      <c r="N1779" s="214"/>
      <c r="O1779" s="214"/>
      <c r="P1779" s="214"/>
      <c r="Q1779" s="214"/>
      <c r="R1779" s="214"/>
      <c r="S1779" s="214"/>
      <c r="T1779" s="215"/>
      <c r="AT1779" s="216" t="s">
        <v>167</v>
      </c>
      <c r="AU1779" s="216" t="s">
        <v>87</v>
      </c>
      <c r="AV1779" s="14" t="s">
        <v>87</v>
      </c>
      <c r="AW1779" s="14" t="s">
        <v>33</v>
      </c>
      <c r="AX1779" s="14" t="s">
        <v>85</v>
      </c>
      <c r="AY1779" s="216" t="s">
        <v>157</v>
      </c>
    </row>
    <row r="1780" spans="1:65" s="2" customFormat="1" ht="33" customHeight="1">
      <c r="A1780" s="34"/>
      <c r="B1780" s="35"/>
      <c r="C1780" s="228" t="s">
        <v>1477</v>
      </c>
      <c r="D1780" s="228" t="s">
        <v>240</v>
      </c>
      <c r="E1780" s="229" t="s">
        <v>3512</v>
      </c>
      <c r="F1780" s="230" t="s">
        <v>3513</v>
      </c>
      <c r="G1780" s="231" t="s">
        <v>352</v>
      </c>
      <c r="H1780" s="232">
        <v>3</v>
      </c>
      <c r="I1780" s="233"/>
      <c r="J1780" s="234">
        <f>ROUND(I1780*H1780,2)</f>
        <v>0</v>
      </c>
      <c r="K1780" s="230" t="s">
        <v>164</v>
      </c>
      <c r="L1780" s="235"/>
      <c r="M1780" s="236" t="s">
        <v>1</v>
      </c>
      <c r="N1780" s="237" t="s">
        <v>43</v>
      </c>
      <c r="O1780" s="71"/>
      <c r="P1780" s="191">
        <f>O1780*H1780</f>
        <v>0</v>
      </c>
      <c r="Q1780" s="191">
        <v>4.1000000000000002E-2</v>
      </c>
      <c r="R1780" s="191">
        <f>Q1780*H1780</f>
        <v>0.123</v>
      </c>
      <c r="S1780" s="191">
        <v>0</v>
      </c>
      <c r="T1780" s="192">
        <f>S1780*H1780</f>
        <v>0</v>
      </c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R1780" s="193" t="s">
        <v>367</v>
      </c>
      <c r="AT1780" s="193" t="s">
        <v>240</v>
      </c>
      <c r="AU1780" s="193" t="s">
        <v>87</v>
      </c>
      <c r="AY1780" s="17" t="s">
        <v>157</v>
      </c>
      <c r="BE1780" s="194">
        <f>IF(N1780="základní",J1780,0)</f>
        <v>0</v>
      </c>
      <c r="BF1780" s="194">
        <f>IF(N1780="snížená",J1780,0)</f>
        <v>0</v>
      </c>
      <c r="BG1780" s="194">
        <f>IF(N1780="zákl. přenesená",J1780,0)</f>
        <v>0</v>
      </c>
      <c r="BH1780" s="194">
        <f>IF(N1780="sníž. přenesená",J1780,0)</f>
        <v>0</v>
      </c>
      <c r="BI1780" s="194">
        <f>IF(N1780="nulová",J1780,0)</f>
        <v>0</v>
      </c>
      <c r="BJ1780" s="17" t="s">
        <v>85</v>
      </c>
      <c r="BK1780" s="194">
        <f>ROUND(I1780*H1780,2)</f>
        <v>0</v>
      </c>
      <c r="BL1780" s="17" t="s">
        <v>254</v>
      </c>
      <c r="BM1780" s="193" t="s">
        <v>3514</v>
      </c>
    </row>
    <row r="1781" spans="1:65" s="2" customFormat="1" ht="33" customHeight="1">
      <c r="A1781" s="34"/>
      <c r="B1781" s="35"/>
      <c r="C1781" s="182" t="s">
        <v>1503</v>
      </c>
      <c r="D1781" s="182" t="s">
        <v>160</v>
      </c>
      <c r="E1781" s="183" t="s">
        <v>3515</v>
      </c>
      <c r="F1781" s="184" t="s">
        <v>3516</v>
      </c>
      <c r="G1781" s="185" t="s">
        <v>352</v>
      </c>
      <c r="H1781" s="186">
        <v>2</v>
      </c>
      <c r="I1781" s="187"/>
      <c r="J1781" s="188">
        <f>ROUND(I1781*H1781,2)</f>
        <v>0</v>
      </c>
      <c r="K1781" s="184" t="s">
        <v>164</v>
      </c>
      <c r="L1781" s="39"/>
      <c r="M1781" s="189" t="s">
        <v>1</v>
      </c>
      <c r="N1781" s="190" t="s">
        <v>43</v>
      </c>
      <c r="O1781" s="71"/>
      <c r="P1781" s="191">
        <f>O1781*H1781</f>
        <v>0</v>
      </c>
      <c r="Q1781" s="191">
        <v>0</v>
      </c>
      <c r="R1781" s="191">
        <f>Q1781*H1781</f>
        <v>0</v>
      </c>
      <c r="S1781" s="191">
        <v>0</v>
      </c>
      <c r="T1781" s="19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193" t="s">
        <v>254</v>
      </c>
      <c r="AT1781" s="193" t="s">
        <v>160</v>
      </c>
      <c r="AU1781" s="193" t="s">
        <v>87</v>
      </c>
      <c r="AY1781" s="17" t="s">
        <v>157</v>
      </c>
      <c r="BE1781" s="194">
        <f>IF(N1781="základní",J1781,0)</f>
        <v>0</v>
      </c>
      <c r="BF1781" s="194">
        <f>IF(N1781="snížená",J1781,0)</f>
        <v>0</v>
      </c>
      <c r="BG1781" s="194">
        <f>IF(N1781="zákl. přenesená",J1781,0)</f>
        <v>0</v>
      </c>
      <c r="BH1781" s="194">
        <f>IF(N1781="sníž. přenesená",J1781,0)</f>
        <v>0</v>
      </c>
      <c r="BI1781" s="194">
        <f>IF(N1781="nulová",J1781,0)</f>
        <v>0</v>
      </c>
      <c r="BJ1781" s="17" t="s">
        <v>85</v>
      </c>
      <c r="BK1781" s="194">
        <f>ROUND(I1781*H1781,2)</f>
        <v>0</v>
      </c>
      <c r="BL1781" s="17" t="s">
        <v>254</v>
      </c>
      <c r="BM1781" s="193" t="s">
        <v>3517</v>
      </c>
    </row>
    <row r="1782" spans="1:65" s="2" customFormat="1" ht="24.15" customHeight="1">
      <c r="A1782" s="34"/>
      <c r="B1782" s="35"/>
      <c r="C1782" s="228" t="s">
        <v>1538</v>
      </c>
      <c r="D1782" s="228" t="s">
        <v>240</v>
      </c>
      <c r="E1782" s="229" t="s">
        <v>3518</v>
      </c>
      <c r="F1782" s="230" t="s">
        <v>3519</v>
      </c>
      <c r="G1782" s="231" t="s">
        <v>352</v>
      </c>
      <c r="H1782" s="232">
        <v>2</v>
      </c>
      <c r="I1782" s="233"/>
      <c r="J1782" s="234">
        <f>ROUND(I1782*H1782,2)</f>
        <v>0</v>
      </c>
      <c r="K1782" s="230" t="s">
        <v>1</v>
      </c>
      <c r="L1782" s="235"/>
      <c r="M1782" s="236" t="s">
        <v>1</v>
      </c>
      <c r="N1782" s="237" t="s">
        <v>43</v>
      </c>
      <c r="O1782" s="71"/>
      <c r="P1782" s="191">
        <f>O1782*H1782</f>
        <v>0</v>
      </c>
      <c r="Q1782" s="191">
        <v>2.0500000000000001E-2</v>
      </c>
      <c r="R1782" s="191">
        <f>Q1782*H1782</f>
        <v>4.1000000000000002E-2</v>
      </c>
      <c r="S1782" s="191">
        <v>0</v>
      </c>
      <c r="T1782" s="19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193" t="s">
        <v>367</v>
      </c>
      <c r="AT1782" s="193" t="s">
        <v>240</v>
      </c>
      <c r="AU1782" s="193" t="s">
        <v>87</v>
      </c>
      <c r="AY1782" s="17" t="s">
        <v>157</v>
      </c>
      <c r="BE1782" s="194">
        <f>IF(N1782="základní",J1782,0)</f>
        <v>0</v>
      </c>
      <c r="BF1782" s="194">
        <f>IF(N1782="snížená",J1782,0)</f>
        <v>0</v>
      </c>
      <c r="BG1782" s="194">
        <f>IF(N1782="zákl. přenesená",J1782,0)</f>
        <v>0</v>
      </c>
      <c r="BH1782" s="194">
        <f>IF(N1782="sníž. přenesená",J1782,0)</f>
        <v>0</v>
      </c>
      <c r="BI1782" s="194">
        <f>IF(N1782="nulová",J1782,0)</f>
        <v>0</v>
      </c>
      <c r="BJ1782" s="17" t="s">
        <v>85</v>
      </c>
      <c r="BK1782" s="194">
        <f>ROUND(I1782*H1782,2)</f>
        <v>0</v>
      </c>
      <c r="BL1782" s="17" t="s">
        <v>254</v>
      </c>
      <c r="BM1782" s="193" t="s">
        <v>3520</v>
      </c>
    </row>
    <row r="1783" spans="1:65" s="14" customFormat="1" ht="10.199999999999999">
      <c r="B1783" s="206"/>
      <c r="C1783" s="207"/>
      <c r="D1783" s="197" t="s">
        <v>167</v>
      </c>
      <c r="E1783" s="208" t="s">
        <v>1</v>
      </c>
      <c r="F1783" s="209" t="s">
        <v>87</v>
      </c>
      <c r="G1783" s="207"/>
      <c r="H1783" s="210">
        <v>2</v>
      </c>
      <c r="I1783" s="211"/>
      <c r="J1783" s="207"/>
      <c r="K1783" s="207"/>
      <c r="L1783" s="212"/>
      <c r="M1783" s="213"/>
      <c r="N1783" s="214"/>
      <c r="O1783" s="214"/>
      <c r="P1783" s="214"/>
      <c r="Q1783" s="214"/>
      <c r="R1783" s="214"/>
      <c r="S1783" s="214"/>
      <c r="T1783" s="215"/>
      <c r="AT1783" s="216" t="s">
        <v>167</v>
      </c>
      <c r="AU1783" s="216" t="s">
        <v>87</v>
      </c>
      <c r="AV1783" s="14" t="s">
        <v>87</v>
      </c>
      <c r="AW1783" s="14" t="s">
        <v>33</v>
      </c>
      <c r="AX1783" s="14" t="s">
        <v>85</v>
      </c>
      <c r="AY1783" s="216" t="s">
        <v>157</v>
      </c>
    </row>
    <row r="1784" spans="1:65" s="2" customFormat="1" ht="16.5" customHeight="1">
      <c r="A1784" s="34"/>
      <c r="B1784" s="35"/>
      <c r="C1784" s="182" t="s">
        <v>3521</v>
      </c>
      <c r="D1784" s="182" t="s">
        <v>160</v>
      </c>
      <c r="E1784" s="183" t="s">
        <v>3522</v>
      </c>
      <c r="F1784" s="184" t="s">
        <v>3523</v>
      </c>
      <c r="G1784" s="185" t="s">
        <v>352</v>
      </c>
      <c r="H1784" s="186">
        <v>58</v>
      </c>
      <c r="I1784" s="187"/>
      <c r="J1784" s="188">
        <f>ROUND(I1784*H1784,2)</f>
        <v>0</v>
      </c>
      <c r="K1784" s="184" t="s">
        <v>164</v>
      </c>
      <c r="L1784" s="39"/>
      <c r="M1784" s="189" t="s">
        <v>1</v>
      </c>
      <c r="N1784" s="190" t="s">
        <v>43</v>
      </c>
      <c r="O1784" s="71"/>
      <c r="P1784" s="191">
        <f>O1784*H1784</f>
        <v>0</v>
      </c>
      <c r="Q1784" s="191">
        <v>0</v>
      </c>
      <c r="R1784" s="191">
        <f>Q1784*H1784</f>
        <v>0</v>
      </c>
      <c r="S1784" s="191">
        <v>2.4E-2</v>
      </c>
      <c r="T1784" s="192">
        <f>S1784*H1784</f>
        <v>1.3920000000000001</v>
      </c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R1784" s="193" t="s">
        <v>254</v>
      </c>
      <c r="AT1784" s="193" t="s">
        <v>160</v>
      </c>
      <c r="AU1784" s="193" t="s">
        <v>87</v>
      </c>
      <c r="AY1784" s="17" t="s">
        <v>157</v>
      </c>
      <c r="BE1784" s="194">
        <f>IF(N1784="základní",J1784,0)</f>
        <v>0</v>
      </c>
      <c r="BF1784" s="194">
        <f>IF(N1784="snížená",J1784,0)</f>
        <v>0</v>
      </c>
      <c r="BG1784" s="194">
        <f>IF(N1784="zákl. přenesená",J1784,0)</f>
        <v>0</v>
      </c>
      <c r="BH1784" s="194">
        <f>IF(N1784="sníž. přenesená",J1784,0)</f>
        <v>0</v>
      </c>
      <c r="BI1784" s="194">
        <f>IF(N1784="nulová",J1784,0)</f>
        <v>0</v>
      </c>
      <c r="BJ1784" s="17" t="s">
        <v>85</v>
      </c>
      <c r="BK1784" s="194">
        <f>ROUND(I1784*H1784,2)</f>
        <v>0</v>
      </c>
      <c r="BL1784" s="17" t="s">
        <v>254</v>
      </c>
      <c r="BM1784" s="193" t="s">
        <v>3524</v>
      </c>
    </row>
    <row r="1785" spans="1:65" s="14" customFormat="1" ht="10.199999999999999">
      <c r="B1785" s="206"/>
      <c r="C1785" s="207"/>
      <c r="D1785" s="197" t="s">
        <v>167</v>
      </c>
      <c r="E1785" s="208" t="s">
        <v>1</v>
      </c>
      <c r="F1785" s="209" t="s">
        <v>3525</v>
      </c>
      <c r="G1785" s="207"/>
      <c r="H1785" s="210">
        <v>30</v>
      </c>
      <c r="I1785" s="211"/>
      <c r="J1785" s="207"/>
      <c r="K1785" s="207"/>
      <c r="L1785" s="212"/>
      <c r="M1785" s="213"/>
      <c r="N1785" s="214"/>
      <c r="O1785" s="214"/>
      <c r="P1785" s="214"/>
      <c r="Q1785" s="214"/>
      <c r="R1785" s="214"/>
      <c r="S1785" s="214"/>
      <c r="T1785" s="215"/>
      <c r="AT1785" s="216" t="s">
        <v>167</v>
      </c>
      <c r="AU1785" s="216" t="s">
        <v>87</v>
      </c>
      <c r="AV1785" s="14" t="s">
        <v>87</v>
      </c>
      <c r="AW1785" s="14" t="s">
        <v>33</v>
      </c>
      <c r="AX1785" s="14" t="s">
        <v>78</v>
      </c>
      <c r="AY1785" s="216" t="s">
        <v>157</v>
      </c>
    </row>
    <row r="1786" spans="1:65" s="14" customFormat="1" ht="10.199999999999999">
      <c r="B1786" s="206"/>
      <c r="C1786" s="207"/>
      <c r="D1786" s="197" t="s">
        <v>167</v>
      </c>
      <c r="E1786" s="208" t="s">
        <v>1</v>
      </c>
      <c r="F1786" s="209" t="s">
        <v>3526</v>
      </c>
      <c r="G1786" s="207"/>
      <c r="H1786" s="210">
        <v>28</v>
      </c>
      <c r="I1786" s="211"/>
      <c r="J1786" s="207"/>
      <c r="K1786" s="207"/>
      <c r="L1786" s="212"/>
      <c r="M1786" s="213"/>
      <c r="N1786" s="214"/>
      <c r="O1786" s="214"/>
      <c r="P1786" s="214"/>
      <c r="Q1786" s="214"/>
      <c r="R1786" s="214"/>
      <c r="S1786" s="214"/>
      <c r="T1786" s="215"/>
      <c r="AT1786" s="216" t="s">
        <v>167</v>
      </c>
      <c r="AU1786" s="216" t="s">
        <v>87</v>
      </c>
      <c r="AV1786" s="14" t="s">
        <v>87</v>
      </c>
      <c r="AW1786" s="14" t="s">
        <v>33</v>
      </c>
      <c r="AX1786" s="14" t="s">
        <v>78</v>
      </c>
      <c r="AY1786" s="216" t="s">
        <v>157</v>
      </c>
    </row>
    <row r="1787" spans="1:65" s="15" customFormat="1" ht="10.199999999999999">
      <c r="B1787" s="217"/>
      <c r="C1787" s="218"/>
      <c r="D1787" s="197" t="s">
        <v>167</v>
      </c>
      <c r="E1787" s="219" t="s">
        <v>1</v>
      </c>
      <c r="F1787" s="220" t="s">
        <v>171</v>
      </c>
      <c r="G1787" s="218"/>
      <c r="H1787" s="221">
        <v>58</v>
      </c>
      <c r="I1787" s="222"/>
      <c r="J1787" s="218"/>
      <c r="K1787" s="218"/>
      <c r="L1787" s="223"/>
      <c r="M1787" s="224"/>
      <c r="N1787" s="225"/>
      <c r="O1787" s="225"/>
      <c r="P1787" s="225"/>
      <c r="Q1787" s="225"/>
      <c r="R1787" s="225"/>
      <c r="S1787" s="225"/>
      <c r="T1787" s="226"/>
      <c r="AT1787" s="227" t="s">
        <v>167</v>
      </c>
      <c r="AU1787" s="227" t="s">
        <v>87</v>
      </c>
      <c r="AV1787" s="15" t="s">
        <v>165</v>
      </c>
      <c r="AW1787" s="15" t="s">
        <v>33</v>
      </c>
      <c r="AX1787" s="15" t="s">
        <v>85</v>
      </c>
      <c r="AY1787" s="227" t="s">
        <v>157</v>
      </c>
    </row>
    <row r="1788" spans="1:65" s="2" customFormat="1" ht="24.15" customHeight="1">
      <c r="A1788" s="34"/>
      <c r="B1788" s="35"/>
      <c r="C1788" s="182" t="s">
        <v>3527</v>
      </c>
      <c r="D1788" s="182" t="s">
        <v>160</v>
      </c>
      <c r="E1788" s="183" t="s">
        <v>3528</v>
      </c>
      <c r="F1788" s="184" t="s">
        <v>3529</v>
      </c>
      <c r="G1788" s="185" t="s">
        <v>352</v>
      </c>
      <c r="H1788" s="186">
        <v>18</v>
      </c>
      <c r="I1788" s="187"/>
      <c r="J1788" s="188">
        <f>ROUND(I1788*H1788,2)</f>
        <v>0</v>
      </c>
      <c r="K1788" s="184" t="s">
        <v>164</v>
      </c>
      <c r="L1788" s="39"/>
      <c r="M1788" s="189" t="s">
        <v>1</v>
      </c>
      <c r="N1788" s="190" t="s">
        <v>43</v>
      </c>
      <c r="O1788" s="71"/>
      <c r="P1788" s="191">
        <f>O1788*H1788</f>
        <v>0</v>
      </c>
      <c r="Q1788" s="191">
        <v>0</v>
      </c>
      <c r="R1788" s="191">
        <f>Q1788*H1788</f>
        <v>0</v>
      </c>
      <c r="S1788" s="191">
        <v>1.4999999999999999E-2</v>
      </c>
      <c r="T1788" s="192">
        <f>S1788*H1788</f>
        <v>0.27</v>
      </c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R1788" s="193" t="s">
        <v>254</v>
      </c>
      <c r="AT1788" s="193" t="s">
        <v>160</v>
      </c>
      <c r="AU1788" s="193" t="s">
        <v>87</v>
      </c>
      <c r="AY1788" s="17" t="s">
        <v>157</v>
      </c>
      <c r="BE1788" s="194">
        <f>IF(N1788="základní",J1788,0)</f>
        <v>0</v>
      </c>
      <c r="BF1788" s="194">
        <f>IF(N1788="snížená",J1788,0)</f>
        <v>0</v>
      </c>
      <c r="BG1788" s="194">
        <f>IF(N1788="zákl. přenesená",J1788,0)</f>
        <v>0</v>
      </c>
      <c r="BH1788" s="194">
        <f>IF(N1788="sníž. přenesená",J1788,0)</f>
        <v>0</v>
      </c>
      <c r="BI1788" s="194">
        <f>IF(N1788="nulová",J1788,0)</f>
        <v>0</v>
      </c>
      <c r="BJ1788" s="17" t="s">
        <v>85</v>
      </c>
      <c r="BK1788" s="194">
        <f>ROUND(I1788*H1788,2)</f>
        <v>0</v>
      </c>
      <c r="BL1788" s="17" t="s">
        <v>254</v>
      </c>
      <c r="BM1788" s="193" t="s">
        <v>3530</v>
      </c>
    </row>
    <row r="1789" spans="1:65" s="14" customFormat="1" ht="10.199999999999999">
      <c r="B1789" s="206"/>
      <c r="C1789" s="207"/>
      <c r="D1789" s="197" t="s">
        <v>167</v>
      </c>
      <c r="E1789" s="208" t="s">
        <v>1</v>
      </c>
      <c r="F1789" s="209" t="s">
        <v>262</v>
      </c>
      <c r="G1789" s="207"/>
      <c r="H1789" s="210">
        <v>18</v>
      </c>
      <c r="I1789" s="211"/>
      <c r="J1789" s="207"/>
      <c r="K1789" s="207"/>
      <c r="L1789" s="212"/>
      <c r="M1789" s="213"/>
      <c r="N1789" s="214"/>
      <c r="O1789" s="214"/>
      <c r="P1789" s="214"/>
      <c r="Q1789" s="214"/>
      <c r="R1789" s="214"/>
      <c r="S1789" s="214"/>
      <c r="T1789" s="215"/>
      <c r="AT1789" s="216" t="s">
        <v>167</v>
      </c>
      <c r="AU1789" s="216" t="s">
        <v>87</v>
      </c>
      <c r="AV1789" s="14" t="s">
        <v>87</v>
      </c>
      <c r="AW1789" s="14" t="s">
        <v>33</v>
      </c>
      <c r="AX1789" s="14" t="s">
        <v>78</v>
      </c>
      <c r="AY1789" s="216" t="s">
        <v>157</v>
      </c>
    </row>
    <row r="1790" spans="1:65" s="15" customFormat="1" ht="10.199999999999999">
      <c r="B1790" s="217"/>
      <c r="C1790" s="218"/>
      <c r="D1790" s="197" t="s">
        <v>167</v>
      </c>
      <c r="E1790" s="219" t="s">
        <v>1</v>
      </c>
      <c r="F1790" s="220" t="s">
        <v>171</v>
      </c>
      <c r="G1790" s="218"/>
      <c r="H1790" s="221">
        <v>18</v>
      </c>
      <c r="I1790" s="222"/>
      <c r="J1790" s="218"/>
      <c r="K1790" s="218"/>
      <c r="L1790" s="223"/>
      <c r="M1790" s="224"/>
      <c r="N1790" s="225"/>
      <c r="O1790" s="225"/>
      <c r="P1790" s="225"/>
      <c r="Q1790" s="225"/>
      <c r="R1790" s="225"/>
      <c r="S1790" s="225"/>
      <c r="T1790" s="226"/>
      <c r="AT1790" s="227" t="s">
        <v>167</v>
      </c>
      <c r="AU1790" s="227" t="s">
        <v>87</v>
      </c>
      <c r="AV1790" s="15" t="s">
        <v>165</v>
      </c>
      <c r="AW1790" s="15" t="s">
        <v>33</v>
      </c>
      <c r="AX1790" s="15" t="s">
        <v>85</v>
      </c>
      <c r="AY1790" s="227" t="s">
        <v>157</v>
      </c>
    </row>
    <row r="1791" spans="1:65" s="2" customFormat="1" ht="24.15" customHeight="1">
      <c r="A1791" s="34"/>
      <c r="B1791" s="35"/>
      <c r="C1791" s="182" t="s">
        <v>1995</v>
      </c>
      <c r="D1791" s="182" t="s">
        <v>160</v>
      </c>
      <c r="E1791" s="183" t="s">
        <v>3531</v>
      </c>
      <c r="F1791" s="184" t="s">
        <v>3532</v>
      </c>
      <c r="G1791" s="185" t="s">
        <v>352</v>
      </c>
      <c r="H1791" s="186">
        <v>8</v>
      </c>
      <c r="I1791" s="187"/>
      <c r="J1791" s="188">
        <f>ROUND(I1791*H1791,2)</f>
        <v>0</v>
      </c>
      <c r="K1791" s="184" t="s">
        <v>164</v>
      </c>
      <c r="L1791" s="39"/>
      <c r="M1791" s="189" t="s">
        <v>1</v>
      </c>
      <c r="N1791" s="190" t="s">
        <v>43</v>
      </c>
      <c r="O1791" s="71"/>
      <c r="P1791" s="191">
        <f>O1791*H1791</f>
        <v>0</v>
      </c>
      <c r="Q1791" s="191">
        <v>0</v>
      </c>
      <c r="R1791" s="191">
        <f>Q1791*H1791</f>
        <v>0</v>
      </c>
      <c r="S1791" s="191">
        <v>2.5999999999999999E-2</v>
      </c>
      <c r="T1791" s="192">
        <f>S1791*H1791</f>
        <v>0.20799999999999999</v>
      </c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R1791" s="193" t="s">
        <v>254</v>
      </c>
      <c r="AT1791" s="193" t="s">
        <v>160</v>
      </c>
      <c r="AU1791" s="193" t="s">
        <v>87</v>
      </c>
      <c r="AY1791" s="17" t="s">
        <v>157</v>
      </c>
      <c r="BE1791" s="194">
        <f>IF(N1791="základní",J1791,0)</f>
        <v>0</v>
      </c>
      <c r="BF1791" s="194">
        <f>IF(N1791="snížená",J1791,0)</f>
        <v>0</v>
      </c>
      <c r="BG1791" s="194">
        <f>IF(N1791="zákl. přenesená",J1791,0)</f>
        <v>0</v>
      </c>
      <c r="BH1791" s="194">
        <f>IF(N1791="sníž. přenesená",J1791,0)</f>
        <v>0</v>
      </c>
      <c r="BI1791" s="194">
        <f>IF(N1791="nulová",J1791,0)</f>
        <v>0</v>
      </c>
      <c r="BJ1791" s="17" t="s">
        <v>85</v>
      </c>
      <c r="BK1791" s="194">
        <f>ROUND(I1791*H1791,2)</f>
        <v>0</v>
      </c>
      <c r="BL1791" s="17" t="s">
        <v>254</v>
      </c>
      <c r="BM1791" s="193" t="s">
        <v>3533</v>
      </c>
    </row>
    <row r="1792" spans="1:65" s="14" customFormat="1" ht="10.199999999999999">
      <c r="B1792" s="206"/>
      <c r="C1792" s="207"/>
      <c r="D1792" s="197" t="s">
        <v>167</v>
      </c>
      <c r="E1792" s="208" t="s">
        <v>1</v>
      </c>
      <c r="F1792" s="209" t="s">
        <v>218</v>
      </c>
      <c r="G1792" s="207"/>
      <c r="H1792" s="210">
        <v>8</v>
      </c>
      <c r="I1792" s="211"/>
      <c r="J1792" s="207"/>
      <c r="K1792" s="207"/>
      <c r="L1792" s="212"/>
      <c r="M1792" s="213"/>
      <c r="N1792" s="214"/>
      <c r="O1792" s="214"/>
      <c r="P1792" s="214"/>
      <c r="Q1792" s="214"/>
      <c r="R1792" s="214"/>
      <c r="S1792" s="214"/>
      <c r="T1792" s="215"/>
      <c r="AT1792" s="216" t="s">
        <v>167</v>
      </c>
      <c r="AU1792" s="216" t="s">
        <v>87</v>
      </c>
      <c r="AV1792" s="14" t="s">
        <v>87</v>
      </c>
      <c r="AW1792" s="14" t="s">
        <v>33</v>
      </c>
      <c r="AX1792" s="14" t="s">
        <v>78</v>
      </c>
      <c r="AY1792" s="216" t="s">
        <v>157</v>
      </c>
    </row>
    <row r="1793" spans="1:65" s="15" customFormat="1" ht="10.199999999999999">
      <c r="B1793" s="217"/>
      <c r="C1793" s="218"/>
      <c r="D1793" s="197" t="s">
        <v>167</v>
      </c>
      <c r="E1793" s="219" t="s">
        <v>1</v>
      </c>
      <c r="F1793" s="220" t="s">
        <v>171</v>
      </c>
      <c r="G1793" s="218"/>
      <c r="H1793" s="221">
        <v>8</v>
      </c>
      <c r="I1793" s="222"/>
      <c r="J1793" s="218"/>
      <c r="K1793" s="218"/>
      <c r="L1793" s="223"/>
      <c r="M1793" s="224"/>
      <c r="N1793" s="225"/>
      <c r="O1793" s="225"/>
      <c r="P1793" s="225"/>
      <c r="Q1793" s="225"/>
      <c r="R1793" s="225"/>
      <c r="S1793" s="225"/>
      <c r="T1793" s="226"/>
      <c r="AT1793" s="227" t="s">
        <v>167</v>
      </c>
      <c r="AU1793" s="227" t="s">
        <v>87</v>
      </c>
      <c r="AV1793" s="15" t="s">
        <v>165</v>
      </c>
      <c r="AW1793" s="15" t="s">
        <v>33</v>
      </c>
      <c r="AX1793" s="15" t="s">
        <v>85</v>
      </c>
      <c r="AY1793" s="227" t="s">
        <v>157</v>
      </c>
    </row>
    <row r="1794" spans="1:65" s="2" customFormat="1" ht="33" customHeight="1">
      <c r="A1794" s="34"/>
      <c r="B1794" s="35"/>
      <c r="C1794" s="182" t="s">
        <v>2021</v>
      </c>
      <c r="D1794" s="182" t="s">
        <v>160</v>
      </c>
      <c r="E1794" s="183" t="s">
        <v>3534</v>
      </c>
      <c r="F1794" s="184" t="s">
        <v>3535</v>
      </c>
      <c r="G1794" s="185" t="s">
        <v>806</v>
      </c>
      <c r="H1794" s="238"/>
      <c r="I1794" s="187"/>
      <c r="J1794" s="188">
        <f>ROUND(I1794*H1794,2)</f>
        <v>0</v>
      </c>
      <c r="K1794" s="184" t="s">
        <v>164</v>
      </c>
      <c r="L1794" s="39"/>
      <c r="M1794" s="189" t="s">
        <v>1</v>
      </c>
      <c r="N1794" s="190" t="s">
        <v>43</v>
      </c>
      <c r="O1794" s="71"/>
      <c r="P1794" s="191">
        <f>O1794*H1794</f>
        <v>0</v>
      </c>
      <c r="Q1794" s="191">
        <v>0</v>
      </c>
      <c r="R1794" s="191">
        <f>Q1794*H1794</f>
        <v>0</v>
      </c>
      <c r="S1794" s="191">
        <v>0</v>
      </c>
      <c r="T1794" s="192">
        <f>S1794*H1794</f>
        <v>0</v>
      </c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R1794" s="193" t="s">
        <v>254</v>
      </c>
      <c r="AT1794" s="193" t="s">
        <v>160</v>
      </c>
      <c r="AU1794" s="193" t="s">
        <v>87</v>
      </c>
      <c r="AY1794" s="17" t="s">
        <v>157</v>
      </c>
      <c r="BE1794" s="194">
        <f>IF(N1794="základní",J1794,0)</f>
        <v>0</v>
      </c>
      <c r="BF1794" s="194">
        <f>IF(N1794="snížená",J1794,0)</f>
        <v>0</v>
      </c>
      <c r="BG1794" s="194">
        <f>IF(N1794="zákl. přenesená",J1794,0)</f>
        <v>0</v>
      </c>
      <c r="BH1794" s="194">
        <f>IF(N1794="sníž. přenesená",J1794,0)</f>
        <v>0</v>
      </c>
      <c r="BI1794" s="194">
        <f>IF(N1794="nulová",J1794,0)</f>
        <v>0</v>
      </c>
      <c r="BJ1794" s="17" t="s">
        <v>85</v>
      </c>
      <c r="BK1794" s="194">
        <f>ROUND(I1794*H1794,2)</f>
        <v>0</v>
      </c>
      <c r="BL1794" s="17" t="s">
        <v>254</v>
      </c>
      <c r="BM1794" s="193" t="s">
        <v>3536</v>
      </c>
    </row>
    <row r="1795" spans="1:65" s="2" customFormat="1" ht="24.15" customHeight="1">
      <c r="A1795" s="34"/>
      <c r="B1795" s="35"/>
      <c r="C1795" s="182" t="s">
        <v>2059</v>
      </c>
      <c r="D1795" s="182" t="s">
        <v>160</v>
      </c>
      <c r="E1795" s="183" t="s">
        <v>3537</v>
      </c>
      <c r="F1795" s="184" t="s">
        <v>3538</v>
      </c>
      <c r="G1795" s="185" t="s">
        <v>806</v>
      </c>
      <c r="H1795" s="238"/>
      <c r="I1795" s="187"/>
      <c r="J1795" s="188">
        <f>ROUND(I1795*H1795,2)</f>
        <v>0</v>
      </c>
      <c r="K1795" s="184" t="s">
        <v>164</v>
      </c>
      <c r="L1795" s="39"/>
      <c r="M1795" s="189" t="s">
        <v>1</v>
      </c>
      <c r="N1795" s="190" t="s">
        <v>43</v>
      </c>
      <c r="O1795" s="71"/>
      <c r="P1795" s="191">
        <f>O1795*H1795</f>
        <v>0</v>
      </c>
      <c r="Q1795" s="191">
        <v>0</v>
      </c>
      <c r="R1795" s="191">
        <f>Q1795*H1795</f>
        <v>0</v>
      </c>
      <c r="S1795" s="191">
        <v>0</v>
      </c>
      <c r="T1795" s="19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193" t="s">
        <v>254</v>
      </c>
      <c r="AT1795" s="193" t="s">
        <v>160</v>
      </c>
      <c r="AU1795" s="193" t="s">
        <v>87</v>
      </c>
      <c r="AY1795" s="17" t="s">
        <v>157</v>
      </c>
      <c r="BE1795" s="194">
        <f>IF(N1795="základní",J1795,0)</f>
        <v>0</v>
      </c>
      <c r="BF1795" s="194">
        <f>IF(N1795="snížená",J1795,0)</f>
        <v>0</v>
      </c>
      <c r="BG1795" s="194">
        <f>IF(N1795="zákl. přenesená",J1795,0)</f>
        <v>0</v>
      </c>
      <c r="BH1795" s="194">
        <f>IF(N1795="sníž. přenesená",J1795,0)</f>
        <v>0</v>
      </c>
      <c r="BI1795" s="194">
        <f>IF(N1795="nulová",J1795,0)</f>
        <v>0</v>
      </c>
      <c r="BJ1795" s="17" t="s">
        <v>85</v>
      </c>
      <c r="BK1795" s="194">
        <f>ROUND(I1795*H1795,2)</f>
        <v>0</v>
      </c>
      <c r="BL1795" s="17" t="s">
        <v>254</v>
      </c>
      <c r="BM1795" s="193" t="s">
        <v>3539</v>
      </c>
    </row>
    <row r="1796" spans="1:65" s="12" customFormat="1" ht="22.8" customHeight="1">
      <c r="B1796" s="166"/>
      <c r="C1796" s="167"/>
      <c r="D1796" s="168" t="s">
        <v>77</v>
      </c>
      <c r="E1796" s="180" t="s">
        <v>3540</v>
      </c>
      <c r="F1796" s="180" t="s">
        <v>3541</v>
      </c>
      <c r="G1796" s="167"/>
      <c r="H1796" s="167"/>
      <c r="I1796" s="170"/>
      <c r="J1796" s="181">
        <f>BK1796</f>
        <v>0</v>
      </c>
      <c r="K1796" s="167"/>
      <c r="L1796" s="172"/>
      <c r="M1796" s="173"/>
      <c r="N1796" s="174"/>
      <c r="O1796" s="174"/>
      <c r="P1796" s="175">
        <f>SUM(P1797:P1884)</f>
        <v>0</v>
      </c>
      <c r="Q1796" s="174"/>
      <c r="R1796" s="175">
        <f>SUM(R1797:R1884)</f>
        <v>36.254623500000001</v>
      </c>
      <c r="S1796" s="174"/>
      <c r="T1796" s="176">
        <f>SUM(T1797:T1884)</f>
        <v>0.5</v>
      </c>
      <c r="AR1796" s="177" t="s">
        <v>87</v>
      </c>
      <c r="AT1796" s="178" t="s">
        <v>77</v>
      </c>
      <c r="AU1796" s="178" t="s">
        <v>85</v>
      </c>
      <c r="AY1796" s="177" t="s">
        <v>157</v>
      </c>
      <c r="BK1796" s="179">
        <f>SUM(BK1797:BK1884)</f>
        <v>0</v>
      </c>
    </row>
    <row r="1797" spans="1:65" s="2" customFormat="1" ht="33" customHeight="1">
      <c r="A1797" s="34"/>
      <c r="B1797" s="35"/>
      <c r="C1797" s="182" t="s">
        <v>2113</v>
      </c>
      <c r="D1797" s="182" t="s">
        <v>160</v>
      </c>
      <c r="E1797" s="183" t="s">
        <v>3542</v>
      </c>
      <c r="F1797" s="184" t="s">
        <v>3543</v>
      </c>
      <c r="G1797" s="185" t="s">
        <v>174</v>
      </c>
      <c r="H1797" s="186">
        <v>1</v>
      </c>
      <c r="I1797" s="187"/>
      <c r="J1797" s="188">
        <f>ROUND(I1797*H1797,2)</f>
        <v>0</v>
      </c>
      <c r="K1797" s="184" t="s">
        <v>164</v>
      </c>
      <c r="L1797" s="39"/>
      <c r="M1797" s="189" t="s">
        <v>1</v>
      </c>
      <c r="N1797" s="190" t="s">
        <v>43</v>
      </c>
      <c r="O1797" s="71"/>
      <c r="P1797" s="191">
        <f>O1797*H1797</f>
        <v>0</v>
      </c>
      <c r="Q1797" s="191">
        <v>2.3000000000000001E-4</v>
      </c>
      <c r="R1797" s="191">
        <f>Q1797*H1797</f>
        <v>2.3000000000000001E-4</v>
      </c>
      <c r="S1797" s="191">
        <v>0</v>
      </c>
      <c r="T1797" s="19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193" t="s">
        <v>254</v>
      </c>
      <c r="AT1797" s="193" t="s">
        <v>160</v>
      </c>
      <c r="AU1797" s="193" t="s">
        <v>87</v>
      </c>
      <c r="AY1797" s="17" t="s">
        <v>157</v>
      </c>
      <c r="BE1797" s="194">
        <f>IF(N1797="základní",J1797,0)</f>
        <v>0</v>
      </c>
      <c r="BF1797" s="194">
        <f>IF(N1797="snížená",J1797,0)</f>
        <v>0</v>
      </c>
      <c r="BG1797" s="194">
        <f>IF(N1797="zákl. přenesená",J1797,0)</f>
        <v>0</v>
      </c>
      <c r="BH1797" s="194">
        <f>IF(N1797="sníž. přenesená",J1797,0)</f>
        <v>0</v>
      </c>
      <c r="BI1797" s="194">
        <f>IF(N1797="nulová",J1797,0)</f>
        <v>0</v>
      </c>
      <c r="BJ1797" s="17" t="s">
        <v>85</v>
      </c>
      <c r="BK1797" s="194">
        <f>ROUND(I1797*H1797,2)</f>
        <v>0</v>
      </c>
      <c r="BL1797" s="17" t="s">
        <v>254</v>
      </c>
      <c r="BM1797" s="193" t="s">
        <v>3544</v>
      </c>
    </row>
    <row r="1798" spans="1:65" s="2" customFormat="1" ht="49.05" customHeight="1">
      <c r="A1798" s="34"/>
      <c r="B1798" s="35"/>
      <c r="C1798" s="228" t="s">
        <v>2159</v>
      </c>
      <c r="D1798" s="228" t="s">
        <v>240</v>
      </c>
      <c r="E1798" s="229" t="s">
        <v>3545</v>
      </c>
      <c r="F1798" s="230" t="s">
        <v>3546</v>
      </c>
      <c r="G1798" s="231" t="s">
        <v>174</v>
      </c>
      <c r="H1798" s="232">
        <v>1</v>
      </c>
      <c r="I1798" s="233"/>
      <c r="J1798" s="234">
        <f>ROUND(I1798*H1798,2)</f>
        <v>0</v>
      </c>
      <c r="K1798" s="230" t="s">
        <v>1</v>
      </c>
      <c r="L1798" s="235"/>
      <c r="M1798" s="236" t="s">
        <v>1</v>
      </c>
      <c r="N1798" s="237" t="s">
        <v>43</v>
      </c>
      <c r="O1798" s="71"/>
      <c r="P1798" s="191">
        <f>O1798*H1798</f>
        <v>0</v>
      </c>
      <c r="Q1798" s="191">
        <v>3.8289999999999998E-2</v>
      </c>
      <c r="R1798" s="191">
        <f>Q1798*H1798</f>
        <v>3.8289999999999998E-2</v>
      </c>
      <c r="S1798" s="191">
        <v>0</v>
      </c>
      <c r="T1798" s="192">
        <f>S1798*H1798</f>
        <v>0</v>
      </c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R1798" s="193" t="s">
        <v>367</v>
      </c>
      <c r="AT1798" s="193" t="s">
        <v>240</v>
      </c>
      <c r="AU1798" s="193" t="s">
        <v>87</v>
      </c>
      <c r="AY1798" s="17" t="s">
        <v>157</v>
      </c>
      <c r="BE1798" s="194">
        <f>IF(N1798="základní",J1798,0)</f>
        <v>0</v>
      </c>
      <c r="BF1798" s="194">
        <f>IF(N1798="snížená",J1798,0)</f>
        <v>0</v>
      </c>
      <c r="BG1798" s="194">
        <f>IF(N1798="zákl. přenesená",J1798,0)</f>
        <v>0</v>
      </c>
      <c r="BH1798" s="194">
        <f>IF(N1798="sníž. přenesená",J1798,0)</f>
        <v>0</v>
      </c>
      <c r="BI1798" s="194">
        <f>IF(N1798="nulová",J1798,0)</f>
        <v>0</v>
      </c>
      <c r="BJ1798" s="17" t="s">
        <v>85</v>
      </c>
      <c r="BK1798" s="194">
        <f>ROUND(I1798*H1798,2)</f>
        <v>0</v>
      </c>
      <c r="BL1798" s="17" t="s">
        <v>254</v>
      </c>
      <c r="BM1798" s="193" t="s">
        <v>3547</v>
      </c>
    </row>
    <row r="1799" spans="1:65" s="14" customFormat="1" ht="10.199999999999999">
      <c r="B1799" s="206"/>
      <c r="C1799" s="207"/>
      <c r="D1799" s="197" t="s">
        <v>167</v>
      </c>
      <c r="E1799" s="208" t="s">
        <v>1</v>
      </c>
      <c r="F1799" s="209" t="s">
        <v>85</v>
      </c>
      <c r="G1799" s="207"/>
      <c r="H1799" s="210">
        <v>1</v>
      </c>
      <c r="I1799" s="211"/>
      <c r="J1799" s="207"/>
      <c r="K1799" s="207"/>
      <c r="L1799" s="212"/>
      <c r="M1799" s="213"/>
      <c r="N1799" s="214"/>
      <c r="O1799" s="214"/>
      <c r="P1799" s="214"/>
      <c r="Q1799" s="214"/>
      <c r="R1799" s="214"/>
      <c r="S1799" s="214"/>
      <c r="T1799" s="215"/>
      <c r="AT1799" s="216" t="s">
        <v>167</v>
      </c>
      <c r="AU1799" s="216" t="s">
        <v>87</v>
      </c>
      <c r="AV1799" s="14" t="s">
        <v>87</v>
      </c>
      <c r="AW1799" s="14" t="s">
        <v>33</v>
      </c>
      <c r="AX1799" s="14" t="s">
        <v>85</v>
      </c>
      <c r="AY1799" s="216" t="s">
        <v>157</v>
      </c>
    </row>
    <row r="1800" spans="1:65" s="2" customFormat="1" ht="44.25" customHeight="1">
      <c r="A1800" s="34"/>
      <c r="B1800" s="35"/>
      <c r="C1800" s="228" t="s">
        <v>3548</v>
      </c>
      <c r="D1800" s="228" t="s">
        <v>240</v>
      </c>
      <c r="E1800" s="229" t="s">
        <v>3549</v>
      </c>
      <c r="F1800" s="230" t="s">
        <v>3550</v>
      </c>
      <c r="G1800" s="231" t="s">
        <v>174</v>
      </c>
      <c r="H1800" s="232">
        <v>1</v>
      </c>
      <c r="I1800" s="233"/>
      <c r="J1800" s="234">
        <f>ROUND(I1800*H1800,2)</f>
        <v>0</v>
      </c>
      <c r="K1800" s="230" t="s">
        <v>1</v>
      </c>
      <c r="L1800" s="235"/>
      <c r="M1800" s="236" t="s">
        <v>1</v>
      </c>
      <c r="N1800" s="237" t="s">
        <v>43</v>
      </c>
      <c r="O1800" s="71"/>
      <c r="P1800" s="191">
        <f>O1800*H1800</f>
        <v>0</v>
      </c>
      <c r="Q1800" s="191">
        <v>3.8289999999999998E-2</v>
      </c>
      <c r="R1800" s="191">
        <f>Q1800*H1800</f>
        <v>3.8289999999999998E-2</v>
      </c>
      <c r="S1800" s="191">
        <v>0</v>
      </c>
      <c r="T1800" s="19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193" t="s">
        <v>367</v>
      </c>
      <c r="AT1800" s="193" t="s">
        <v>240</v>
      </c>
      <c r="AU1800" s="193" t="s">
        <v>87</v>
      </c>
      <c r="AY1800" s="17" t="s">
        <v>157</v>
      </c>
      <c r="BE1800" s="194">
        <f>IF(N1800="základní",J1800,0)</f>
        <v>0</v>
      </c>
      <c r="BF1800" s="194">
        <f>IF(N1800="snížená",J1800,0)</f>
        <v>0</v>
      </c>
      <c r="BG1800" s="194">
        <f>IF(N1800="zákl. přenesená",J1800,0)</f>
        <v>0</v>
      </c>
      <c r="BH1800" s="194">
        <f>IF(N1800="sníž. přenesená",J1800,0)</f>
        <v>0</v>
      </c>
      <c r="BI1800" s="194">
        <f>IF(N1800="nulová",J1800,0)</f>
        <v>0</v>
      </c>
      <c r="BJ1800" s="17" t="s">
        <v>85</v>
      </c>
      <c r="BK1800" s="194">
        <f>ROUND(I1800*H1800,2)</f>
        <v>0</v>
      </c>
      <c r="BL1800" s="17" t="s">
        <v>254</v>
      </c>
      <c r="BM1800" s="193" t="s">
        <v>3551</v>
      </c>
    </row>
    <row r="1801" spans="1:65" s="14" customFormat="1" ht="10.199999999999999">
      <c r="B1801" s="206"/>
      <c r="C1801" s="207"/>
      <c r="D1801" s="197" t="s">
        <v>167</v>
      </c>
      <c r="E1801" s="208" t="s">
        <v>1</v>
      </c>
      <c r="F1801" s="209" t="s">
        <v>85</v>
      </c>
      <c r="G1801" s="207"/>
      <c r="H1801" s="210">
        <v>1</v>
      </c>
      <c r="I1801" s="211"/>
      <c r="J1801" s="207"/>
      <c r="K1801" s="207"/>
      <c r="L1801" s="212"/>
      <c r="M1801" s="213"/>
      <c r="N1801" s="214"/>
      <c r="O1801" s="214"/>
      <c r="P1801" s="214"/>
      <c r="Q1801" s="214"/>
      <c r="R1801" s="214"/>
      <c r="S1801" s="214"/>
      <c r="T1801" s="215"/>
      <c r="AT1801" s="216" t="s">
        <v>167</v>
      </c>
      <c r="AU1801" s="216" t="s">
        <v>87</v>
      </c>
      <c r="AV1801" s="14" t="s">
        <v>87</v>
      </c>
      <c r="AW1801" s="14" t="s">
        <v>33</v>
      </c>
      <c r="AX1801" s="14" t="s">
        <v>85</v>
      </c>
      <c r="AY1801" s="216" t="s">
        <v>157</v>
      </c>
    </row>
    <row r="1802" spans="1:65" s="2" customFormat="1" ht="37.799999999999997" customHeight="1">
      <c r="A1802" s="34"/>
      <c r="B1802" s="35"/>
      <c r="C1802" s="228" t="s">
        <v>3552</v>
      </c>
      <c r="D1802" s="228" t="s">
        <v>240</v>
      </c>
      <c r="E1802" s="229" t="s">
        <v>3553</v>
      </c>
      <c r="F1802" s="230" t="s">
        <v>3554</v>
      </c>
      <c r="G1802" s="231" t="s">
        <v>174</v>
      </c>
      <c r="H1802" s="232">
        <v>2</v>
      </c>
      <c r="I1802" s="233"/>
      <c r="J1802" s="234">
        <f>ROUND(I1802*H1802,2)</f>
        <v>0</v>
      </c>
      <c r="K1802" s="230" t="s">
        <v>1</v>
      </c>
      <c r="L1802" s="235"/>
      <c r="M1802" s="236" t="s">
        <v>1</v>
      </c>
      <c r="N1802" s="237" t="s">
        <v>43</v>
      </c>
      <c r="O1802" s="71"/>
      <c r="P1802" s="191">
        <f>O1802*H1802</f>
        <v>0</v>
      </c>
      <c r="Q1802" s="191">
        <v>3.8289999999999998E-2</v>
      </c>
      <c r="R1802" s="191">
        <f>Q1802*H1802</f>
        <v>7.6579999999999995E-2</v>
      </c>
      <c r="S1802" s="191">
        <v>0</v>
      </c>
      <c r="T1802" s="19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193" t="s">
        <v>367</v>
      </c>
      <c r="AT1802" s="193" t="s">
        <v>240</v>
      </c>
      <c r="AU1802" s="193" t="s">
        <v>87</v>
      </c>
      <c r="AY1802" s="17" t="s">
        <v>157</v>
      </c>
      <c r="BE1802" s="194">
        <f>IF(N1802="základní",J1802,0)</f>
        <v>0</v>
      </c>
      <c r="BF1802" s="194">
        <f>IF(N1802="snížená",J1802,0)</f>
        <v>0</v>
      </c>
      <c r="BG1802" s="194">
        <f>IF(N1802="zákl. přenesená",J1802,0)</f>
        <v>0</v>
      </c>
      <c r="BH1802" s="194">
        <f>IF(N1802="sníž. přenesená",J1802,0)</f>
        <v>0</v>
      </c>
      <c r="BI1802" s="194">
        <f>IF(N1802="nulová",J1802,0)</f>
        <v>0</v>
      </c>
      <c r="BJ1802" s="17" t="s">
        <v>85</v>
      </c>
      <c r="BK1802" s="194">
        <f>ROUND(I1802*H1802,2)</f>
        <v>0</v>
      </c>
      <c r="BL1802" s="17" t="s">
        <v>254</v>
      </c>
      <c r="BM1802" s="193" t="s">
        <v>3555</v>
      </c>
    </row>
    <row r="1803" spans="1:65" s="14" customFormat="1" ht="10.199999999999999">
      <c r="B1803" s="206"/>
      <c r="C1803" s="207"/>
      <c r="D1803" s="197" t="s">
        <v>167</v>
      </c>
      <c r="E1803" s="208" t="s">
        <v>1</v>
      </c>
      <c r="F1803" s="209" t="s">
        <v>87</v>
      </c>
      <c r="G1803" s="207"/>
      <c r="H1803" s="210">
        <v>2</v>
      </c>
      <c r="I1803" s="211"/>
      <c r="J1803" s="207"/>
      <c r="K1803" s="207"/>
      <c r="L1803" s="212"/>
      <c r="M1803" s="213"/>
      <c r="N1803" s="214"/>
      <c r="O1803" s="214"/>
      <c r="P1803" s="214"/>
      <c r="Q1803" s="214"/>
      <c r="R1803" s="214"/>
      <c r="S1803" s="214"/>
      <c r="T1803" s="215"/>
      <c r="AT1803" s="216" t="s">
        <v>167</v>
      </c>
      <c r="AU1803" s="216" t="s">
        <v>87</v>
      </c>
      <c r="AV1803" s="14" t="s">
        <v>87</v>
      </c>
      <c r="AW1803" s="14" t="s">
        <v>33</v>
      </c>
      <c r="AX1803" s="14" t="s">
        <v>85</v>
      </c>
      <c r="AY1803" s="216" t="s">
        <v>157</v>
      </c>
    </row>
    <row r="1804" spans="1:65" s="2" customFormat="1" ht="37.799999999999997" customHeight="1">
      <c r="A1804" s="34"/>
      <c r="B1804" s="35"/>
      <c r="C1804" s="228" t="s">
        <v>3556</v>
      </c>
      <c r="D1804" s="228" t="s">
        <v>240</v>
      </c>
      <c r="E1804" s="229" t="s">
        <v>3557</v>
      </c>
      <c r="F1804" s="230" t="s">
        <v>3558</v>
      </c>
      <c r="G1804" s="231" t="s">
        <v>174</v>
      </c>
      <c r="H1804" s="232">
        <v>3</v>
      </c>
      <c r="I1804" s="233"/>
      <c r="J1804" s="234">
        <f>ROUND(I1804*H1804,2)</f>
        <v>0</v>
      </c>
      <c r="K1804" s="230" t="s">
        <v>1</v>
      </c>
      <c r="L1804" s="235"/>
      <c r="M1804" s="236" t="s">
        <v>1</v>
      </c>
      <c r="N1804" s="237" t="s">
        <v>43</v>
      </c>
      <c r="O1804" s="71"/>
      <c r="P1804" s="191">
        <f>O1804*H1804</f>
        <v>0</v>
      </c>
      <c r="Q1804" s="191">
        <v>3.8289999999999998E-2</v>
      </c>
      <c r="R1804" s="191">
        <f>Q1804*H1804</f>
        <v>0.11487</v>
      </c>
      <c r="S1804" s="191">
        <v>0</v>
      </c>
      <c r="T1804" s="19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193" t="s">
        <v>367</v>
      </c>
      <c r="AT1804" s="193" t="s">
        <v>240</v>
      </c>
      <c r="AU1804" s="193" t="s">
        <v>87</v>
      </c>
      <c r="AY1804" s="17" t="s">
        <v>157</v>
      </c>
      <c r="BE1804" s="194">
        <f>IF(N1804="základní",J1804,0)</f>
        <v>0</v>
      </c>
      <c r="BF1804" s="194">
        <f>IF(N1804="snížená",J1804,0)</f>
        <v>0</v>
      </c>
      <c r="BG1804" s="194">
        <f>IF(N1804="zákl. přenesená",J1804,0)</f>
        <v>0</v>
      </c>
      <c r="BH1804" s="194">
        <f>IF(N1804="sníž. přenesená",J1804,0)</f>
        <v>0</v>
      </c>
      <c r="BI1804" s="194">
        <f>IF(N1804="nulová",J1804,0)</f>
        <v>0</v>
      </c>
      <c r="BJ1804" s="17" t="s">
        <v>85</v>
      </c>
      <c r="BK1804" s="194">
        <f>ROUND(I1804*H1804,2)</f>
        <v>0</v>
      </c>
      <c r="BL1804" s="17" t="s">
        <v>254</v>
      </c>
      <c r="BM1804" s="193" t="s">
        <v>3559</v>
      </c>
    </row>
    <row r="1805" spans="1:65" s="14" customFormat="1" ht="10.199999999999999">
      <c r="B1805" s="206"/>
      <c r="C1805" s="207"/>
      <c r="D1805" s="197" t="s">
        <v>167</v>
      </c>
      <c r="E1805" s="208" t="s">
        <v>1</v>
      </c>
      <c r="F1805" s="209" t="s">
        <v>158</v>
      </c>
      <c r="G1805" s="207"/>
      <c r="H1805" s="210">
        <v>3</v>
      </c>
      <c r="I1805" s="211"/>
      <c r="J1805" s="207"/>
      <c r="K1805" s="207"/>
      <c r="L1805" s="212"/>
      <c r="M1805" s="213"/>
      <c r="N1805" s="214"/>
      <c r="O1805" s="214"/>
      <c r="P1805" s="214"/>
      <c r="Q1805" s="214"/>
      <c r="R1805" s="214"/>
      <c r="S1805" s="214"/>
      <c r="T1805" s="215"/>
      <c r="AT1805" s="216" t="s">
        <v>167</v>
      </c>
      <c r="AU1805" s="216" t="s">
        <v>87</v>
      </c>
      <c r="AV1805" s="14" t="s">
        <v>87</v>
      </c>
      <c r="AW1805" s="14" t="s">
        <v>33</v>
      </c>
      <c r="AX1805" s="14" t="s">
        <v>85</v>
      </c>
      <c r="AY1805" s="216" t="s">
        <v>157</v>
      </c>
    </row>
    <row r="1806" spans="1:65" s="2" customFormat="1" ht="49.05" customHeight="1">
      <c r="A1806" s="34"/>
      <c r="B1806" s="35"/>
      <c r="C1806" s="228" t="s">
        <v>3560</v>
      </c>
      <c r="D1806" s="228" t="s">
        <v>240</v>
      </c>
      <c r="E1806" s="229" t="s">
        <v>3561</v>
      </c>
      <c r="F1806" s="230" t="s">
        <v>3562</v>
      </c>
      <c r="G1806" s="231" t="s">
        <v>174</v>
      </c>
      <c r="H1806" s="232">
        <v>1</v>
      </c>
      <c r="I1806" s="233"/>
      <c r="J1806" s="234">
        <f>ROUND(I1806*H1806,2)</f>
        <v>0</v>
      </c>
      <c r="K1806" s="230" t="s">
        <v>1</v>
      </c>
      <c r="L1806" s="235"/>
      <c r="M1806" s="236" t="s">
        <v>1</v>
      </c>
      <c r="N1806" s="237" t="s">
        <v>43</v>
      </c>
      <c r="O1806" s="71"/>
      <c r="P1806" s="191">
        <f>O1806*H1806</f>
        <v>0</v>
      </c>
      <c r="Q1806" s="191">
        <v>3.8289999999999998E-2</v>
      </c>
      <c r="R1806" s="191">
        <f>Q1806*H1806</f>
        <v>3.8289999999999998E-2</v>
      </c>
      <c r="S1806" s="191">
        <v>0</v>
      </c>
      <c r="T1806" s="19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193" t="s">
        <v>367</v>
      </c>
      <c r="AT1806" s="193" t="s">
        <v>240</v>
      </c>
      <c r="AU1806" s="193" t="s">
        <v>87</v>
      </c>
      <c r="AY1806" s="17" t="s">
        <v>157</v>
      </c>
      <c r="BE1806" s="194">
        <f>IF(N1806="základní",J1806,0)</f>
        <v>0</v>
      </c>
      <c r="BF1806" s="194">
        <f>IF(N1806="snížená",J1806,0)</f>
        <v>0</v>
      </c>
      <c r="BG1806" s="194">
        <f>IF(N1806="zákl. přenesená",J1806,0)</f>
        <v>0</v>
      </c>
      <c r="BH1806" s="194">
        <f>IF(N1806="sníž. přenesená",J1806,0)</f>
        <v>0</v>
      </c>
      <c r="BI1806" s="194">
        <f>IF(N1806="nulová",J1806,0)</f>
        <v>0</v>
      </c>
      <c r="BJ1806" s="17" t="s">
        <v>85</v>
      </c>
      <c r="BK1806" s="194">
        <f>ROUND(I1806*H1806,2)</f>
        <v>0</v>
      </c>
      <c r="BL1806" s="17" t="s">
        <v>254</v>
      </c>
      <c r="BM1806" s="193" t="s">
        <v>3563</v>
      </c>
    </row>
    <row r="1807" spans="1:65" s="14" customFormat="1" ht="10.199999999999999">
      <c r="B1807" s="206"/>
      <c r="C1807" s="207"/>
      <c r="D1807" s="197" t="s">
        <v>167</v>
      </c>
      <c r="E1807" s="208" t="s">
        <v>1</v>
      </c>
      <c r="F1807" s="209" t="s">
        <v>85</v>
      </c>
      <c r="G1807" s="207"/>
      <c r="H1807" s="210">
        <v>1</v>
      </c>
      <c r="I1807" s="211"/>
      <c r="J1807" s="207"/>
      <c r="K1807" s="207"/>
      <c r="L1807" s="212"/>
      <c r="M1807" s="213"/>
      <c r="N1807" s="214"/>
      <c r="O1807" s="214"/>
      <c r="P1807" s="214"/>
      <c r="Q1807" s="214"/>
      <c r="R1807" s="214"/>
      <c r="S1807" s="214"/>
      <c r="T1807" s="215"/>
      <c r="AT1807" s="216" t="s">
        <v>167</v>
      </c>
      <c r="AU1807" s="216" t="s">
        <v>87</v>
      </c>
      <c r="AV1807" s="14" t="s">
        <v>87</v>
      </c>
      <c r="AW1807" s="14" t="s">
        <v>33</v>
      </c>
      <c r="AX1807" s="14" t="s">
        <v>85</v>
      </c>
      <c r="AY1807" s="216" t="s">
        <v>157</v>
      </c>
    </row>
    <row r="1808" spans="1:65" s="2" customFormat="1" ht="33" customHeight="1">
      <c r="A1808" s="34"/>
      <c r="B1808" s="35"/>
      <c r="C1808" s="182" t="s">
        <v>3564</v>
      </c>
      <c r="D1808" s="182" t="s">
        <v>160</v>
      </c>
      <c r="E1808" s="183" t="s">
        <v>3565</v>
      </c>
      <c r="F1808" s="184" t="s">
        <v>3566</v>
      </c>
      <c r="G1808" s="185" t="s">
        <v>202</v>
      </c>
      <c r="H1808" s="186">
        <v>16.75</v>
      </c>
      <c r="I1808" s="187"/>
      <c r="J1808" s="188">
        <f>ROUND(I1808*H1808,2)</f>
        <v>0</v>
      </c>
      <c r="K1808" s="184" t="s">
        <v>164</v>
      </c>
      <c r="L1808" s="39"/>
      <c r="M1808" s="189" t="s">
        <v>1</v>
      </c>
      <c r="N1808" s="190" t="s">
        <v>43</v>
      </c>
      <c r="O1808" s="71"/>
      <c r="P1808" s="191">
        <f>O1808*H1808</f>
        <v>0</v>
      </c>
      <c r="Q1808" s="191">
        <v>3.0000000000000001E-5</v>
      </c>
      <c r="R1808" s="191">
        <f>Q1808*H1808</f>
        <v>5.0250000000000002E-4</v>
      </c>
      <c r="S1808" s="191">
        <v>0</v>
      </c>
      <c r="T1808" s="19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193" t="s">
        <v>254</v>
      </c>
      <c r="AT1808" s="193" t="s">
        <v>160</v>
      </c>
      <c r="AU1808" s="193" t="s">
        <v>87</v>
      </c>
      <c r="AY1808" s="17" t="s">
        <v>157</v>
      </c>
      <c r="BE1808" s="194">
        <f>IF(N1808="základní",J1808,0)</f>
        <v>0</v>
      </c>
      <c r="BF1808" s="194">
        <f>IF(N1808="snížená",J1808,0)</f>
        <v>0</v>
      </c>
      <c r="BG1808" s="194">
        <f>IF(N1808="zákl. přenesená",J1808,0)</f>
        <v>0</v>
      </c>
      <c r="BH1808" s="194">
        <f>IF(N1808="sníž. přenesená",J1808,0)</f>
        <v>0</v>
      </c>
      <c r="BI1808" s="194">
        <f>IF(N1808="nulová",J1808,0)</f>
        <v>0</v>
      </c>
      <c r="BJ1808" s="17" t="s">
        <v>85</v>
      </c>
      <c r="BK1808" s="194">
        <f>ROUND(I1808*H1808,2)</f>
        <v>0</v>
      </c>
      <c r="BL1808" s="17" t="s">
        <v>254</v>
      </c>
      <c r="BM1808" s="193" t="s">
        <v>3567</v>
      </c>
    </row>
    <row r="1809" spans="1:65" s="14" customFormat="1" ht="10.199999999999999">
      <c r="B1809" s="206"/>
      <c r="C1809" s="207"/>
      <c r="D1809" s="197" t="s">
        <v>167</v>
      </c>
      <c r="E1809" s="208" t="s">
        <v>1</v>
      </c>
      <c r="F1809" s="209" t="s">
        <v>3568</v>
      </c>
      <c r="G1809" s="207"/>
      <c r="H1809" s="210">
        <v>16.75</v>
      </c>
      <c r="I1809" s="211"/>
      <c r="J1809" s="207"/>
      <c r="K1809" s="207"/>
      <c r="L1809" s="212"/>
      <c r="M1809" s="213"/>
      <c r="N1809" s="214"/>
      <c r="O1809" s="214"/>
      <c r="P1809" s="214"/>
      <c r="Q1809" s="214"/>
      <c r="R1809" s="214"/>
      <c r="S1809" s="214"/>
      <c r="T1809" s="215"/>
      <c r="AT1809" s="216" t="s">
        <v>167</v>
      </c>
      <c r="AU1809" s="216" t="s">
        <v>87</v>
      </c>
      <c r="AV1809" s="14" t="s">
        <v>87</v>
      </c>
      <c r="AW1809" s="14" t="s">
        <v>33</v>
      </c>
      <c r="AX1809" s="14" t="s">
        <v>85</v>
      </c>
      <c r="AY1809" s="216" t="s">
        <v>157</v>
      </c>
    </row>
    <row r="1810" spans="1:65" s="2" customFormat="1" ht="16.5" customHeight="1">
      <c r="A1810" s="34"/>
      <c r="B1810" s="35"/>
      <c r="C1810" s="228" t="s">
        <v>2206</v>
      </c>
      <c r="D1810" s="228" t="s">
        <v>240</v>
      </c>
      <c r="E1810" s="229" t="s">
        <v>3569</v>
      </c>
      <c r="F1810" s="230" t="s">
        <v>3570</v>
      </c>
      <c r="G1810" s="231" t="s">
        <v>174</v>
      </c>
      <c r="H1810" s="232">
        <v>33.5</v>
      </c>
      <c r="I1810" s="233"/>
      <c r="J1810" s="234">
        <f>ROUND(I1810*H1810,2)</f>
        <v>0</v>
      </c>
      <c r="K1810" s="230" t="s">
        <v>1</v>
      </c>
      <c r="L1810" s="235"/>
      <c r="M1810" s="236" t="s">
        <v>1</v>
      </c>
      <c r="N1810" s="237" t="s">
        <v>43</v>
      </c>
      <c r="O1810" s="71"/>
      <c r="P1810" s="191">
        <f>O1810*H1810</f>
        <v>0</v>
      </c>
      <c r="Q1810" s="191">
        <v>1</v>
      </c>
      <c r="R1810" s="191">
        <f>Q1810*H1810</f>
        <v>33.5</v>
      </c>
      <c r="S1810" s="191">
        <v>0</v>
      </c>
      <c r="T1810" s="19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193" t="s">
        <v>367</v>
      </c>
      <c r="AT1810" s="193" t="s">
        <v>240</v>
      </c>
      <c r="AU1810" s="193" t="s">
        <v>87</v>
      </c>
      <c r="AY1810" s="17" t="s">
        <v>157</v>
      </c>
      <c r="BE1810" s="194">
        <f>IF(N1810="základní",J1810,0)</f>
        <v>0</v>
      </c>
      <c r="BF1810" s="194">
        <f>IF(N1810="snížená",J1810,0)</f>
        <v>0</v>
      </c>
      <c r="BG1810" s="194">
        <f>IF(N1810="zákl. přenesená",J1810,0)</f>
        <v>0</v>
      </c>
      <c r="BH1810" s="194">
        <f>IF(N1810="sníž. přenesená",J1810,0)</f>
        <v>0</v>
      </c>
      <c r="BI1810" s="194">
        <f>IF(N1810="nulová",J1810,0)</f>
        <v>0</v>
      </c>
      <c r="BJ1810" s="17" t="s">
        <v>85</v>
      </c>
      <c r="BK1810" s="194">
        <f>ROUND(I1810*H1810,2)</f>
        <v>0</v>
      </c>
      <c r="BL1810" s="17" t="s">
        <v>254</v>
      </c>
      <c r="BM1810" s="193" t="s">
        <v>3571</v>
      </c>
    </row>
    <row r="1811" spans="1:65" s="14" customFormat="1" ht="10.199999999999999">
      <c r="B1811" s="206"/>
      <c r="C1811" s="207"/>
      <c r="D1811" s="197" t="s">
        <v>167</v>
      </c>
      <c r="E1811" s="208" t="s">
        <v>1</v>
      </c>
      <c r="F1811" s="209" t="s">
        <v>3572</v>
      </c>
      <c r="G1811" s="207"/>
      <c r="H1811" s="210">
        <v>33.5</v>
      </c>
      <c r="I1811" s="211"/>
      <c r="J1811" s="207"/>
      <c r="K1811" s="207"/>
      <c r="L1811" s="212"/>
      <c r="M1811" s="213"/>
      <c r="N1811" s="214"/>
      <c r="O1811" s="214"/>
      <c r="P1811" s="214"/>
      <c r="Q1811" s="214"/>
      <c r="R1811" s="214"/>
      <c r="S1811" s="214"/>
      <c r="T1811" s="215"/>
      <c r="AT1811" s="216" t="s">
        <v>167</v>
      </c>
      <c r="AU1811" s="216" t="s">
        <v>87</v>
      </c>
      <c r="AV1811" s="14" t="s">
        <v>87</v>
      </c>
      <c r="AW1811" s="14" t="s">
        <v>33</v>
      </c>
      <c r="AX1811" s="14" t="s">
        <v>78</v>
      </c>
      <c r="AY1811" s="216" t="s">
        <v>157</v>
      </c>
    </row>
    <row r="1812" spans="1:65" s="15" customFormat="1" ht="10.199999999999999">
      <c r="B1812" s="217"/>
      <c r="C1812" s="218"/>
      <c r="D1812" s="197" t="s">
        <v>167</v>
      </c>
      <c r="E1812" s="219" t="s">
        <v>1</v>
      </c>
      <c r="F1812" s="220" t="s">
        <v>171</v>
      </c>
      <c r="G1812" s="218"/>
      <c r="H1812" s="221">
        <v>33.5</v>
      </c>
      <c r="I1812" s="222"/>
      <c r="J1812" s="218"/>
      <c r="K1812" s="218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167</v>
      </c>
      <c r="AU1812" s="227" t="s">
        <v>87</v>
      </c>
      <c r="AV1812" s="15" t="s">
        <v>165</v>
      </c>
      <c r="AW1812" s="15" t="s">
        <v>33</v>
      </c>
      <c r="AX1812" s="15" t="s">
        <v>85</v>
      </c>
      <c r="AY1812" s="227" t="s">
        <v>157</v>
      </c>
    </row>
    <row r="1813" spans="1:65" s="2" customFormat="1" ht="24.15" customHeight="1">
      <c r="A1813" s="34"/>
      <c r="B1813" s="35"/>
      <c r="C1813" s="182" t="s">
        <v>3573</v>
      </c>
      <c r="D1813" s="182" t="s">
        <v>160</v>
      </c>
      <c r="E1813" s="183" t="s">
        <v>3574</v>
      </c>
      <c r="F1813" s="184" t="s">
        <v>3575</v>
      </c>
      <c r="G1813" s="185" t="s">
        <v>352</v>
      </c>
      <c r="H1813" s="186">
        <v>0.6</v>
      </c>
      <c r="I1813" s="187"/>
      <c r="J1813" s="188">
        <f>ROUND(I1813*H1813,2)</f>
        <v>0</v>
      </c>
      <c r="K1813" s="184" t="s">
        <v>164</v>
      </c>
      <c r="L1813" s="39"/>
      <c r="M1813" s="189" t="s">
        <v>1</v>
      </c>
      <c r="N1813" s="190" t="s">
        <v>43</v>
      </c>
      <c r="O1813" s="71"/>
      <c r="P1813" s="191">
        <f>O1813*H1813</f>
        <v>0</v>
      </c>
      <c r="Q1813" s="191">
        <v>0</v>
      </c>
      <c r="R1813" s="191">
        <f>Q1813*H1813</f>
        <v>0</v>
      </c>
      <c r="S1813" s="191">
        <v>0</v>
      </c>
      <c r="T1813" s="192">
        <f>S1813*H1813</f>
        <v>0</v>
      </c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R1813" s="193" t="s">
        <v>254</v>
      </c>
      <c r="AT1813" s="193" t="s">
        <v>160</v>
      </c>
      <c r="AU1813" s="193" t="s">
        <v>87</v>
      </c>
      <c r="AY1813" s="17" t="s">
        <v>157</v>
      </c>
      <c r="BE1813" s="194">
        <f>IF(N1813="základní",J1813,0)</f>
        <v>0</v>
      </c>
      <c r="BF1813" s="194">
        <f>IF(N1813="snížená",J1813,0)</f>
        <v>0</v>
      </c>
      <c r="BG1813" s="194">
        <f>IF(N1813="zákl. přenesená",J1813,0)</f>
        <v>0</v>
      </c>
      <c r="BH1813" s="194">
        <f>IF(N1813="sníž. přenesená",J1813,0)</f>
        <v>0</v>
      </c>
      <c r="BI1813" s="194">
        <f>IF(N1813="nulová",J1813,0)</f>
        <v>0</v>
      </c>
      <c r="BJ1813" s="17" t="s">
        <v>85</v>
      </c>
      <c r="BK1813" s="194">
        <f>ROUND(I1813*H1813,2)</f>
        <v>0</v>
      </c>
      <c r="BL1813" s="17" t="s">
        <v>254</v>
      </c>
      <c r="BM1813" s="193" t="s">
        <v>3576</v>
      </c>
    </row>
    <row r="1814" spans="1:65" s="14" customFormat="1" ht="10.199999999999999">
      <c r="B1814" s="206"/>
      <c r="C1814" s="207"/>
      <c r="D1814" s="197" t="s">
        <v>167</v>
      </c>
      <c r="E1814" s="208" t="s">
        <v>1</v>
      </c>
      <c r="F1814" s="209" t="s">
        <v>3577</v>
      </c>
      <c r="G1814" s="207"/>
      <c r="H1814" s="210">
        <v>0.6</v>
      </c>
      <c r="I1814" s="211"/>
      <c r="J1814" s="207"/>
      <c r="K1814" s="207"/>
      <c r="L1814" s="212"/>
      <c r="M1814" s="213"/>
      <c r="N1814" s="214"/>
      <c r="O1814" s="214"/>
      <c r="P1814" s="214"/>
      <c r="Q1814" s="214"/>
      <c r="R1814" s="214"/>
      <c r="S1814" s="214"/>
      <c r="T1814" s="215"/>
      <c r="AT1814" s="216" t="s">
        <v>167</v>
      </c>
      <c r="AU1814" s="216" t="s">
        <v>87</v>
      </c>
      <c r="AV1814" s="14" t="s">
        <v>87</v>
      </c>
      <c r="AW1814" s="14" t="s">
        <v>33</v>
      </c>
      <c r="AX1814" s="14" t="s">
        <v>85</v>
      </c>
      <c r="AY1814" s="216" t="s">
        <v>157</v>
      </c>
    </row>
    <row r="1815" spans="1:65" s="2" customFormat="1" ht="16.5" customHeight="1">
      <c r="A1815" s="34"/>
      <c r="B1815" s="35"/>
      <c r="C1815" s="228" t="s">
        <v>3578</v>
      </c>
      <c r="D1815" s="228" t="s">
        <v>240</v>
      </c>
      <c r="E1815" s="229" t="s">
        <v>3579</v>
      </c>
      <c r="F1815" s="230" t="s">
        <v>3580</v>
      </c>
      <c r="G1815" s="231" t="s">
        <v>174</v>
      </c>
      <c r="H1815" s="232">
        <v>0.66</v>
      </c>
      <c r="I1815" s="233"/>
      <c r="J1815" s="234">
        <f>ROUND(I1815*H1815,2)</f>
        <v>0</v>
      </c>
      <c r="K1815" s="230" t="s">
        <v>164</v>
      </c>
      <c r="L1815" s="235"/>
      <c r="M1815" s="236" t="s">
        <v>1</v>
      </c>
      <c r="N1815" s="237" t="s">
        <v>43</v>
      </c>
      <c r="O1815" s="71"/>
      <c r="P1815" s="191">
        <f>O1815*H1815</f>
        <v>0</v>
      </c>
      <c r="Q1815" s="191">
        <v>1.7999999999999999E-2</v>
      </c>
      <c r="R1815" s="191">
        <f>Q1815*H1815</f>
        <v>1.188E-2</v>
      </c>
      <c r="S1815" s="191">
        <v>0</v>
      </c>
      <c r="T1815" s="19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193" t="s">
        <v>367</v>
      </c>
      <c r="AT1815" s="193" t="s">
        <v>240</v>
      </c>
      <c r="AU1815" s="193" t="s">
        <v>87</v>
      </c>
      <c r="AY1815" s="17" t="s">
        <v>157</v>
      </c>
      <c r="BE1815" s="194">
        <f>IF(N1815="základní",J1815,0)</f>
        <v>0</v>
      </c>
      <c r="BF1815" s="194">
        <f>IF(N1815="snížená",J1815,0)</f>
        <v>0</v>
      </c>
      <c r="BG1815" s="194">
        <f>IF(N1815="zákl. přenesená",J1815,0)</f>
        <v>0</v>
      </c>
      <c r="BH1815" s="194">
        <f>IF(N1815="sníž. přenesená",J1815,0)</f>
        <v>0</v>
      </c>
      <c r="BI1815" s="194">
        <f>IF(N1815="nulová",J1815,0)</f>
        <v>0</v>
      </c>
      <c r="BJ1815" s="17" t="s">
        <v>85</v>
      </c>
      <c r="BK1815" s="194">
        <f>ROUND(I1815*H1815,2)</f>
        <v>0</v>
      </c>
      <c r="BL1815" s="17" t="s">
        <v>254</v>
      </c>
      <c r="BM1815" s="193" t="s">
        <v>3581</v>
      </c>
    </row>
    <row r="1816" spans="1:65" s="14" customFormat="1" ht="10.199999999999999">
      <c r="B1816" s="206"/>
      <c r="C1816" s="207"/>
      <c r="D1816" s="197" t="s">
        <v>167</v>
      </c>
      <c r="E1816" s="207"/>
      <c r="F1816" s="209" t="s">
        <v>3582</v>
      </c>
      <c r="G1816" s="207"/>
      <c r="H1816" s="210">
        <v>0.66</v>
      </c>
      <c r="I1816" s="211"/>
      <c r="J1816" s="207"/>
      <c r="K1816" s="207"/>
      <c r="L1816" s="212"/>
      <c r="M1816" s="213"/>
      <c r="N1816" s="214"/>
      <c r="O1816" s="214"/>
      <c r="P1816" s="214"/>
      <c r="Q1816" s="214"/>
      <c r="R1816" s="214"/>
      <c r="S1816" s="214"/>
      <c r="T1816" s="215"/>
      <c r="AT1816" s="216" t="s">
        <v>167</v>
      </c>
      <c r="AU1816" s="216" t="s">
        <v>87</v>
      </c>
      <c r="AV1816" s="14" t="s">
        <v>87</v>
      </c>
      <c r="AW1816" s="14" t="s">
        <v>4</v>
      </c>
      <c r="AX1816" s="14" t="s">
        <v>85</v>
      </c>
      <c r="AY1816" s="216" t="s">
        <v>157</v>
      </c>
    </row>
    <row r="1817" spans="1:65" s="2" customFormat="1" ht="24.15" customHeight="1">
      <c r="A1817" s="34"/>
      <c r="B1817" s="35"/>
      <c r="C1817" s="182" t="s">
        <v>3583</v>
      </c>
      <c r="D1817" s="182" t="s">
        <v>160</v>
      </c>
      <c r="E1817" s="183" t="s">
        <v>3584</v>
      </c>
      <c r="F1817" s="184" t="s">
        <v>3585</v>
      </c>
      <c r="G1817" s="185" t="s">
        <v>352</v>
      </c>
      <c r="H1817" s="186">
        <v>2</v>
      </c>
      <c r="I1817" s="187"/>
      <c r="J1817" s="188">
        <f>ROUND(I1817*H1817,2)</f>
        <v>0</v>
      </c>
      <c r="K1817" s="184" t="s">
        <v>164</v>
      </c>
      <c r="L1817" s="39"/>
      <c r="M1817" s="189" t="s">
        <v>1</v>
      </c>
      <c r="N1817" s="190" t="s">
        <v>43</v>
      </c>
      <c r="O1817" s="71"/>
      <c r="P1817" s="191">
        <f>O1817*H1817</f>
        <v>0</v>
      </c>
      <c r="Q1817" s="191">
        <v>0</v>
      </c>
      <c r="R1817" s="191">
        <f>Q1817*H1817</f>
        <v>0</v>
      </c>
      <c r="S1817" s="191">
        <v>0</v>
      </c>
      <c r="T1817" s="192">
        <f>S1817*H1817</f>
        <v>0</v>
      </c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R1817" s="193" t="s">
        <v>254</v>
      </c>
      <c r="AT1817" s="193" t="s">
        <v>160</v>
      </c>
      <c r="AU1817" s="193" t="s">
        <v>87</v>
      </c>
      <c r="AY1817" s="17" t="s">
        <v>157</v>
      </c>
      <c r="BE1817" s="194">
        <f>IF(N1817="základní",J1817,0)</f>
        <v>0</v>
      </c>
      <c r="BF1817" s="194">
        <f>IF(N1817="snížená",J1817,0)</f>
        <v>0</v>
      </c>
      <c r="BG1817" s="194">
        <f>IF(N1817="zákl. přenesená",J1817,0)</f>
        <v>0</v>
      </c>
      <c r="BH1817" s="194">
        <f>IF(N1817="sníž. přenesená",J1817,0)</f>
        <v>0</v>
      </c>
      <c r="BI1817" s="194">
        <f>IF(N1817="nulová",J1817,0)</f>
        <v>0</v>
      </c>
      <c r="BJ1817" s="17" t="s">
        <v>85</v>
      </c>
      <c r="BK1817" s="194">
        <f>ROUND(I1817*H1817,2)</f>
        <v>0</v>
      </c>
      <c r="BL1817" s="17" t="s">
        <v>254</v>
      </c>
      <c r="BM1817" s="193" t="s">
        <v>3586</v>
      </c>
    </row>
    <row r="1818" spans="1:65" s="2" customFormat="1" ht="16.5" customHeight="1">
      <c r="A1818" s="34"/>
      <c r="B1818" s="35"/>
      <c r="C1818" s="228" t="s">
        <v>3587</v>
      </c>
      <c r="D1818" s="228" t="s">
        <v>240</v>
      </c>
      <c r="E1818" s="229" t="s">
        <v>3579</v>
      </c>
      <c r="F1818" s="230" t="s">
        <v>3580</v>
      </c>
      <c r="G1818" s="231" t="s">
        <v>174</v>
      </c>
      <c r="H1818" s="232">
        <v>2.2000000000000002</v>
      </c>
      <c r="I1818" s="233"/>
      <c r="J1818" s="234">
        <f>ROUND(I1818*H1818,2)</f>
        <v>0</v>
      </c>
      <c r="K1818" s="230" t="s">
        <v>164</v>
      </c>
      <c r="L1818" s="235"/>
      <c r="M1818" s="236" t="s">
        <v>1</v>
      </c>
      <c r="N1818" s="237" t="s">
        <v>43</v>
      </c>
      <c r="O1818" s="71"/>
      <c r="P1818" s="191">
        <f>O1818*H1818</f>
        <v>0</v>
      </c>
      <c r="Q1818" s="191">
        <v>1.7999999999999999E-2</v>
      </c>
      <c r="R1818" s="191">
        <f>Q1818*H1818</f>
        <v>3.9600000000000003E-2</v>
      </c>
      <c r="S1818" s="191">
        <v>0</v>
      </c>
      <c r="T1818" s="192">
        <f>S1818*H1818</f>
        <v>0</v>
      </c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R1818" s="193" t="s">
        <v>367</v>
      </c>
      <c r="AT1818" s="193" t="s">
        <v>240</v>
      </c>
      <c r="AU1818" s="193" t="s">
        <v>87</v>
      </c>
      <c r="AY1818" s="17" t="s">
        <v>157</v>
      </c>
      <c r="BE1818" s="194">
        <f>IF(N1818="základní",J1818,0)</f>
        <v>0</v>
      </c>
      <c r="BF1818" s="194">
        <f>IF(N1818="snížená",J1818,0)</f>
        <v>0</v>
      </c>
      <c r="BG1818" s="194">
        <f>IF(N1818="zákl. přenesená",J1818,0)</f>
        <v>0</v>
      </c>
      <c r="BH1818" s="194">
        <f>IF(N1818="sníž. přenesená",J1818,0)</f>
        <v>0</v>
      </c>
      <c r="BI1818" s="194">
        <f>IF(N1818="nulová",J1818,0)</f>
        <v>0</v>
      </c>
      <c r="BJ1818" s="17" t="s">
        <v>85</v>
      </c>
      <c r="BK1818" s="194">
        <f>ROUND(I1818*H1818,2)</f>
        <v>0</v>
      </c>
      <c r="BL1818" s="17" t="s">
        <v>254</v>
      </c>
      <c r="BM1818" s="193" t="s">
        <v>3588</v>
      </c>
    </row>
    <row r="1819" spans="1:65" s="14" customFormat="1" ht="10.199999999999999">
      <c r="B1819" s="206"/>
      <c r="C1819" s="207"/>
      <c r="D1819" s="197" t="s">
        <v>167</v>
      </c>
      <c r="E1819" s="208" t="s">
        <v>1</v>
      </c>
      <c r="F1819" s="209" t="s">
        <v>913</v>
      </c>
      <c r="G1819" s="207"/>
      <c r="H1819" s="210">
        <v>2</v>
      </c>
      <c r="I1819" s="211"/>
      <c r="J1819" s="207"/>
      <c r="K1819" s="207"/>
      <c r="L1819" s="212"/>
      <c r="M1819" s="213"/>
      <c r="N1819" s="214"/>
      <c r="O1819" s="214"/>
      <c r="P1819" s="214"/>
      <c r="Q1819" s="214"/>
      <c r="R1819" s="214"/>
      <c r="S1819" s="214"/>
      <c r="T1819" s="215"/>
      <c r="AT1819" s="216" t="s">
        <v>167</v>
      </c>
      <c r="AU1819" s="216" t="s">
        <v>87</v>
      </c>
      <c r="AV1819" s="14" t="s">
        <v>87</v>
      </c>
      <c r="AW1819" s="14" t="s">
        <v>33</v>
      </c>
      <c r="AX1819" s="14" t="s">
        <v>85</v>
      </c>
      <c r="AY1819" s="216" t="s">
        <v>157</v>
      </c>
    </row>
    <row r="1820" spans="1:65" s="14" customFormat="1" ht="10.199999999999999">
      <c r="B1820" s="206"/>
      <c r="C1820" s="207"/>
      <c r="D1820" s="197" t="s">
        <v>167</v>
      </c>
      <c r="E1820" s="207"/>
      <c r="F1820" s="209" t="s">
        <v>3589</v>
      </c>
      <c r="G1820" s="207"/>
      <c r="H1820" s="210">
        <v>2.2000000000000002</v>
      </c>
      <c r="I1820" s="211"/>
      <c r="J1820" s="207"/>
      <c r="K1820" s="207"/>
      <c r="L1820" s="212"/>
      <c r="M1820" s="213"/>
      <c r="N1820" s="214"/>
      <c r="O1820" s="214"/>
      <c r="P1820" s="214"/>
      <c r="Q1820" s="214"/>
      <c r="R1820" s="214"/>
      <c r="S1820" s="214"/>
      <c r="T1820" s="215"/>
      <c r="AT1820" s="216" t="s">
        <v>167</v>
      </c>
      <c r="AU1820" s="216" t="s">
        <v>87</v>
      </c>
      <c r="AV1820" s="14" t="s">
        <v>87</v>
      </c>
      <c r="AW1820" s="14" t="s">
        <v>4</v>
      </c>
      <c r="AX1820" s="14" t="s">
        <v>85</v>
      </c>
      <c r="AY1820" s="216" t="s">
        <v>157</v>
      </c>
    </row>
    <row r="1821" spans="1:65" s="2" customFormat="1" ht="21.75" customHeight="1">
      <c r="A1821" s="34"/>
      <c r="B1821" s="35"/>
      <c r="C1821" s="182" t="s">
        <v>3590</v>
      </c>
      <c r="D1821" s="182" t="s">
        <v>160</v>
      </c>
      <c r="E1821" s="183" t="s">
        <v>3591</v>
      </c>
      <c r="F1821" s="184" t="s">
        <v>3592</v>
      </c>
      <c r="G1821" s="185" t="s">
        <v>352</v>
      </c>
      <c r="H1821" s="186">
        <v>1</v>
      </c>
      <c r="I1821" s="187"/>
      <c r="J1821" s="188">
        <f>ROUND(I1821*H1821,2)</f>
        <v>0</v>
      </c>
      <c r="K1821" s="184" t="s">
        <v>164</v>
      </c>
      <c r="L1821" s="39"/>
      <c r="M1821" s="189" t="s">
        <v>1</v>
      </c>
      <c r="N1821" s="190" t="s">
        <v>43</v>
      </c>
      <c r="O1821" s="71"/>
      <c r="P1821" s="191">
        <f>O1821*H1821</f>
        <v>0</v>
      </c>
      <c r="Q1821" s="191">
        <v>3.3E-4</v>
      </c>
      <c r="R1821" s="191">
        <f>Q1821*H1821</f>
        <v>3.3E-4</v>
      </c>
      <c r="S1821" s="191">
        <v>0</v>
      </c>
      <c r="T1821" s="192">
        <f>S1821*H1821</f>
        <v>0</v>
      </c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R1821" s="193" t="s">
        <v>254</v>
      </c>
      <c r="AT1821" s="193" t="s">
        <v>160</v>
      </c>
      <c r="AU1821" s="193" t="s">
        <v>87</v>
      </c>
      <c r="AY1821" s="17" t="s">
        <v>157</v>
      </c>
      <c r="BE1821" s="194">
        <f>IF(N1821="základní",J1821,0)</f>
        <v>0</v>
      </c>
      <c r="BF1821" s="194">
        <f>IF(N1821="snížená",J1821,0)</f>
        <v>0</v>
      </c>
      <c r="BG1821" s="194">
        <f>IF(N1821="zákl. přenesená",J1821,0)</f>
        <v>0</v>
      </c>
      <c r="BH1821" s="194">
        <f>IF(N1821="sníž. přenesená",J1821,0)</f>
        <v>0</v>
      </c>
      <c r="BI1821" s="194">
        <f>IF(N1821="nulová",J1821,0)</f>
        <v>0</v>
      </c>
      <c r="BJ1821" s="17" t="s">
        <v>85</v>
      </c>
      <c r="BK1821" s="194">
        <f>ROUND(I1821*H1821,2)</f>
        <v>0</v>
      </c>
      <c r="BL1821" s="17" t="s">
        <v>254</v>
      </c>
      <c r="BM1821" s="193" t="s">
        <v>3593</v>
      </c>
    </row>
    <row r="1822" spans="1:65" s="14" customFormat="1" ht="10.199999999999999">
      <c r="B1822" s="206"/>
      <c r="C1822" s="207"/>
      <c r="D1822" s="197" t="s">
        <v>167</v>
      </c>
      <c r="E1822" s="208" t="s">
        <v>1</v>
      </c>
      <c r="F1822" s="209" t="s">
        <v>85</v>
      </c>
      <c r="G1822" s="207"/>
      <c r="H1822" s="210">
        <v>1</v>
      </c>
      <c r="I1822" s="211"/>
      <c r="J1822" s="207"/>
      <c r="K1822" s="207"/>
      <c r="L1822" s="212"/>
      <c r="M1822" s="213"/>
      <c r="N1822" s="214"/>
      <c r="O1822" s="214"/>
      <c r="P1822" s="214"/>
      <c r="Q1822" s="214"/>
      <c r="R1822" s="214"/>
      <c r="S1822" s="214"/>
      <c r="T1822" s="215"/>
      <c r="AT1822" s="216" t="s">
        <v>167</v>
      </c>
      <c r="AU1822" s="216" t="s">
        <v>87</v>
      </c>
      <c r="AV1822" s="14" t="s">
        <v>87</v>
      </c>
      <c r="AW1822" s="14" t="s">
        <v>33</v>
      </c>
      <c r="AX1822" s="14" t="s">
        <v>85</v>
      </c>
      <c r="AY1822" s="216" t="s">
        <v>157</v>
      </c>
    </row>
    <row r="1823" spans="1:65" s="2" customFormat="1" ht="33" customHeight="1">
      <c r="A1823" s="34"/>
      <c r="B1823" s="35"/>
      <c r="C1823" s="228" t="s">
        <v>3594</v>
      </c>
      <c r="D1823" s="228" t="s">
        <v>240</v>
      </c>
      <c r="E1823" s="229" t="s">
        <v>3595</v>
      </c>
      <c r="F1823" s="230" t="s">
        <v>3596</v>
      </c>
      <c r="G1823" s="231" t="s">
        <v>352</v>
      </c>
      <c r="H1823" s="232">
        <v>1</v>
      </c>
      <c r="I1823" s="233"/>
      <c r="J1823" s="234">
        <f>ROUND(I1823*H1823,2)</f>
        <v>0</v>
      </c>
      <c r="K1823" s="230" t="s">
        <v>164</v>
      </c>
      <c r="L1823" s="235"/>
      <c r="M1823" s="236" t="s">
        <v>1</v>
      </c>
      <c r="N1823" s="237" t="s">
        <v>43</v>
      </c>
      <c r="O1823" s="71"/>
      <c r="P1823" s="191">
        <f>O1823*H1823</f>
        <v>0</v>
      </c>
      <c r="Q1823" s="191">
        <v>8.4000000000000005E-2</v>
      </c>
      <c r="R1823" s="191">
        <f>Q1823*H1823</f>
        <v>8.4000000000000005E-2</v>
      </c>
      <c r="S1823" s="191">
        <v>0</v>
      </c>
      <c r="T1823" s="192">
        <f>S1823*H1823</f>
        <v>0</v>
      </c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R1823" s="193" t="s">
        <v>367</v>
      </c>
      <c r="AT1823" s="193" t="s">
        <v>240</v>
      </c>
      <c r="AU1823" s="193" t="s">
        <v>87</v>
      </c>
      <c r="AY1823" s="17" t="s">
        <v>157</v>
      </c>
      <c r="BE1823" s="194">
        <f>IF(N1823="základní",J1823,0)</f>
        <v>0</v>
      </c>
      <c r="BF1823" s="194">
        <f>IF(N1823="snížená",J1823,0)</f>
        <v>0</v>
      </c>
      <c r="BG1823" s="194">
        <f>IF(N1823="zákl. přenesená",J1823,0)</f>
        <v>0</v>
      </c>
      <c r="BH1823" s="194">
        <f>IF(N1823="sníž. přenesená",J1823,0)</f>
        <v>0</v>
      </c>
      <c r="BI1823" s="194">
        <f>IF(N1823="nulová",J1823,0)</f>
        <v>0</v>
      </c>
      <c r="BJ1823" s="17" t="s">
        <v>85</v>
      </c>
      <c r="BK1823" s="194">
        <f>ROUND(I1823*H1823,2)</f>
        <v>0</v>
      </c>
      <c r="BL1823" s="17" t="s">
        <v>254</v>
      </c>
      <c r="BM1823" s="193" t="s">
        <v>3597</v>
      </c>
    </row>
    <row r="1824" spans="1:65" s="2" customFormat="1" ht="24.15" customHeight="1">
      <c r="A1824" s="34"/>
      <c r="B1824" s="35"/>
      <c r="C1824" s="182" t="s">
        <v>3598</v>
      </c>
      <c r="D1824" s="182" t="s">
        <v>160</v>
      </c>
      <c r="E1824" s="183" t="s">
        <v>3599</v>
      </c>
      <c r="F1824" s="184" t="s">
        <v>3600</v>
      </c>
      <c r="G1824" s="185" t="s">
        <v>352</v>
      </c>
      <c r="H1824" s="186">
        <v>1</v>
      </c>
      <c r="I1824" s="187"/>
      <c r="J1824" s="188">
        <f>ROUND(I1824*H1824,2)</f>
        <v>0</v>
      </c>
      <c r="K1824" s="184" t="s">
        <v>164</v>
      </c>
      <c r="L1824" s="39"/>
      <c r="M1824" s="189" t="s">
        <v>1</v>
      </c>
      <c r="N1824" s="190" t="s">
        <v>43</v>
      </c>
      <c r="O1824" s="71"/>
      <c r="P1824" s="191">
        <f>O1824*H1824</f>
        <v>0</v>
      </c>
      <c r="Q1824" s="191">
        <v>5.5999999999999995E-4</v>
      </c>
      <c r="R1824" s="191">
        <f>Q1824*H1824</f>
        <v>5.5999999999999995E-4</v>
      </c>
      <c r="S1824" s="191">
        <v>0</v>
      </c>
      <c r="T1824" s="192">
        <f>S1824*H1824</f>
        <v>0</v>
      </c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R1824" s="193" t="s">
        <v>254</v>
      </c>
      <c r="AT1824" s="193" t="s">
        <v>160</v>
      </c>
      <c r="AU1824" s="193" t="s">
        <v>87</v>
      </c>
      <c r="AY1824" s="17" t="s">
        <v>157</v>
      </c>
      <c r="BE1824" s="194">
        <f>IF(N1824="základní",J1824,0)</f>
        <v>0</v>
      </c>
      <c r="BF1824" s="194">
        <f>IF(N1824="snížená",J1824,0)</f>
        <v>0</v>
      </c>
      <c r="BG1824" s="194">
        <f>IF(N1824="zákl. přenesená",J1824,0)</f>
        <v>0</v>
      </c>
      <c r="BH1824" s="194">
        <f>IF(N1824="sníž. přenesená",J1824,0)</f>
        <v>0</v>
      </c>
      <c r="BI1824" s="194">
        <f>IF(N1824="nulová",J1824,0)</f>
        <v>0</v>
      </c>
      <c r="BJ1824" s="17" t="s">
        <v>85</v>
      </c>
      <c r="BK1824" s="194">
        <f>ROUND(I1824*H1824,2)</f>
        <v>0</v>
      </c>
      <c r="BL1824" s="17" t="s">
        <v>254</v>
      </c>
      <c r="BM1824" s="193" t="s">
        <v>3601</v>
      </c>
    </row>
    <row r="1825" spans="1:65" s="2" customFormat="1" ht="24.15" customHeight="1">
      <c r="A1825" s="34"/>
      <c r="B1825" s="35"/>
      <c r="C1825" s="228" t="s">
        <v>3602</v>
      </c>
      <c r="D1825" s="228" t="s">
        <v>240</v>
      </c>
      <c r="E1825" s="229" t="s">
        <v>3603</v>
      </c>
      <c r="F1825" s="230" t="s">
        <v>3604</v>
      </c>
      <c r="G1825" s="231" t="s">
        <v>352</v>
      </c>
      <c r="H1825" s="232">
        <v>1</v>
      </c>
      <c r="I1825" s="233"/>
      <c r="J1825" s="234">
        <f>ROUND(I1825*H1825,2)</f>
        <v>0</v>
      </c>
      <c r="K1825" s="230" t="s">
        <v>1</v>
      </c>
      <c r="L1825" s="235"/>
      <c r="M1825" s="236" t="s">
        <v>1</v>
      </c>
      <c r="N1825" s="237" t="s">
        <v>43</v>
      </c>
      <c r="O1825" s="71"/>
      <c r="P1825" s="191">
        <f>O1825*H1825</f>
        <v>0</v>
      </c>
      <c r="Q1825" s="191">
        <v>0.13600000000000001</v>
      </c>
      <c r="R1825" s="191">
        <f>Q1825*H1825</f>
        <v>0.13600000000000001</v>
      </c>
      <c r="S1825" s="191">
        <v>0</v>
      </c>
      <c r="T1825" s="192">
        <f>S1825*H1825</f>
        <v>0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193" t="s">
        <v>367</v>
      </c>
      <c r="AT1825" s="193" t="s">
        <v>240</v>
      </c>
      <c r="AU1825" s="193" t="s">
        <v>87</v>
      </c>
      <c r="AY1825" s="17" t="s">
        <v>157</v>
      </c>
      <c r="BE1825" s="194">
        <f>IF(N1825="základní",J1825,0)</f>
        <v>0</v>
      </c>
      <c r="BF1825" s="194">
        <f>IF(N1825="snížená",J1825,0)</f>
        <v>0</v>
      </c>
      <c r="BG1825" s="194">
        <f>IF(N1825="zákl. přenesená",J1825,0)</f>
        <v>0</v>
      </c>
      <c r="BH1825" s="194">
        <f>IF(N1825="sníž. přenesená",J1825,0)</f>
        <v>0</v>
      </c>
      <c r="BI1825" s="194">
        <f>IF(N1825="nulová",J1825,0)</f>
        <v>0</v>
      </c>
      <c r="BJ1825" s="17" t="s">
        <v>85</v>
      </c>
      <c r="BK1825" s="194">
        <f>ROUND(I1825*H1825,2)</f>
        <v>0</v>
      </c>
      <c r="BL1825" s="17" t="s">
        <v>254</v>
      </c>
      <c r="BM1825" s="193" t="s">
        <v>3605</v>
      </c>
    </row>
    <row r="1826" spans="1:65" s="14" customFormat="1" ht="10.199999999999999">
      <c r="B1826" s="206"/>
      <c r="C1826" s="207"/>
      <c r="D1826" s="197" t="s">
        <v>167</v>
      </c>
      <c r="E1826" s="208" t="s">
        <v>1</v>
      </c>
      <c r="F1826" s="209" t="s">
        <v>85</v>
      </c>
      <c r="G1826" s="207"/>
      <c r="H1826" s="210">
        <v>1</v>
      </c>
      <c r="I1826" s="211"/>
      <c r="J1826" s="207"/>
      <c r="K1826" s="207"/>
      <c r="L1826" s="212"/>
      <c r="M1826" s="213"/>
      <c r="N1826" s="214"/>
      <c r="O1826" s="214"/>
      <c r="P1826" s="214"/>
      <c r="Q1826" s="214"/>
      <c r="R1826" s="214"/>
      <c r="S1826" s="214"/>
      <c r="T1826" s="215"/>
      <c r="AT1826" s="216" t="s">
        <v>167</v>
      </c>
      <c r="AU1826" s="216" t="s">
        <v>87</v>
      </c>
      <c r="AV1826" s="14" t="s">
        <v>87</v>
      </c>
      <c r="AW1826" s="14" t="s">
        <v>33</v>
      </c>
      <c r="AX1826" s="14" t="s">
        <v>85</v>
      </c>
      <c r="AY1826" s="216" t="s">
        <v>157</v>
      </c>
    </row>
    <row r="1827" spans="1:65" s="2" customFormat="1" ht="24.15" customHeight="1">
      <c r="A1827" s="34"/>
      <c r="B1827" s="35"/>
      <c r="C1827" s="182" t="s">
        <v>3606</v>
      </c>
      <c r="D1827" s="182" t="s">
        <v>160</v>
      </c>
      <c r="E1827" s="183" t="s">
        <v>3607</v>
      </c>
      <c r="F1827" s="184" t="s">
        <v>3608</v>
      </c>
      <c r="G1827" s="185" t="s">
        <v>3247</v>
      </c>
      <c r="H1827" s="186">
        <v>252</v>
      </c>
      <c r="I1827" s="187"/>
      <c r="J1827" s="188">
        <f>ROUND(I1827*H1827,2)</f>
        <v>0</v>
      </c>
      <c r="K1827" s="184" t="s">
        <v>164</v>
      </c>
      <c r="L1827" s="39"/>
      <c r="M1827" s="189" t="s">
        <v>1</v>
      </c>
      <c r="N1827" s="190" t="s">
        <v>43</v>
      </c>
      <c r="O1827" s="71"/>
      <c r="P1827" s="191">
        <f>O1827*H1827</f>
        <v>0</v>
      </c>
      <c r="Q1827" s="191">
        <v>5.0000000000000002E-5</v>
      </c>
      <c r="R1827" s="191">
        <f>Q1827*H1827</f>
        <v>1.26E-2</v>
      </c>
      <c r="S1827" s="191">
        <v>0</v>
      </c>
      <c r="T1827" s="192">
        <f>S1827*H1827</f>
        <v>0</v>
      </c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R1827" s="193" t="s">
        <v>254</v>
      </c>
      <c r="AT1827" s="193" t="s">
        <v>160</v>
      </c>
      <c r="AU1827" s="193" t="s">
        <v>87</v>
      </c>
      <c r="AY1827" s="17" t="s">
        <v>157</v>
      </c>
      <c r="BE1827" s="194">
        <f>IF(N1827="základní",J1827,0)</f>
        <v>0</v>
      </c>
      <c r="BF1827" s="194">
        <f>IF(N1827="snížená",J1827,0)</f>
        <v>0</v>
      </c>
      <c r="BG1827" s="194">
        <f>IF(N1827="zákl. přenesená",J1827,0)</f>
        <v>0</v>
      </c>
      <c r="BH1827" s="194">
        <f>IF(N1827="sníž. přenesená",J1827,0)</f>
        <v>0</v>
      </c>
      <c r="BI1827" s="194">
        <f>IF(N1827="nulová",J1827,0)</f>
        <v>0</v>
      </c>
      <c r="BJ1827" s="17" t="s">
        <v>85</v>
      </c>
      <c r="BK1827" s="194">
        <f>ROUND(I1827*H1827,2)</f>
        <v>0</v>
      </c>
      <c r="BL1827" s="17" t="s">
        <v>254</v>
      </c>
      <c r="BM1827" s="193" t="s">
        <v>3609</v>
      </c>
    </row>
    <row r="1828" spans="1:65" s="14" customFormat="1" ht="10.199999999999999">
      <c r="B1828" s="206"/>
      <c r="C1828" s="207"/>
      <c r="D1828" s="197" t="s">
        <v>167</v>
      </c>
      <c r="E1828" s="208" t="s">
        <v>1</v>
      </c>
      <c r="F1828" s="209" t="s">
        <v>3610</v>
      </c>
      <c r="G1828" s="207"/>
      <c r="H1828" s="210">
        <v>252</v>
      </c>
      <c r="I1828" s="211"/>
      <c r="J1828" s="207"/>
      <c r="K1828" s="207"/>
      <c r="L1828" s="212"/>
      <c r="M1828" s="213"/>
      <c r="N1828" s="214"/>
      <c r="O1828" s="214"/>
      <c r="P1828" s="214"/>
      <c r="Q1828" s="214"/>
      <c r="R1828" s="214"/>
      <c r="S1828" s="214"/>
      <c r="T1828" s="215"/>
      <c r="AT1828" s="216" t="s">
        <v>167</v>
      </c>
      <c r="AU1828" s="216" t="s">
        <v>87</v>
      </c>
      <c r="AV1828" s="14" t="s">
        <v>87</v>
      </c>
      <c r="AW1828" s="14" t="s">
        <v>33</v>
      </c>
      <c r="AX1828" s="14" t="s">
        <v>85</v>
      </c>
      <c r="AY1828" s="216" t="s">
        <v>157</v>
      </c>
    </row>
    <row r="1829" spans="1:65" s="2" customFormat="1" ht="21.75" customHeight="1">
      <c r="A1829" s="34"/>
      <c r="B1829" s="35"/>
      <c r="C1829" s="228" t="s">
        <v>2646</v>
      </c>
      <c r="D1829" s="228" t="s">
        <v>240</v>
      </c>
      <c r="E1829" s="229" t="s">
        <v>3611</v>
      </c>
      <c r="F1829" s="230" t="s">
        <v>3612</v>
      </c>
      <c r="G1829" s="231" t="s">
        <v>233</v>
      </c>
      <c r="H1829" s="232">
        <v>5.0999999999999997E-2</v>
      </c>
      <c r="I1829" s="233"/>
      <c r="J1829" s="234">
        <f>ROUND(I1829*H1829,2)</f>
        <v>0</v>
      </c>
      <c r="K1829" s="230" t="s">
        <v>164</v>
      </c>
      <c r="L1829" s="235"/>
      <c r="M1829" s="236" t="s">
        <v>1</v>
      </c>
      <c r="N1829" s="237" t="s">
        <v>43</v>
      </c>
      <c r="O1829" s="71"/>
      <c r="P1829" s="191">
        <f>O1829*H1829</f>
        <v>0</v>
      </c>
      <c r="Q1829" s="191">
        <v>1</v>
      </c>
      <c r="R1829" s="191">
        <f>Q1829*H1829</f>
        <v>5.0999999999999997E-2</v>
      </c>
      <c r="S1829" s="191">
        <v>0</v>
      </c>
      <c r="T1829" s="192">
        <f>S1829*H1829</f>
        <v>0</v>
      </c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R1829" s="193" t="s">
        <v>367</v>
      </c>
      <c r="AT1829" s="193" t="s">
        <v>240</v>
      </c>
      <c r="AU1829" s="193" t="s">
        <v>87</v>
      </c>
      <c r="AY1829" s="17" t="s">
        <v>157</v>
      </c>
      <c r="BE1829" s="194">
        <f>IF(N1829="základní",J1829,0)</f>
        <v>0</v>
      </c>
      <c r="BF1829" s="194">
        <f>IF(N1829="snížená",J1829,0)</f>
        <v>0</v>
      </c>
      <c r="BG1829" s="194">
        <f>IF(N1829="zákl. přenesená",J1829,0)</f>
        <v>0</v>
      </c>
      <c r="BH1829" s="194">
        <f>IF(N1829="sníž. přenesená",J1829,0)</f>
        <v>0</v>
      </c>
      <c r="BI1829" s="194">
        <f>IF(N1829="nulová",J1829,0)</f>
        <v>0</v>
      </c>
      <c r="BJ1829" s="17" t="s">
        <v>85</v>
      </c>
      <c r="BK1829" s="194">
        <f>ROUND(I1829*H1829,2)</f>
        <v>0</v>
      </c>
      <c r="BL1829" s="17" t="s">
        <v>254</v>
      </c>
      <c r="BM1829" s="193" t="s">
        <v>3613</v>
      </c>
    </row>
    <row r="1830" spans="1:65" s="14" customFormat="1" ht="10.199999999999999">
      <c r="B1830" s="206"/>
      <c r="C1830" s="207"/>
      <c r="D1830" s="197" t="s">
        <v>167</v>
      </c>
      <c r="E1830" s="208" t="s">
        <v>1</v>
      </c>
      <c r="F1830" s="209" t="s">
        <v>3614</v>
      </c>
      <c r="G1830" s="207"/>
      <c r="H1830" s="210">
        <v>4.5999999999999999E-2</v>
      </c>
      <c r="I1830" s="211"/>
      <c r="J1830" s="207"/>
      <c r="K1830" s="207"/>
      <c r="L1830" s="212"/>
      <c r="M1830" s="213"/>
      <c r="N1830" s="214"/>
      <c r="O1830" s="214"/>
      <c r="P1830" s="214"/>
      <c r="Q1830" s="214"/>
      <c r="R1830" s="214"/>
      <c r="S1830" s="214"/>
      <c r="T1830" s="215"/>
      <c r="AT1830" s="216" t="s">
        <v>167</v>
      </c>
      <c r="AU1830" s="216" t="s">
        <v>87</v>
      </c>
      <c r="AV1830" s="14" t="s">
        <v>87</v>
      </c>
      <c r="AW1830" s="14" t="s">
        <v>33</v>
      </c>
      <c r="AX1830" s="14" t="s">
        <v>85</v>
      </c>
      <c r="AY1830" s="216" t="s">
        <v>157</v>
      </c>
    </row>
    <row r="1831" spans="1:65" s="14" customFormat="1" ht="10.199999999999999">
      <c r="B1831" s="206"/>
      <c r="C1831" s="207"/>
      <c r="D1831" s="197" t="s">
        <v>167</v>
      </c>
      <c r="E1831" s="207"/>
      <c r="F1831" s="209" t="s">
        <v>3615</v>
      </c>
      <c r="G1831" s="207"/>
      <c r="H1831" s="210">
        <v>5.0999999999999997E-2</v>
      </c>
      <c r="I1831" s="211"/>
      <c r="J1831" s="207"/>
      <c r="K1831" s="207"/>
      <c r="L1831" s="212"/>
      <c r="M1831" s="213"/>
      <c r="N1831" s="214"/>
      <c r="O1831" s="214"/>
      <c r="P1831" s="214"/>
      <c r="Q1831" s="214"/>
      <c r="R1831" s="214"/>
      <c r="S1831" s="214"/>
      <c r="T1831" s="215"/>
      <c r="AT1831" s="216" t="s">
        <v>167</v>
      </c>
      <c r="AU1831" s="216" t="s">
        <v>87</v>
      </c>
      <c r="AV1831" s="14" t="s">
        <v>87</v>
      </c>
      <c r="AW1831" s="14" t="s">
        <v>4</v>
      </c>
      <c r="AX1831" s="14" t="s">
        <v>85</v>
      </c>
      <c r="AY1831" s="216" t="s">
        <v>157</v>
      </c>
    </row>
    <row r="1832" spans="1:65" s="2" customFormat="1" ht="24.15" customHeight="1">
      <c r="A1832" s="34"/>
      <c r="B1832" s="35"/>
      <c r="C1832" s="228" t="s">
        <v>3616</v>
      </c>
      <c r="D1832" s="228" t="s">
        <v>240</v>
      </c>
      <c r="E1832" s="229" t="s">
        <v>3617</v>
      </c>
      <c r="F1832" s="230" t="s">
        <v>3618</v>
      </c>
      <c r="G1832" s="231" t="s">
        <v>233</v>
      </c>
      <c r="H1832" s="232">
        <v>0.193</v>
      </c>
      <c r="I1832" s="233"/>
      <c r="J1832" s="234">
        <f>ROUND(I1832*H1832,2)</f>
        <v>0</v>
      </c>
      <c r="K1832" s="230" t="s">
        <v>164</v>
      </c>
      <c r="L1832" s="235"/>
      <c r="M1832" s="236" t="s">
        <v>1</v>
      </c>
      <c r="N1832" s="237" t="s">
        <v>43</v>
      </c>
      <c r="O1832" s="71"/>
      <c r="P1832" s="191">
        <f>O1832*H1832</f>
        <v>0</v>
      </c>
      <c r="Q1832" s="191">
        <v>1</v>
      </c>
      <c r="R1832" s="191">
        <f>Q1832*H1832</f>
        <v>0.193</v>
      </c>
      <c r="S1832" s="191">
        <v>0</v>
      </c>
      <c r="T1832" s="19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193" t="s">
        <v>367</v>
      </c>
      <c r="AT1832" s="193" t="s">
        <v>240</v>
      </c>
      <c r="AU1832" s="193" t="s">
        <v>87</v>
      </c>
      <c r="AY1832" s="17" t="s">
        <v>157</v>
      </c>
      <c r="BE1832" s="194">
        <f>IF(N1832="základní",J1832,0)</f>
        <v>0</v>
      </c>
      <c r="BF1832" s="194">
        <f>IF(N1832="snížená",J1832,0)</f>
        <v>0</v>
      </c>
      <c r="BG1832" s="194">
        <f>IF(N1832="zákl. přenesená",J1832,0)</f>
        <v>0</v>
      </c>
      <c r="BH1832" s="194">
        <f>IF(N1832="sníž. přenesená",J1832,0)</f>
        <v>0</v>
      </c>
      <c r="BI1832" s="194">
        <f>IF(N1832="nulová",J1832,0)</f>
        <v>0</v>
      </c>
      <c r="BJ1832" s="17" t="s">
        <v>85</v>
      </c>
      <c r="BK1832" s="194">
        <f>ROUND(I1832*H1832,2)</f>
        <v>0</v>
      </c>
      <c r="BL1832" s="17" t="s">
        <v>254</v>
      </c>
      <c r="BM1832" s="193" t="s">
        <v>3619</v>
      </c>
    </row>
    <row r="1833" spans="1:65" s="14" customFormat="1" ht="10.199999999999999">
      <c r="B1833" s="206"/>
      <c r="C1833" s="207"/>
      <c r="D1833" s="197" t="s">
        <v>167</v>
      </c>
      <c r="E1833" s="208" t="s">
        <v>1</v>
      </c>
      <c r="F1833" s="209" t="s">
        <v>3620</v>
      </c>
      <c r="G1833" s="207"/>
      <c r="H1833" s="210">
        <v>0.17499999999999999</v>
      </c>
      <c r="I1833" s="211"/>
      <c r="J1833" s="207"/>
      <c r="K1833" s="207"/>
      <c r="L1833" s="212"/>
      <c r="M1833" s="213"/>
      <c r="N1833" s="214"/>
      <c r="O1833" s="214"/>
      <c r="P1833" s="214"/>
      <c r="Q1833" s="214"/>
      <c r="R1833" s="214"/>
      <c r="S1833" s="214"/>
      <c r="T1833" s="215"/>
      <c r="AT1833" s="216" t="s">
        <v>167</v>
      </c>
      <c r="AU1833" s="216" t="s">
        <v>87</v>
      </c>
      <c r="AV1833" s="14" t="s">
        <v>87</v>
      </c>
      <c r="AW1833" s="14" t="s">
        <v>33</v>
      </c>
      <c r="AX1833" s="14" t="s">
        <v>85</v>
      </c>
      <c r="AY1833" s="216" t="s">
        <v>157</v>
      </c>
    </row>
    <row r="1834" spans="1:65" s="14" customFormat="1" ht="10.199999999999999">
      <c r="B1834" s="206"/>
      <c r="C1834" s="207"/>
      <c r="D1834" s="197" t="s">
        <v>167</v>
      </c>
      <c r="E1834" s="207"/>
      <c r="F1834" s="209" t="s">
        <v>3621</v>
      </c>
      <c r="G1834" s="207"/>
      <c r="H1834" s="210">
        <v>0.193</v>
      </c>
      <c r="I1834" s="211"/>
      <c r="J1834" s="207"/>
      <c r="K1834" s="207"/>
      <c r="L1834" s="212"/>
      <c r="M1834" s="213"/>
      <c r="N1834" s="214"/>
      <c r="O1834" s="214"/>
      <c r="P1834" s="214"/>
      <c r="Q1834" s="214"/>
      <c r="R1834" s="214"/>
      <c r="S1834" s="214"/>
      <c r="T1834" s="215"/>
      <c r="AT1834" s="216" t="s">
        <v>167</v>
      </c>
      <c r="AU1834" s="216" t="s">
        <v>87</v>
      </c>
      <c r="AV1834" s="14" t="s">
        <v>87</v>
      </c>
      <c r="AW1834" s="14" t="s">
        <v>4</v>
      </c>
      <c r="AX1834" s="14" t="s">
        <v>85</v>
      </c>
      <c r="AY1834" s="216" t="s">
        <v>157</v>
      </c>
    </row>
    <row r="1835" spans="1:65" s="2" customFormat="1" ht="24.15" customHeight="1">
      <c r="A1835" s="34"/>
      <c r="B1835" s="35"/>
      <c r="C1835" s="228" t="s">
        <v>3622</v>
      </c>
      <c r="D1835" s="228" t="s">
        <v>240</v>
      </c>
      <c r="E1835" s="229" t="s">
        <v>3623</v>
      </c>
      <c r="F1835" s="230" t="s">
        <v>3624</v>
      </c>
      <c r="G1835" s="231" t="s">
        <v>233</v>
      </c>
      <c r="H1835" s="232">
        <v>3.4000000000000002E-2</v>
      </c>
      <c r="I1835" s="233"/>
      <c r="J1835" s="234">
        <f>ROUND(I1835*H1835,2)</f>
        <v>0</v>
      </c>
      <c r="K1835" s="230" t="s">
        <v>164</v>
      </c>
      <c r="L1835" s="235"/>
      <c r="M1835" s="236" t="s">
        <v>1</v>
      </c>
      <c r="N1835" s="237" t="s">
        <v>43</v>
      </c>
      <c r="O1835" s="71"/>
      <c r="P1835" s="191">
        <f>O1835*H1835</f>
        <v>0</v>
      </c>
      <c r="Q1835" s="191">
        <v>1</v>
      </c>
      <c r="R1835" s="191">
        <f>Q1835*H1835</f>
        <v>3.4000000000000002E-2</v>
      </c>
      <c r="S1835" s="191">
        <v>0</v>
      </c>
      <c r="T1835" s="192">
        <f>S1835*H1835</f>
        <v>0</v>
      </c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R1835" s="193" t="s">
        <v>367</v>
      </c>
      <c r="AT1835" s="193" t="s">
        <v>240</v>
      </c>
      <c r="AU1835" s="193" t="s">
        <v>87</v>
      </c>
      <c r="AY1835" s="17" t="s">
        <v>157</v>
      </c>
      <c r="BE1835" s="194">
        <f>IF(N1835="základní",J1835,0)</f>
        <v>0</v>
      </c>
      <c r="BF1835" s="194">
        <f>IF(N1835="snížená",J1835,0)</f>
        <v>0</v>
      </c>
      <c r="BG1835" s="194">
        <f>IF(N1835="zákl. přenesená",J1835,0)</f>
        <v>0</v>
      </c>
      <c r="BH1835" s="194">
        <f>IF(N1835="sníž. přenesená",J1835,0)</f>
        <v>0</v>
      </c>
      <c r="BI1835" s="194">
        <f>IF(N1835="nulová",J1835,0)</f>
        <v>0</v>
      </c>
      <c r="BJ1835" s="17" t="s">
        <v>85</v>
      </c>
      <c r="BK1835" s="194">
        <f>ROUND(I1835*H1835,2)</f>
        <v>0</v>
      </c>
      <c r="BL1835" s="17" t="s">
        <v>254</v>
      </c>
      <c r="BM1835" s="193" t="s">
        <v>3625</v>
      </c>
    </row>
    <row r="1836" spans="1:65" s="14" customFormat="1" ht="10.199999999999999">
      <c r="B1836" s="206"/>
      <c r="C1836" s="207"/>
      <c r="D1836" s="197" t="s">
        <v>167</v>
      </c>
      <c r="E1836" s="208" t="s">
        <v>1</v>
      </c>
      <c r="F1836" s="209" t="s">
        <v>3626</v>
      </c>
      <c r="G1836" s="207"/>
      <c r="H1836" s="210">
        <v>3.1E-2</v>
      </c>
      <c r="I1836" s="211"/>
      <c r="J1836" s="207"/>
      <c r="K1836" s="207"/>
      <c r="L1836" s="212"/>
      <c r="M1836" s="213"/>
      <c r="N1836" s="214"/>
      <c r="O1836" s="214"/>
      <c r="P1836" s="214"/>
      <c r="Q1836" s="214"/>
      <c r="R1836" s="214"/>
      <c r="S1836" s="214"/>
      <c r="T1836" s="215"/>
      <c r="AT1836" s="216" t="s">
        <v>167</v>
      </c>
      <c r="AU1836" s="216" t="s">
        <v>87</v>
      </c>
      <c r="AV1836" s="14" t="s">
        <v>87</v>
      </c>
      <c r="AW1836" s="14" t="s">
        <v>33</v>
      </c>
      <c r="AX1836" s="14" t="s">
        <v>85</v>
      </c>
      <c r="AY1836" s="216" t="s">
        <v>157</v>
      </c>
    </row>
    <row r="1837" spans="1:65" s="14" customFormat="1" ht="10.199999999999999">
      <c r="B1837" s="206"/>
      <c r="C1837" s="207"/>
      <c r="D1837" s="197" t="s">
        <v>167</v>
      </c>
      <c r="E1837" s="207"/>
      <c r="F1837" s="209" t="s">
        <v>3627</v>
      </c>
      <c r="G1837" s="207"/>
      <c r="H1837" s="210">
        <v>3.4000000000000002E-2</v>
      </c>
      <c r="I1837" s="211"/>
      <c r="J1837" s="207"/>
      <c r="K1837" s="207"/>
      <c r="L1837" s="212"/>
      <c r="M1837" s="213"/>
      <c r="N1837" s="214"/>
      <c r="O1837" s="214"/>
      <c r="P1837" s="214"/>
      <c r="Q1837" s="214"/>
      <c r="R1837" s="214"/>
      <c r="S1837" s="214"/>
      <c r="T1837" s="215"/>
      <c r="AT1837" s="216" t="s">
        <v>167</v>
      </c>
      <c r="AU1837" s="216" t="s">
        <v>87</v>
      </c>
      <c r="AV1837" s="14" t="s">
        <v>87</v>
      </c>
      <c r="AW1837" s="14" t="s">
        <v>4</v>
      </c>
      <c r="AX1837" s="14" t="s">
        <v>85</v>
      </c>
      <c r="AY1837" s="216" t="s">
        <v>157</v>
      </c>
    </row>
    <row r="1838" spans="1:65" s="2" customFormat="1" ht="24.15" customHeight="1">
      <c r="A1838" s="34"/>
      <c r="B1838" s="35"/>
      <c r="C1838" s="182" t="s">
        <v>3628</v>
      </c>
      <c r="D1838" s="182" t="s">
        <v>160</v>
      </c>
      <c r="E1838" s="183" t="s">
        <v>3629</v>
      </c>
      <c r="F1838" s="184" t="s">
        <v>3630</v>
      </c>
      <c r="G1838" s="185" t="s">
        <v>3247</v>
      </c>
      <c r="H1838" s="186">
        <v>268</v>
      </c>
      <c r="I1838" s="187"/>
      <c r="J1838" s="188">
        <f>ROUND(I1838*H1838,2)</f>
        <v>0</v>
      </c>
      <c r="K1838" s="184" t="s">
        <v>164</v>
      </c>
      <c r="L1838" s="39"/>
      <c r="M1838" s="189" t="s">
        <v>1</v>
      </c>
      <c r="N1838" s="190" t="s">
        <v>43</v>
      </c>
      <c r="O1838" s="71"/>
      <c r="P1838" s="191">
        <f>O1838*H1838</f>
        <v>0</v>
      </c>
      <c r="Q1838" s="191">
        <v>5.0000000000000002E-5</v>
      </c>
      <c r="R1838" s="191">
        <f>Q1838*H1838</f>
        <v>1.34E-2</v>
      </c>
      <c r="S1838" s="191">
        <v>0</v>
      </c>
      <c r="T1838" s="192">
        <f>S1838*H1838</f>
        <v>0</v>
      </c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R1838" s="193" t="s">
        <v>254</v>
      </c>
      <c r="AT1838" s="193" t="s">
        <v>160</v>
      </c>
      <c r="AU1838" s="193" t="s">
        <v>87</v>
      </c>
      <c r="AY1838" s="17" t="s">
        <v>157</v>
      </c>
      <c r="BE1838" s="194">
        <f>IF(N1838="základní",J1838,0)</f>
        <v>0</v>
      </c>
      <c r="BF1838" s="194">
        <f>IF(N1838="snížená",J1838,0)</f>
        <v>0</v>
      </c>
      <c r="BG1838" s="194">
        <f>IF(N1838="zákl. přenesená",J1838,0)</f>
        <v>0</v>
      </c>
      <c r="BH1838" s="194">
        <f>IF(N1838="sníž. přenesená",J1838,0)</f>
        <v>0</v>
      </c>
      <c r="BI1838" s="194">
        <f>IF(N1838="nulová",J1838,0)</f>
        <v>0</v>
      </c>
      <c r="BJ1838" s="17" t="s">
        <v>85</v>
      </c>
      <c r="BK1838" s="194">
        <f>ROUND(I1838*H1838,2)</f>
        <v>0</v>
      </c>
      <c r="BL1838" s="17" t="s">
        <v>254</v>
      </c>
      <c r="BM1838" s="193" t="s">
        <v>3631</v>
      </c>
    </row>
    <row r="1839" spans="1:65" s="14" customFormat="1" ht="10.199999999999999">
      <c r="B1839" s="206"/>
      <c r="C1839" s="207"/>
      <c r="D1839" s="197" t="s">
        <v>167</v>
      </c>
      <c r="E1839" s="208" t="s">
        <v>1</v>
      </c>
      <c r="F1839" s="209" t="s">
        <v>3632</v>
      </c>
      <c r="G1839" s="207"/>
      <c r="H1839" s="210">
        <v>268</v>
      </c>
      <c r="I1839" s="211"/>
      <c r="J1839" s="207"/>
      <c r="K1839" s="207"/>
      <c r="L1839" s="212"/>
      <c r="M1839" s="213"/>
      <c r="N1839" s="214"/>
      <c r="O1839" s="214"/>
      <c r="P1839" s="214"/>
      <c r="Q1839" s="214"/>
      <c r="R1839" s="214"/>
      <c r="S1839" s="214"/>
      <c r="T1839" s="215"/>
      <c r="AT1839" s="216" t="s">
        <v>167</v>
      </c>
      <c r="AU1839" s="216" t="s">
        <v>87</v>
      </c>
      <c r="AV1839" s="14" t="s">
        <v>87</v>
      </c>
      <c r="AW1839" s="14" t="s">
        <v>33</v>
      </c>
      <c r="AX1839" s="14" t="s">
        <v>85</v>
      </c>
      <c r="AY1839" s="216" t="s">
        <v>157</v>
      </c>
    </row>
    <row r="1840" spans="1:65" s="2" customFormat="1" ht="24.15" customHeight="1">
      <c r="A1840" s="34"/>
      <c r="B1840" s="35"/>
      <c r="C1840" s="228" t="s">
        <v>3633</v>
      </c>
      <c r="D1840" s="228" t="s">
        <v>240</v>
      </c>
      <c r="E1840" s="229" t="s">
        <v>3623</v>
      </c>
      <c r="F1840" s="230" t="s">
        <v>3624</v>
      </c>
      <c r="G1840" s="231" t="s">
        <v>233</v>
      </c>
      <c r="H1840" s="232">
        <v>3.4000000000000002E-2</v>
      </c>
      <c r="I1840" s="233"/>
      <c r="J1840" s="234">
        <f>ROUND(I1840*H1840,2)</f>
        <v>0</v>
      </c>
      <c r="K1840" s="230" t="s">
        <v>164</v>
      </c>
      <c r="L1840" s="235"/>
      <c r="M1840" s="236" t="s">
        <v>1</v>
      </c>
      <c r="N1840" s="237" t="s">
        <v>43</v>
      </c>
      <c r="O1840" s="71"/>
      <c r="P1840" s="191">
        <f>O1840*H1840</f>
        <v>0</v>
      </c>
      <c r="Q1840" s="191">
        <v>1</v>
      </c>
      <c r="R1840" s="191">
        <f>Q1840*H1840</f>
        <v>3.4000000000000002E-2</v>
      </c>
      <c r="S1840" s="191">
        <v>0</v>
      </c>
      <c r="T1840" s="192">
        <f>S1840*H1840</f>
        <v>0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193" t="s">
        <v>367</v>
      </c>
      <c r="AT1840" s="193" t="s">
        <v>240</v>
      </c>
      <c r="AU1840" s="193" t="s">
        <v>87</v>
      </c>
      <c r="AY1840" s="17" t="s">
        <v>157</v>
      </c>
      <c r="BE1840" s="194">
        <f>IF(N1840="základní",J1840,0)</f>
        <v>0</v>
      </c>
      <c r="BF1840" s="194">
        <f>IF(N1840="snížená",J1840,0)</f>
        <v>0</v>
      </c>
      <c r="BG1840" s="194">
        <f>IF(N1840="zákl. přenesená",J1840,0)</f>
        <v>0</v>
      </c>
      <c r="BH1840" s="194">
        <f>IF(N1840="sníž. přenesená",J1840,0)</f>
        <v>0</v>
      </c>
      <c r="BI1840" s="194">
        <f>IF(N1840="nulová",J1840,0)</f>
        <v>0</v>
      </c>
      <c r="BJ1840" s="17" t="s">
        <v>85</v>
      </c>
      <c r="BK1840" s="194">
        <f>ROUND(I1840*H1840,2)</f>
        <v>0</v>
      </c>
      <c r="BL1840" s="17" t="s">
        <v>254</v>
      </c>
      <c r="BM1840" s="193" t="s">
        <v>3634</v>
      </c>
    </row>
    <row r="1841" spans="1:65" s="14" customFormat="1" ht="10.199999999999999">
      <c r="B1841" s="206"/>
      <c r="C1841" s="207"/>
      <c r="D1841" s="197" t="s">
        <v>167</v>
      </c>
      <c r="E1841" s="208" t="s">
        <v>1</v>
      </c>
      <c r="F1841" s="209" t="s">
        <v>3626</v>
      </c>
      <c r="G1841" s="207"/>
      <c r="H1841" s="210">
        <v>3.1E-2</v>
      </c>
      <c r="I1841" s="211"/>
      <c r="J1841" s="207"/>
      <c r="K1841" s="207"/>
      <c r="L1841" s="212"/>
      <c r="M1841" s="213"/>
      <c r="N1841" s="214"/>
      <c r="O1841" s="214"/>
      <c r="P1841" s="214"/>
      <c r="Q1841" s="214"/>
      <c r="R1841" s="214"/>
      <c r="S1841" s="214"/>
      <c r="T1841" s="215"/>
      <c r="AT1841" s="216" t="s">
        <v>167</v>
      </c>
      <c r="AU1841" s="216" t="s">
        <v>87</v>
      </c>
      <c r="AV1841" s="14" t="s">
        <v>87</v>
      </c>
      <c r="AW1841" s="14" t="s">
        <v>33</v>
      </c>
      <c r="AX1841" s="14" t="s">
        <v>85</v>
      </c>
      <c r="AY1841" s="216" t="s">
        <v>157</v>
      </c>
    </row>
    <row r="1842" spans="1:65" s="14" customFormat="1" ht="10.199999999999999">
      <c r="B1842" s="206"/>
      <c r="C1842" s="207"/>
      <c r="D1842" s="197" t="s">
        <v>167</v>
      </c>
      <c r="E1842" s="207"/>
      <c r="F1842" s="209" t="s">
        <v>3627</v>
      </c>
      <c r="G1842" s="207"/>
      <c r="H1842" s="210">
        <v>3.4000000000000002E-2</v>
      </c>
      <c r="I1842" s="211"/>
      <c r="J1842" s="207"/>
      <c r="K1842" s="207"/>
      <c r="L1842" s="212"/>
      <c r="M1842" s="213"/>
      <c r="N1842" s="214"/>
      <c r="O1842" s="214"/>
      <c r="P1842" s="214"/>
      <c r="Q1842" s="214"/>
      <c r="R1842" s="214"/>
      <c r="S1842" s="214"/>
      <c r="T1842" s="215"/>
      <c r="AT1842" s="216" t="s">
        <v>167</v>
      </c>
      <c r="AU1842" s="216" t="s">
        <v>87</v>
      </c>
      <c r="AV1842" s="14" t="s">
        <v>87</v>
      </c>
      <c r="AW1842" s="14" t="s">
        <v>4</v>
      </c>
      <c r="AX1842" s="14" t="s">
        <v>85</v>
      </c>
      <c r="AY1842" s="216" t="s">
        <v>157</v>
      </c>
    </row>
    <row r="1843" spans="1:65" s="2" customFormat="1" ht="24.15" customHeight="1">
      <c r="A1843" s="34"/>
      <c r="B1843" s="35"/>
      <c r="C1843" s="228" t="s">
        <v>3635</v>
      </c>
      <c r="D1843" s="228" t="s">
        <v>240</v>
      </c>
      <c r="E1843" s="229" t="s">
        <v>3617</v>
      </c>
      <c r="F1843" s="230" t="s">
        <v>3618</v>
      </c>
      <c r="G1843" s="231" t="s">
        <v>233</v>
      </c>
      <c r="H1843" s="232">
        <v>0.20499999999999999</v>
      </c>
      <c r="I1843" s="233"/>
      <c r="J1843" s="234">
        <f>ROUND(I1843*H1843,2)</f>
        <v>0</v>
      </c>
      <c r="K1843" s="230" t="s">
        <v>164</v>
      </c>
      <c r="L1843" s="235"/>
      <c r="M1843" s="236" t="s">
        <v>1</v>
      </c>
      <c r="N1843" s="237" t="s">
        <v>43</v>
      </c>
      <c r="O1843" s="71"/>
      <c r="P1843" s="191">
        <f>O1843*H1843</f>
        <v>0</v>
      </c>
      <c r="Q1843" s="191">
        <v>1</v>
      </c>
      <c r="R1843" s="191">
        <f>Q1843*H1843</f>
        <v>0.20499999999999999</v>
      </c>
      <c r="S1843" s="191">
        <v>0</v>
      </c>
      <c r="T1843" s="192">
        <f>S1843*H1843</f>
        <v>0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193" t="s">
        <v>367</v>
      </c>
      <c r="AT1843" s="193" t="s">
        <v>240</v>
      </c>
      <c r="AU1843" s="193" t="s">
        <v>87</v>
      </c>
      <c r="AY1843" s="17" t="s">
        <v>157</v>
      </c>
      <c r="BE1843" s="194">
        <f>IF(N1843="základní",J1843,0)</f>
        <v>0</v>
      </c>
      <c r="BF1843" s="194">
        <f>IF(N1843="snížená",J1843,0)</f>
        <v>0</v>
      </c>
      <c r="BG1843" s="194">
        <f>IF(N1843="zákl. přenesená",J1843,0)</f>
        <v>0</v>
      </c>
      <c r="BH1843" s="194">
        <f>IF(N1843="sníž. přenesená",J1843,0)</f>
        <v>0</v>
      </c>
      <c r="BI1843" s="194">
        <f>IF(N1843="nulová",J1843,0)</f>
        <v>0</v>
      </c>
      <c r="BJ1843" s="17" t="s">
        <v>85</v>
      </c>
      <c r="BK1843" s="194">
        <f>ROUND(I1843*H1843,2)</f>
        <v>0</v>
      </c>
      <c r="BL1843" s="17" t="s">
        <v>254</v>
      </c>
      <c r="BM1843" s="193" t="s">
        <v>3636</v>
      </c>
    </row>
    <row r="1844" spans="1:65" s="14" customFormat="1" ht="10.199999999999999">
      <c r="B1844" s="206"/>
      <c r="C1844" s="207"/>
      <c r="D1844" s="197" t="s">
        <v>167</v>
      </c>
      <c r="E1844" s="208" t="s">
        <v>1</v>
      </c>
      <c r="F1844" s="209" t="s">
        <v>3637</v>
      </c>
      <c r="G1844" s="207"/>
      <c r="H1844" s="210">
        <v>0.186</v>
      </c>
      <c r="I1844" s="211"/>
      <c r="J1844" s="207"/>
      <c r="K1844" s="207"/>
      <c r="L1844" s="212"/>
      <c r="M1844" s="213"/>
      <c r="N1844" s="214"/>
      <c r="O1844" s="214"/>
      <c r="P1844" s="214"/>
      <c r="Q1844" s="214"/>
      <c r="R1844" s="214"/>
      <c r="S1844" s="214"/>
      <c r="T1844" s="215"/>
      <c r="AT1844" s="216" t="s">
        <v>167</v>
      </c>
      <c r="AU1844" s="216" t="s">
        <v>87</v>
      </c>
      <c r="AV1844" s="14" t="s">
        <v>87</v>
      </c>
      <c r="AW1844" s="14" t="s">
        <v>33</v>
      </c>
      <c r="AX1844" s="14" t="s">
        <v>85</v>
      </c>
      <c r="AY1844" s="216" t="s">
        <v>157</v>
      </c>
    </row>
    <row r="1845" spans="1:65" s="14" customFormat="1" ht="10.199999999999999">
      <c r="B1845" s="206"/>
      <c r="C1845" s="207"/>
      <c r="D1845" s="197" t="s">
        <v>167</v>
      </c>
      <c r="E1845" s="207"/>
      <c r="F1845" s="209" t="s">
        <v>3638</v>
      </c>
      <c r="G1845" s="207"/>
      <c r="H1845" s="210">
        <v>0.20499999999999999</v>
      </c>
      <c r="I1845" s="211"/>
      <c r="J1845" s="207"/>
      <c r="K1845" s="207"/>
      <c r="L1845" s="212"/>
      <c r="M1845" s="213"/>
      <c r="N1845" s="214"/>
      <c r="O1845" s="214"/>
      <c r="P1845" s="214"/>
      <c r="Q1845" s="214"/>
      <c r="R1845" s="214"/>
      <c r="S1845" s="214"/>
      <c r="T1845" s="215"/>
      <c r="AT1845" s="216" t="s">
        <v>167</v>
      </c>
      <c r="AU1845" s="216" t="s">
        <v>87</v>
      </c>
      <c r="AV1845" s="14" t="s">
        <v>87</v>
      </c>
      <c r="AW1845" s="14" t="s">
        <v>4</v>
      </c>
      <c r="AX1845" s="14" t="s">
        <v>85</v>
      </c>
      <c r="AY1845" s="216" t="s">
        <v>157</v>
      </c>
    </row>
    <row r="1846" spans="1:65" s="2" customFormat="1" ht="21.75" customHeight="1">
      <c r="A1846" s="34"/>
      <c r="B1846" s="35"/>
      <c r="C1846" s="228" t="s">
        <v>3639</v>
      </c>
      <c r="D1846" s="228" t="s">
        <v>240</v>
      </c>
      <c r="E1846" s="229" t="s">
        <v>3611</v>
      </c>
      <c r="F1846" s="230" t="s">
        <v>3612</v>
      </c>
      <c r="G1846" s="231" t="s">
        <v>233</v>
      </c>
      <c r="H1846" s="232">
        <v>5.2999999999999999E-2</v>
      </c>
      <c r="I1846" s="233"/>
      <c r="J1846" s="234">
        <f>ROUND(I1846*H1846,2)</f>
        <v>0</v>
      </c>
      <c r="K1846" s="230" t="s">
        <v>164</v>
      </c>
      <c r="L1846" s="235"/>
      <c r="M1846" s="236" t="s">
        <v>1</v>
      </c>
      <c r="N1846" s="237" t="s">
        <v>43</v>
      </c>
      <c r="O1846" s="71"/>
      <c r="P1846" s="191">
        <f>O1846*H1846</f>
        <v>0</v>
      </c>
      <c r="Q1846" s="191">
        <v>1</v>
      </c>
      <c r="R1846" s="191">
        <f>Q1846*H1846</f>
        <v>5.2999999999999999E-2</v>
      </c>
      <c r="S1846" s="191">
        <v>0</v>
      </c>
      <c r="T1846" s="192">
        <f>S1846*H1846</f>
        <v>0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193" t="s">
        <v>367</v>
      </c>
      <c r="AT1846" s="193" t="s">
        <v>240</v>
      </c>
      <c r="AU1846" s="193" t="s">
        <v>87</v>
      </c>
      <c r="AY1846" s="17" t="s">
        <v>157</v>
      </c>
      <c r="BE1846" s="194">
        <f>IF(N1846="základní",J1846,0)</f>
        <v>0</v>
      </c>
      <c r="BF1846" s="194">
        <f>IF(N1846="snížená",J1846,0)</f>
        <v>0</v>
      </c>
      <c r="BG1846" s="194">
        <f>IF(N1846="zákl. přenesená",J1846,0)</f>
        <v>0</v>
      </c>
      <c r="BH1846" s="194">
        <f>IF(N1846="sníž. přenesená",J1846,0)</f>
        <v>0</v>
      </c>
      <c r="BI1846" s="194">
        <f>IF(N1846="nulová",J1846,0)</f>
        <v>0</v>
      </c>
      <c r="BJ1846" s="17" t="s">
        <v>85</v>
      </c>
      <c r="BK1846" s="194">
        <f>ROUND(I1846*H1846,2)</f>
        <v>0</v>
      </c>
      <c r="BL1846" s="17" t="s">
        <v>254</v>
      </c>
      <c r="BM1846" s="193" t="s">
        <v>3640</v>
      </c>
    </row>
    <row r="1847" spans="1:65" s="14" customFormat="1" ht="10.199999999999999">
      <c r="B1847" s="206"/>
      <c r="C1847" s="207"/>
      <c r="D1847" s="197" t="s">
        <v>167</v>
      </c>
      <c r="E1847" s="208" t="s">
        <v>1</v>
      </c>
      <c r="F1847" s="209" t="s">
        <v>3641</v>
      </c>
      <c r="G1847" s="207"/>
      <c r="H1847" s="210">
        <v>4.8000000000000001E-2</v>
      </c>
      <c r="I1847" s="211"/>
      <c r="J1847" s="207"/>
      <c r="K1847" s="207"/>
      <c r="L1847" s="212"/>
      <c r="M1847" s="213"/>
      <c r="N1847" s="214"/>
      <c r="O1847" s="214"/>
      <c r="P1847" s="214"/>
      <c r="Q1847" s="214"/>
      <c r="R1847" s="214"/>
      <c r="S1847" s="214"/>
      <c r="T1847" s="215"/>
      <c r="AT1847" s="216" t="s">
        <v>167</v>
      </c>
      <c r="AU1847" s="216" t="s">
        <v>87</v>
      </c>
      <c r="AV1847" s="14" t="s">
        <v>87</v>
      </c>
      <c r="AW1847" s="14" t="s">
        <v>33</v>
      </c>
      <c r="AX1847" s="14" t="s">
        <v>85</v>
      </c>
      <c r="AY1847" s="216" t="s">
        <v>157</v>
      </c>
    </row>
    <row r="1848" spans="1:65" s="14" customFormat="1" ht="10.199999999999999">
      <c r="B1848" s="206"/>
      <c r="C1848" s="207"/>
      <c r="D1848" s="197" t="s">
        <v>167</v>
      </c>
      <c r="E1848" s="207"/>
      <c r="F1848" s="209" t="s">
        <v>3642</v>
      </c>
      <c r="G1848" s="207"/>
      <c r="H1848" s="210">
        <v>5.2999999999999999E-2</v>
      </c>
      <c r="I1848" s="211"/>
      <c r="J1848" s="207"/>
      <c r="K1848" s="207"/>
      <c r="L1848" s="212"/>
      <c r="M1848" s="213"/>
      <c r="N1848" s="214"/>
      <c r="O1848" s="214"/>
      <c r="P1848" s="214"/>
      <c r="Q1848" s="214"/>
      <c r="R1848" s="214"/>
      <c r="S1848" s="214"/>
      <c r="T1848" s="215"/>
      <c r="AT1848" s="216" t="s">
        <v>167</v>
      </c>
      <c r="AU1848" s="216" t="s">
        <v>87</v>
      </c>
      <c r="AV1848" s="14" t="s">
        <v>87</v>
      </c>
      <c r="AW1848" s="14" t="s">
        <v>4</v>
      </c>
      <c r="AX1848" s="14" t="s">
        <v>85</v>
      </c>
      <c r="AY1848" s="216" t="s">
        <v>157</v>
      </c>
    </row>
    <row r="1849" spans="1:65" s="2" customFormat="1" ht="24.15" customHeight="1">
      <c r="A1849" s="34"/>
      <c r="B1849" s="35"/>
      <c r="C1849" s="182" t="s">
        <v>3643</v>
      </c>
      <c r="D1849" s="182" t="s">
        <v>160</v>
      </c>
      <c r="E1849" s="183" t="s">
        <v>3644</v>
      </c>
      <c r="F1849" s="184" t="s">
        <v>3645</v>
      </c>
      <c r="G1849" s="185" t="s">
        <v>3247</v>
      </c>
      <c r="H1849" s="186">
        <v>1000.02</v>
      </c>
      <c r="I1849" s="187"/>
      <c r="J1849" s="188">
        <f>ROUND(I1849*H1849,2)</f>
        <v>0</v>
      </c>
      <c r="K1849" s="184" t="s">
        <v>1</v>
      </c>
      <c r="L1849" s="39"/>
      <c r="M1849" s="189" t="s">
        <v>1</v>
      </c>
      <c r="N1849" s="190" t="s">
        <v>43</v>
      </c>
      <c r="O1849" s="71"/>
      <c r="P1849" s="191">
        <f>O1849*H1849</f>
        <v>0</v>
      </c>
      <c r="Q1849" s="191">
        <v>5.0000000000000002E-5</v>
      </c>
      <c r="R1849" s="191">
        <f>Q1849*H1849</f>
        <v>5.0001000000000004E-2</v>
      </c>
      <c r="S1849" s="191">
        <v>0</v>
      </c>
      <c r="T1849" s="19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193" t="s">
        <v>254</v>
      </c>
      <c r="AT1849" s="193" t="s">
        <v>160</v>
      </c>
      <c r="AU1849" s="193" t="s">
        <v>87</v>
      </c>
      <c r="AY1849" s="17" t="s">
        <v>157</v>
      </c>
      <c r="BE1849" s="194">
        <f>IF(N1849="základní",J1849,0)</f>
        <v>0</v>
      </c>
      <c r="BF1849" s="194">
        <f>IF(N1849="snížená",J1849,0)</f>
        <v>0</v>
      </c>
      <c r="BG1849" s="194">
        <f>IF(N1849="zákl. přenesená",J1849,0)</f>
        <v>0</v>
      </c>
      <c r="BH1849" s="194">
        <f>IF(N1849="sníž. přenesená",J1849,0)</f>
        <v>0</v>
      </c>
      <c r="BI1849" s="194">
        <f>IF(N1849="nulová",J1849,0)</f>
        <v>0</v>
      </c>
      <c r="BJ1849" s="17" t="s">
        <v>85</v>
      </c>
      <c r="BK1849" s="194">
        <f>ROUND(I1849*H1849,2)</f>
        <v>0</v>
      </c>
      <c r="BL1849" s="17" t="s">
        <v>254</v>
      </c>
      <c r="BM1849" s="193" t="s">
        <v>3646</v>
      </c>
    </row>
    <row r="1850" spans="1:65" s="14" customFormat="1" ht="10.199999999999999">
      <c r="B1850" s="206"/>
      <c r="C1850" s="207"/>
      <c r="D1850" s="197" t="s">
        <v>167</v>
      </c>
      <c r="E1850" s="208" t="s">
        <v>1</v>
      </c>
      <c r="F1850" s="209" t="s">
        <v>3647</v>
      </c>
      <c r="G1850" s="207"/>
      <c r="H1850" s="210">
        <v>1000.02</v>
      </c>
      <c r="I1850" s="211"/>
      <c r="J1850" s="207"/>
      <c r="K1850" s="207"/>
      <c r="L1850" s="212"/>
      <c r="M1850" s="213"/>
      <c r="N1850" s="214"/>
      <c r="O1850" s="214"/>
      <c r="P1850" s="214"/>
      <c r="Q1850" s="214"/>
      <c r="R1850" s="214"/>
      <c r="S1850" s="214"/>
      <c r="T1850" s="215"/>
      <c r="AT1850" s="216" t="s">
        <v>167</v>
      </c>
      <c r="AU1850" s="216" t="s">
        <v>87</v>
      </c>
      <c r="AV1850" s="14" t="s">
        <v>87</v>
      </c>
      <c r="AW1850" s="14" t="s">
        <v>33</v>
      </c>
      <c r="AX1850" s="14" t="s">
        <v>85</v>
      </c>
      <c r="AY1850" s="216" t="s">
        <v>157</v>
      </c>
    </row>
    <row r="1851" spans="1:65" s="2" customFormat="1" ht="21.75" customHeight="1">
      <c r="A1851" s="34"/>
      <c r="B1851" s="35"/>
      <c r="C1851" s="228" t="s">
        <v>3648</v>
      </c>
      <c r="D1851" s="228" t="s">
        <v>240</v>
      </c>
      <c r="E1851" s="229" t="s">
        <v>3649</v>
      </c>
      <c r="F1851" s="230" t="s">
        <v>3650</v>
      </c>
      <c r="G1851" s="231" t="s">
        <v>233</v>
      </c>
      <c r="H1851" s="232">
        <v>0.191</v>
      </c>
      <c r="I1851" s="233"/>
      <c r="J1851" s="234">
        <f>ROUND(I1851*H1851,2)</f>
        <v>0</v>
      </c>
      <c r="K1851" s="230" t="s">
        <v>164</v>
      </c>
      <c r="L1851" s="235"/>
      <c r="M1851" s="236" t="s">
        <v>1</v>
      </c>
      <c r="N1851" s="237" t="s">
        <v>43</v>
      </c>
      <c r="O1851" s="71"/>
      <c r="P1851" s="191">
        <f>O1851*H1851</f>
        <v>0</v>
      </c>
      <c r="Q1851" s="191">
        <v>1</v>
      </c>
      <c r="R1851" s="191">
        <f>Q1851*H1851</f>
        <v>0.191</v>
      </c>
      <c r="S1851" s="191">
        <v>0</v>
      </c>
      <c r="T1851" s="192">
        <f>S1851*H1851</f>
        <v>0</v>
      </c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R1851" s="193" t="s">
        <v>367</v>
      </c>
      <c r="AT1851" s="193" t="s">
        <v>240</v>
      </c>
      <c r="AU1851" s="193" t="s">
        <v>87</v>
      </c>
      <c r="AY1851" s="17" t="s">
        <v>157</v>
      </c>
      <c r="BE1851" s="194">
        <f>IF(N1851="základní",J1851,0)</f>
        <v>0</v>
      </c>
      <c r="BF1851" s="194">
        <f>IF(N1851="snížená",J1851,0)</f>
        <v>0</v>
      </c>
      <c r="BG1851" s="194">
        <f>IF(N1851="zákl. přenesená",J1851,0)</f>
        <v>0</v>
      </c>
      <c r="BH1851" s="194">
        <f>IF(N1851="sníž. přenesená",J1851,0)</f>
        <v>0</v>
      </c>
      <c r="BI1851" s="194">
        <f>IF(N1851="nulová",J1851,0)</f>
        <v>0</v>
      </c>
      <c r="BJ1851" s="17" t="s">
        <v>85</v>
      </c>
      <c r="BK1851" s="194">
        <f>ROUND(I1851*H1851,2)</f>
        <v>0</v>
      </c>
      <c r="BL1851" s="17" t="s">
        <v>254</v>
      </c>
      <c r="BM1851" s="193" t="s">
        <v>3651</v>
      </c>
    </row>
    <row r="1852" spans="1:65" s="14" customFormat="1" ht="10.199999999999999">
      <c r="B1852" s="206"/>
      <c r="C1852" s="207"/>
      <c r="D1852" s="197" t="s">
        <v>167</v>
      </c>
      <c r="E1852" s="208" t="s">
        <v>1</v>
      </c>
      <c r="F1852" s="209" t="s">
        <v>3652</v>
      </c>
      <c r="G1852" s="207"/>
      <c r="H1852" s="210">
        <v>0.17399999999999999</v>
      </c>
      <c r="I1852" s="211"/>
      <c r="J1852" s="207"/>
      <c r="K1852" s="207"/>
      <c r="L1852" s="212"/>
      <c r="M1852" s="213"/>
      <c r="N1852" s="214"/>
      <c r="O1852" s="214"/>
      <c r="P1852" s="214"/>
      <c r="Q1852" s="214"/>
      <c r="R1852" s="214"/>
      <c r="S1852" s="214"/>
      <c r="T1852" s="215"/>
      <c r="AT1852" s="216" t="s">
        <v>167</v>
      </c>
      <c r="AU1852" s="216" t="s">
        <v>87</v>
      </c>
      <c r="AV1852" s="14" t="s">
        <v>87</v>
      </c>
      <c r="AW1852" s="14" t="s">
        <v>33</v>
      </c>
      <c r="AX1852" s="14" t="s">
        <v>85</v>
      </c>
      <c r="AY1852" s="216" t="s">
        <v>157</v>
      </c>
    </row>
    <row r="1853" spans="1:65" s="14" customFormat="1" ht="10.199999999999999">
      <c r="B1853" s="206"/>
      <c r="C1853" s="207"/>
      <c r="D1853" s="197" t="s">
        <v>167</v>
      </c>
      <c r="E1853" s="207"/>
      <c r="F1853" s="209" t="s">
        <v>3653</v>
      </c>
      <c r="G1853" s="207"/>
      <c r="H1853" s="210">
        <v>0.191</v>
      </c>
      <c r="I1853" s="211"/>
      <c r="J1853" s="207"/>
      <c r="K1853" s="207"/>
      <c r="L1853" s="212"/>
      <c r="M1853" s="213"/>
      <c r="N1853" s="214"/>
      <c r="O1853" s="214"/>
      <c r="P1853" s="214"/>
      <c r="Q1853" s="214"/>
      <c r="R1853" s="214"/>
      <c r="S1853" s="214"/>
      <c r="T1853" s="215"/>
      <c r="AT1853" s="216" t="s">
        <v>167</v>
      </c>
      <c r="AU1853" s="216" t="s">
        <v>87</v>
      </c>
      <c r="AV1853" s="14" t="s">
        <v>87</v>
      </c>
      <c r="AW1853" s="14" t="s">
        <v>4</v>
      </c>
      <c r="AX1853" s="14" t="s">
        <v>85</v>
      </c>
      <c r="AY1853" s="216" t="s">
        <v>157</v>
      </c>
    </row>
    <row r="1854" spans="1:65" s="2" customFormat="1" ht="24.15" customHeight="1">
      <c r="A1854" s="34"/>
      <c r="B1854" s="35"/>
      <c r="C1854" s="228" t="s">
        <v>3654</v>
      </c>
      <c r="D1854" s="228" t="s">
        <v>240</v>
      </c>
      <c r="E1854" s="229" t="s">
        <v>3655</v>
      </c>
      <c r="F1854" s="230" t="s">
        <v>3656</v>
      </c>
      <c r="G1854" s="231" t="s">
        <v>233</v>
      </c>
      <c r="H1854" s="232">
        <v>0.41299999999999998</v>
      </c>
      <c r="I1854" s="233"/>
      <c r="J1854" s="234">
        <f>ROUND(I1854*H1854,2)</f>
        <v>0</v>
      </c>
      <c r="K1854" s="230" t="s">
        <v>164</v>
      </c>
      <c r="L1854" s="235"/>
      <c r="M1854" s="236" t="s">
        <v>1</v>
      </c>
      <c r="N1854" s="237" t="s">
        <v>43</v>
      </c>
      <c r="O1854" s="71"/>
      <c r="P1854" s="191">
        <f>O1854*H1854</f>
        <v>0</v>
      </c>
      <c r="Q1854" s="191">
        <v>1</v>
      </c>
      <c r="R1854" s="191">
        <f>Q1854*H1854</f>
        <v>0.41299999999999998</v>
      </c>
      <c r="S1854" s="191">
        <v>0</v>
      </c>
      <c r="T1854" s="192">
        <f>S1854*H1854</f>
        <v>0</v>
      </c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R1854" s="193" t="s">
        <v>367</v>
      </c>
      <c r="AT1854" s="193" t="s">
        <v>240</v>
      </c>
      <c r="AU1854" s="193" t="s">
        <v>87</v>
      </c>
      <c r="AY1854" s="17" t="s">
        <v>157</v>
      </c>
      <c r="BE1854" s="194">
        <f>IF(N1854="základní",J1854,0)</f>
        <v>0</v>
      </c>
      <c r="BF1854" s="194">
        <f>IF(N1854="snížená",J1854,0)</f>
        <v>0</v>
      </c>
      <c r="BG1854" s="194">
        <f>IF(N1854="zákl. přenesená",J1854,0)</f>
        <v>0</v>
      </c>
      <c r="BH1854" s="194">
        <f>IF(N1854="sníž. přenesená",J1854,0)</f>
        <v>0</v>
      </c>
      <c r="BI1854" s="194">
        <f>IF(N1854="nulová",J1854,0)</f>
        <v>0</v>
      </c>
      <c r="BJ1854" s="17" t="s">
        <v>85</v>
      </c>
      <c r="BK1854" s="194">
        <f>ROUND(I1854*H1854,2)</f>
        <v>0</v>
      </c>
      <c r="BL1854" s="17" t="s">
        <v>254</v>
      </c>
      <c r="BM1854" s="193" t="s">
        <v>3657</v>
      </c>
    </row>
    <row r="1855" spans="1:65" s="14" customFormat="1" ht="10.199999999999999">
      <c r="B1855" s="206"/>
      <c r="C1855" s="207"/>
      <c r="D1855" s="197" t="s">
        <v>167</v>
      </c>
      <c r="E1855" s="208" t="s">
        <v>1</v>
      </c>
      <c r="F1855" s="209" t="s">
        <v>3658</v>
      </c>
      <c r="G1855" s="207"/>
      <c r="H1855" s="210">
        <v>0.375</v>
      </c>
      <c r="I1855" s="211"/>
      <c r="J1855" s="207"/>
      <c r="K1855" s="207"/>
      <c r="L1855" s="212"/>
      <c r="M1855" s="213"/>
      <c r="N1855" s="214"/>
      <c r="O1855" s="214"/>
      <c r="P1855" s="214"/>
      <c r="Q1855" s="214"/>
      <c r="R1855" s="214"/>
      <c r="S1855" s="214"/>
      <c r="T1855" s="215"/>
      <c r="AT1855" s="216" t="s">
        <v>167</v>
      </c>
      <c r="AU1855" s="216" t="s">
        <v>87</v>
      </c>
      <c r="AV1855" s="14" t="s">
        <v>87</v>
      </c>
      <c r="AW1855" s="14" t="s">
        <v>33</v>
      </c>
      <c r="AX1855" s="14" t="s">
        <v>85</v>
      </c>
      <c r="AY1855" s="216" t="s">
        <v>157</v>
      </c>
    </row>
    <row r="1856" spans="1:65" s="14" customFormat="1" ht="10.199999999999999">
      <c r="B1856" s="206"/>
      <c r="C1856" s="207"/>
      <c r="D1856" s="197" t="s">
        <v>167</v>
      </c>
      <c r="E1856" s="207"/>
      <c r="F1856" s="209" t="s">
        <v>3659</v>
      </c>
      <c r="G1856" s="207"/>
      <c r="H1856" s="210">
        <v>0.41299999999999998</v>
      </c>
      <c r="I1856" s="211"/>
      <c r="J1856" s="207"/>
      <c r="K1856" s="207"/>
      <c r="L1856" s="212"/>
      <c r="M1856" s="213"/>
      <c r="N1856" s="214"/>
      <c r="O1856" s="214"/>
      <c r="P1856" s="214"/>
      <c r="Q1856" s="214"/>
      <c r="R1856" s="214"/>
      <c r="S1856" s="214"/>
      <c r="T1856" s="215"/>
      <c r="AT1856" s="216" t="s">
        <v>167</v>
      </c>
      <c r="AU1856" s="216" t="s">
        <v>87</v>
      </c>
      <c r="AV1856" s="14" t="s">
        <v>87</v>
      </c>
      <c r="AW1856" s="14" t="s">
        <v>4</v>
      </c>
      <c r="AX1856" s="14" t="s">
        <v>85</v>
      </c>
      <c r="AY1856" s="216" t="s">
        <v>157</v>
      </c>
    </row>
    <row r="1857" spans="1:65" s="2" customFormat="1" ht="24.15" customHeight="1">
      <c r="A1857" s="34"/>
      <c r="B1857" s="35"/>
      <c r="C1857" s="228" t="s">
        <v>3660</v>
      </c>
      <c r="D1857" s="228" t="s">
        <v>240</v>
      </c>
      <c r="E1857" s="229" t="s">
        <v>3661</v>
      </c>
      <c r="F1857" s="230" t="s">
        <v>3662</v>
      </c>
      <c r="G1857" s="231" t="s">
        <v>233</v>
      </c>
      <c r="H1857" s="232">
        <v>0.39500000000000002</v>
      </c>
      <c r="I1857" s="233"/>
      <c r="J1857" s="234">
        <f>ROUND(I1857*H1857,2)</f>
        <v>0</v>
      </c>
      <c r="K1857" s="230" t="s">
        <v>164</v>
      </c>
      <c r="L1857" s="235"/>
      <c r="M1857" s="236" t="s">
        <v>1</v>
      </c>
      <c r="N1857" s="237" t="s">
        <v>43</v>
      </c>
      <c r="O1857" s="71"/>
      <c r="P1857" s="191">
        <f>O1857*H1857</f>
        <v>0</v>
      </c>
      <c r="Q1857" s="191">
        <v>1</v>
      </c>
      <c r="R1857" s="191">
        <f>Q1857*H1857</f>
        <v>0.39500000000000002</v>
      </c>
      <c r="S1857" s="191">
        <v>0</v>
      </c>
      <c r="T1857" s="19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193" t="s">
        <v>367</v>
      </c>
      <c r="AT1857" s="193" t="s">
        <v>240</v>
      </c>
      <c r="AU1857" s="193" t="s">
        <v>87</v>
      </c>
      <c r="AY1857" s="17" t="s">
        <v>157</v>
      </c>
      <c r="BE1857" s="194">
        <f>IF(N1857="základní",J1857,0)</f>
        <v>0</v>
      </c>
      <c r="BF1857" s="194">
        <f>IF(N1857="snížená",J1857,0)</f>
        <v>0</v>
      </c>
      <c r="BG1857" s="194">
        <f>IF(N1857="zákl. přenesená",J1857,0)</f>
        <v>0</v>
      </c>
      <c r="BH1857" s="194">
        <f>IF(N1857="sníž. přenesená",J1857,0)</f>
        <v>0</v>
      </c>
      <c r="BI1857" s="194">
        <f>IF(N1857="nulová",J1857,0)</f>
        <v>0</v>
      </c>
      <c r="BJ1857" s="17" t="s">
        <v>85</v>
      </c>
      <c r="BK1857" s="194">
        <f>ROUND(I1857*H1857,2)</f>
        <v>0</v>
      </c>
      <c r="BL1857" s="17" t="s">
        <v>254</v>
      </c>
      <c r="BM1857" s="193" t="s">
        <v>3663</v>
      </c>
    </row>
    <row r="1858" spans="1:65" s="14" customFormat="1" ht="10.199999999999999">
      <c r="B1858" s="206"/>
      <c r="C1858" s="207"/>
      <c r="D1858" s="197" t="s">
        <v>167</v>
      </c>
      <c r="E1858" s="208" t="s">
        <v>1</v>
      </c>
      <c r="F1858" s="209" t="s">
        <v>3664</v>
      </c>
      <c r="G1858" s="207"/>
      <c r="H1858" s="210">
        <v>0.35899999999999999</v>
      </c>
      <c r="I1858" s="211"/>
      <c r="J1858" s="207"/>
      <c r="K1858" s="207"/>
      <c r="L1858" s="212"/>
      <c r="M1858" s="213"/>
      <c r="N1858" s="214"/>
      <c r="O1858" s="214"/>
      <c r="P1858" s="214"/>
      <c r="Q1858" s="214"/>
      <c r="R1858" s="214"/>
      <c r="S1858" s="214"/>
      <c r="T1858" s="215"/>
      <c r="AT1858" s="216" t="s">
        <v>167</v>
      </c>
      <c r="AU1858" s="216" t="s">
        <v>87</v>
      </c>
      <c r="AV1858" s="14" t="s">
        <v>87</v>
      </c>
      <c r="AW1858" s="14" t="s">
        <v>33</v>
      </c>
      <c r="AX1858" s="14" t="s">
        <v>85</v>
      </c>
      <c r="AY1858" s="216" t="s">
        <v>157</v>
      </c>
    </row>
    <row r="1859" spans="1:65" s="14" customFormat="1" ht="10.199999999999999">
      <c r="B1859" s="206"/>
      <c r="C1859" s="207"/>
      <c r="D1859" s="197" t="s">
        <v>167</v>
      </c>
      <c r="E1859" s="207"/>
      <c r="F1859" s="209" t="s">
        <v>3665</v>
      </c>
      <c r="G1859" s="207"/>
      <c r="H1859" s="210">
        <v>0.39500000000000002</v>
      </c>
      <c r="I1859" s="211"/>
      <c r="J1859" s="207"/>
      <c r="K1859" s="207"/>
      <c r="L1859" s="212"/>
      <c r="M1859" s="213"/>
      <c r="N1859" s="214"/>
      <c r="O1859" s="214"/>
      <c r="P1859" s="214"/>
      <c r="Q1859" s="214"/>
      <c r="R1859" s="214"/>
      <c r="S1859" s="214"/>
      <c r="T1859" s="215"/>
      <c r="AT1859" s="216" t="s">
        <v>167</v>
      </c>
      <c r="AU1859" s="216" t="s">
        <v>87</v>
      </c>
      <c r="AV1859" s="14" t="s">
        <v>87</v>
      </c>
      <c r="AW1859" s="14" t="s">
        <v>4</v>
      </c>
      <c r="AX1859" s="14" t="s">
        <v>85</v>
      </c>
      <c r="AY1859" s="216" t="s">
        <v>157</v>
      </c>
    </row>
    <row r="1860" spans="1:65" s="2" customFormat="1" ht="21.75" customHeight="1">
      <c r="A1860" s="34"/>
      <c r="B1860" s="35"/>
      <c r="C1860" s="228" t="s">
        <v>3261</v>
      </c>
      <c r="D1860" s="228" t="s">
        <v>240</v>
      </c>
      <c r="E1860" s="229" t="s">
        <v>3666</v>
      </c>
      <c r="F1860" s="230" t="s">
        <v>3667</v>
      </c>
      <c r="G1860" s="231" t="s">
        <v>233</v>
      </c>
      <c r="H1860" s="232">
        <v>0.10100000000000001</v>
      </c>
      <c r="I1860" s="233"/>
      <c r="J1860" s="234">
        <f>ROUND(I1860*H1860,2)</f>
        <v>0</v>
      </c>
      <c r="K1860" s="230" t="s">
        <v>1</v>
      </c>
      <c r="L1860" s="235"/>
      <c r="M1860" s="236" t="s">
        <v>1</v>
      </c>
      <c r="N1860" s="237" t="s">
        <v>43</v>
      </c>
      <c r="O1860" s="71"/>
      <c r="P1860" s="191">
        <f>O1860*H1860</f>
        <v>0</v>
      </c>
      <c r="Q1860" s="191">
        <v>1</v>
      </c>
      <c r="R1860" s="191">
        <f>Q1860*H1860</f>
        <v>0.10100000000000001</v>
      </c>
      <c r="S1860" s="191">
        <v>0</v>
      </c>
      <c r="T1860" s="19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193" t="s">
        <v>367</v>
      </c>
      <c r="AT1860" s="193" t="s">
        <v>240</v>
      </c>
      <c r="AU1860" s="193" t="s">
        <v>87</v>
      </c>
      <c r="AY1860" s="17" t="s">
        <v>157</v>
      </c>
      <c r="BE1860" s="194">
        <f>IF(N1860="základní",J1860,0)</f>
        <v>0</v>
      </c>
      <c r="BF1860" s="194">
        <f>IF(N1860="snížená",J1860,0)</f>
        <v>0</v>
      </c>
      <c r="BG1860" s="194">
        <f>IF(N1860="zákl. přenesená",J1860,0)</f>
        <v>0</v>
      </c>
      <c r="BH1860" s="194">
        <f>IF(N1860="sníž. přenesená",J1860,0)</f>
        <v>0</v>
      </c>
      <c r="BI1860" s="194">
        <f>IF(N1860="nulová",J1860,0)</f>
        <v>0</v>
      </c>
      <c r="BJ1860" s="17" t="s">
        <v>85</v>
      </c>
      <c r="BK1860" s="194">
        <f>ROUND(I1860*H1860,2)</f>
        <v>0</v>
      </c>
      <c r="BL1860" s="17" t="s">
        <v>254</v>
      </c>
      <c r="BM1860" s="193" t="s">
        <v>3668</v>
      </c>
    </row>
    <row r="1861" spans="1:65" s="14" customFormat="1" ht="10.199999999999999">
      <c r="B1861" s="206"/>
      <c r="C1861" s="207"/>
      <c r="D1861" s="197" t="s">
        <v>167</v>
      </c>
      <c r="E1861" s="208" t="s">
        <v>1</v>
      </c>
      <c r="F1861" s="209" t="s">
        <v>3669</v>
      </c>
      <c r="G1861" s="207"/>
      <c r="H1861" s="210">
        <v>9.1999999999999998E-2</v>
      </c>
      <c r="I1861" s="211"/>
      <c r="J1861" s="207"/>
      <c r="K1861" s="207"/>
      <c r="L1861" s="212"/>
      <c r="M1861" s="213"/>
      <c r="N1861" s="214"/>
      <c r="O1861" s="214"/>
      <c r="P1861" s="214"/>
      <c r="Q1861" s="214"/>
      <c r="R1861" s="214"/>
      <c r="S1861" s="214"/>
      <c r="T1861" s="215"/>
      <c r="AT1861" s="216" t="s">
        <v>167</v>
      </c>
      <c r="AU1861" s="216" t="s">
        <v>87</v>
      </c>
      <c r="AV1861" s="14" t="s">
        <v>87</v>
      </c>
      <c r="AW1861" s="14" t="s">
        <v>33</v>
      </c>
      <c r="AX1861" s="14" t="s">
        <v>85</v>
      </c>
      <c r="AY1861" s="216" t="s">
        <v>157</v>
      </c>
    </row>
    <row r="1862" spans="1:65" s="14" customFormat="1" ht="10.199999999999999">
      <c r="B1862" s="206"/>
      <c r="C1862" s="207"/>
      <c r="D1862" s="197" t="s">
        <v>167</v>
      </c>
      <c r="E1862" s="207"/>
      <c r="F1862" s="209" t="s">
        <v>3670</v>
      </c>
      <c r="G1862" s="207"/>
      <c r="H1862" s="210">
        <v>0.10100000000000001</v>
      </c>
      <c r="I1862" s="211"/>
      <c r="J1862" s="207"/>
      <c r="K1862" s="207"/>
      <c r="L1862" s="212"/>
      <c r="M1862" s="213"/>
      <c r="N1862" s="214"/>
      <c r="O1862" s="214"/>
      <c r="P1862" s="214"/>
      <c r="Q1862" s="214"/>
      <c r="R1862" s="214"/>
      <c r="S1862" s="214"/>
      <c r="T1862" s="215"/>
      <c r="AT1862" s="216" t="s">
        <v>167</v>
      </c>
      <c r="AU1862" s="216" t="s">
        <v>87</v>
      </c>
      <c r="AV1862" s="14" t="s">
        <v>87</v>
      </c>
      <c r="AW1862" s="14" t="s">
        <v>4</v>
      </c>
      <c r="AX1862" s="14" t="s">
        <v>85</v>
      </c>
      <c r="AY1862" s="216" t="s">
        <v>157</v>
      </c>
    </row>
    <row r="1863" spans="1:65" s="2" customFormat="1" ht="24.15" customHeight="1">
      <c r="A1863" s="34"/>
      <c r="B1863" s="35"/>
      <c r="C1863" s="182" t="s">
        <v>3352</v>
      </c>
      <c r="D1863" s="182" t="s">
        <v>160</v>
      </c>
      <c r="E1863" s="183" t="s">
        <v>3671</v>
      </c>
      <c r="F1863" s="184" t="s">
        <v>3672</v>
      </c>
      <c r="G1863" s="185" t="s">
        <v>3247</v>
      </c>
      <c r="H1863" s="186">
        <v>372</v>
      </c>
      <c r="I1863" s="187"/>
      <c r="J1863" s="188">
        <f>ROUND(I1863*H1863,2)</f>
        <v>0</v>
      </c>
      <c r="K1863" s="184" t="s">
        <v>1</v>
      </c>
      <c r="L1863" s="39"/>
      <c r="M1863" s="189" t="s">
        <v>1</v>
      </c>
      <c r="N1863" s="190" t="s">
        <v>43</v>
      </c>
      <c r="O1863" s="71"/>
      <c r="P1863" s="191">
        <f>O1863*H1863</f>
        <v>0</v>
      </c>
      <c r="Q1863" s="191">
        <v>5.0000000000000002E-5</v>
      </c>
      <c r="R1863" s="191">
        <f>Q1863*H1863</f>
        <v>1.8600000000000002E-2</v>
      </c>
      <c r="S1863" s="191">
        <v>0</v>
      </c>
      <c r="T1863" s="192">
        <f>S1863*H1863</f>
        <v>0</v>
      </c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R1863" s="193" t="s">
        <v>254</v>
      </c>
      <c r="AT1863" s="193" t="s">
        <v>160</v>
      </c>
      <c r="AU1863" s="193" t="s">
        <v>87</v>
      </c>
      <c r="AY1863" s="17" t="s">
        <v>157</v>
      </c>
      <c r="BE1863" s="194">
        <f>IF(N1863="základní",J1863,0)</f>
        <v>0</v>
      </c>
      <c r="BF1863" s="194">
        <f>IF(N1863="snížená",J1863,0)</f>
        <v>0</v>
      </c>
      <c r="BG1863" s="194">
        <f>IF(N1863="zákl. přenesená",J1863,0)</f>
        <v>0</v>
      </c>
      <c r="BH1863" s="194">
        <f>IF(N1863="sníž. přenesená",J1863,0)</f>
        <v>0</v>
      </c>
      <c r="BI1863" s="194">
        <f>IF(N1863="nulová",J1863,0)</f>
        <v>0</v>
      </c>
      <c r="BJ1863" s="17" t="s">
        <v>85</v>
      </c>
      <c r="BK1863" s="194">
        <f>ROUND(I1863*H1863,2)</f>
        <v>0</v>
      </c>
      <c r="BL1863" s="17" t="s">
        <v>254</v>
      </c>
      <c r="BM1863" s="193" t="s">
        <v>3673</v>
      </c>
    </row>
    <row r="1864" spans="1:65" s="14" customFormat="1" ht="10.199999999999999">
      <c r="B1864" s="206"/>
      <c r="C1864" s="207"/>
      <c r="D1864" s="197" t="s">
        <v>167</v>
      </c>
      <c r="E1864" s="208" t="s">
        <v>1</v>
      </c>
      <c r="F1864" s="209" t="s">
        <v>3674</v>
      </c>
      <c r="G1864" s="207"/>
      <c r="H1864" s="210">
        <v>372</v>
      </c>
      <c r="I1864" s="211"/>
      <c r="J1864" s="207"/>
      <c r="K1864" s="207"/>
      <c r="L1864" s="212"/>
      <c r="M1864" s="213"/>
      <c r="N1864" s="214"/>
      <c r="O1864" s="214"/>
      <c r="P1864" s="214"/>
      <c r="Q1864" s="214"/>
      <c r="R1864" s="214"/>
      <c r="S1864" s="214"/>
      <c r="T1864" s="215"/>
      <c r="AT1864" s="216" t="s">
        <v>167</v>
      </c>
      <c r="AU1864" s="216" t="s">
        <v>87</v>
      </c>
      <c r="AV1864" s="14" t="s">
        <v>87</v>
      </c>
      <c r="AW1864" s="14" t="s">
        <v>33</v>
      </c>
      <c r="AX1864" s="14" t="s">
        <v>85</v>
      </c>
      <c r="AY1864" s="216" t="s">
        <v>157</v>
      </c>
    </row>
    <row r="1865" spans="1:65" s="2" customFormat="1" ht="21.75" customHeight="1">
      <c r="A1865" s="34"/>
      <c r="B1865" s="35"/>
      <c r="C1865" s="228" t="s">
        <v>3411</v>
      </c>
      <c r="D1865" s="228" t="s">
        <v>240</v>
      </c>
      <c r="E1865" s="229" t="s">
        <v>3666</v>
      </c>
      <c r="F1865" s="230" t="s">
        <v>3667</v>
      </c>
      <c r="G1865" s="231" t="s">
        <v>233</v>
      </c>
      <c r="H1865" s="232">
        <v>5.6000000000000001E-2</v>
      </c>
      <c r="I1865" s="233"/>
      <c r="J1865" s="234">
        <f>ROUND(I1865*H1865,2)</f>
        <v>0</v>
      </c>
      <c r="K1865" s="230" t="s">
        <v>1</v>
      </c>
      <c r="L1865" s="235"/>
      <c r="M1865" s="236" t="s">
        <v>1</v>
      </c>
      <c r="N1865" s="237" t="s">
        <v>43</v>
      </c>
      <c r="O1865" s="71"/>
      <c r="P1865" s="191">
        <f>O1865*H1865</f>
        <v>0</v>
      </c>
      <c r="Q1865" s="191">
        <v>1</v>
      </c>
      <c r="R1865" s="191">
        <f>Q1865*H1865</f>
        <v>5.6000000000000001E-2</v>
      </c>
      <c r="S1865" s="191">
        <v>0</v>
      </c>
      <c r="T1865" s="19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193" t="s">
        <v>367</v>
      </c>
      <c r="AT1865" s="193" t="s">
        <v>240</v>
      </c>
      <c r="AU1865" s="193" t="s">
        <v>87</v>
      </c>
      <c r="AY1865" s="17" t="s">
        <v>157</v>
      </c>
      <c r="BE1865" s="194">
        <f>IF(N1865="základní",J1865,0)</f>
        <v>0</v>
      </c>
      <c r="BF1865" s="194">
        <f>IF(N1865="snížená",J1865,0)</f>
        <v>0</v>
      </c>
      <c r="BG1865" s="194">
        <f>IF(N1865="zákl. přenesená",J1865,0)</f>
        <v>0</v>
      </c>
      <c r="BH1865" s="194">
        <f>IF(N1865="sníž. přenesená",J1865,0)</f>
        <v>0</v>
      </c>
      <c r="BI1865" s="194">
        <f>IF(N1865="nulová",J1865,0)</f>
        <v>0</v>
      </c>
      <c r="BJ1865" s="17" t="s">
        <v>85</v>
      </c>
      <c r="BK1865" s="194">
        <f>ROUND(I1865*H1865,2)</f>
        <v>0</v>
      </c>
      <c r="BL1865" s="17" t="s">
        <v>254</v>
      </c>
      <c r="BM1865" s="193" t="s">
        <v>3675</v>
      </c>
    </row>
    <row r="1866" spans="1:65" s="14" customFormat="1" ht="10.199999999999999">
      <c r="B1866" s="206"/>
      <c r="C1866" s="207"/>
      <c r="D1866" s="197" t="s">
        <v>167</v>
      </c>
      <c r="E1866" s="208" t="s">
        <v>1</v>
      </c>
      <c r="F1866" s="209" t="s">
        <v>3676</v>
      </c>
      <c r="G1866" s="207"/>
      <c r="H1866" s="210">
        <v>5.0999999999999997E-2</v>
      </c>
      <c r="I1866" s="211"/>
      <c r="J1866" s="207"/>
      <c r="K1866" s="207"/>
      <c r="L1866" s="212"/>
      <c r="M1866" s="213"/>
      <c r="N1866" s="214"/>
      <c r="O1866" s="214"/>
      <c r="P1866" s="214"/>
      <c r="Q1866" s="214"/>
      <c r="R1866" s="214"/>
      <c r="S1866" s="214"/>
      <c r="T1866" s="215"/>
      <c r="AT1866" s="216" t="s">
        <v>167</v>
      </c>
      <c r="AU1866" s="216" t="s">
        <v>87</v>
      </c>
      <c r="AV1866" s="14" t="s">
        <v>87</v>
      </c>
      <c r="AW1866" s="14" t="s">
        <v>33</v>
      </c>
      <c r="AX1866" s="14" t="s">
        <v>85</v>
      </c>
      <c r="AY1866" s="216" t="s">
        <v>157</v>
      </c>
    </row>
    <row r="1867" spans="1:65" s="14" customFormat="1" ht="10.199999999999999">
      <c r="B1867" s="206"/>
      <c r="C1867" s="207"/>
      <c r="D1867" s="197" t="s">
        <v>167</v>
      </c>
      <c r="E1867" s="207"/>
      <c r="F1867" s="209" t="s">
        <v>3677</v>
      </c>
      <c r="G1867" s="207"/>
      <c r="H1867" s="210">
        <v>5.6000000000000001E-2</v>
      </c>
      <c r="I1867" s="211"/>
      <c r="J1867" s="207"/>
      <c r="K1867" s="207"/>
      <c r="L1867" s="212"/>
      <c r="M1867" s="213"/>
      <c r="N1867" s="214"/>
      <c r="O1867" s="214"/>
      <c r="P1867" s="214"/>
      <c r="Q1867" s="214"/>
      <c r="R1867" s="214"/>
      <c r="S1867" s="214"/>
      <c r="T1867" s="215"/>
      <c r="AT1867" s="216" t="s">
        <v>167</v>
      </c>
      <c r="AU1867" s="216" t="s">
        <v>87</v>
      </c>
      <c r="AV1867" s="14" t="s">
        <v>87</v>
      </c>
      <c r="AW1867" s="14" t="s">
        <v>4</v>
      </c>
      <c r="AX1867" s="14" t="s">
        <v>85</v>
      </c>
      <c r="AY1867" s="216" t="s">
        <v>157</v>
      </c>
    </row>
    <row r="1868" spans="1:65" s="2" customFormat="1" ht="24.15" customHeight="1">
      <c r="A1868" s="34"/>
      <c r="B1868" s="35"/>
      <c r="C1868" s="228" t="s">
        <v>3678</v>
      </c>
      <c r="D1868" s="228" t="s">
        <v>240</v>
      </c>
      <c r="E1868" s="229" t="s">
        <v>3661</v>
      </c>
      <c r="F1868" s="230" t="s">
        <v>3662</v>
      </c>
      <c r="G1868" s="231" t="s">
        <v>233</v>
      </c>
      <c r="H1868" s="232">
        <v>0.19400000000000001</v>
      </c>
      <c r="I1868" s="233"/>
      <c r="J1868" s="234">
        <f>ROUND(I1868*H1868,2)</f>
        <v>0</v>
      </c>
      <c r="K1868" s="230" t="s">
        <v>164</v>
      </c>
      <c r="L1868" s="235"/>
      <c r="M1868" s="236" t="s">
        <v>1</v>
      </c>
      <c r="N1868" s="237" t="s">
        <v>43</v>
      </c>
      <c r="O1868" s="71"/>
      <c r="P1868" s="191">
        <f>O1868*H1868</f>
        <v>0</v>
      </c>
      <c r="Q1868" s="191">
        <v>1</v>
      </c>
      <c r="R1868" s="191">
        <f>Q1868*H1868</f>
        <v>0.19400000000000001</v>
      </c>
      <c r="S1868" s="191">
        <v>0</v>
      </c>
      <c r="T1868" s="19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193" t="s">
        <v>367</v>
      </c>
      <c r="AT1868" s="193" t="s">
        <v>240</v>
      </c>
      <c r="AU1868" s="193" t="s">
        <v>87</v>
      </c>
      <c r="AY1868" s="17" t="s">
        <v>157</v>
      </c>
      <c r="BE1868" s="194">
        <f>IF(N1868="základní",J1868,0)</f>
        <v>0</v>
      </c>
      <c r="BF1868" s="194">
        <f>IF(N1868="snížená",J1868,0)</f>
        <v>0</v>
      </c>
      <c r="BG1868" s="194">
        <f>IF(N1868="zákl. přenesená",J1868,0)</f>
        <v>0</v>
      </c>
      <c r="BH1868" s="194">
        <f>IF(N1868="sníž. přenesená",J1868,0)</f>
        <v>0</v>
      </c>
      <c r="BI1868" s="194">
        <f>IF(N1868="nulová",J1868,0)</f>
        <v>0</v>
      </c>
      <c r="BJ1868" s="17" t="s">
        <v>85</v>
      </c>
      <c r="BK1868" s="194">
        <f>ROUND(I1868*H1868,2)</f>
        <v>0</v>
      </c>
      <c r="BL1868" s="17" t="s">
        <v>254</v>
      </c>
      <c r="BM1868" s="193" t="s">
        <v>3679</v>
      </c>
    </row>
    <row r="1869" spans="1:65" s="14" customFormat="1" ht="10.199999999999999">
      <c r="B1869" s="206"/>
      <c r="C1869" s="207"/>
      <c r="D1869" s="197" t="s">
        <v>167</v>
      </c>
      <c r="E1869" s="208" t="s">
        <v>1</v>
      </c>
      <c r="F1869" s="209" t="s">
        <v>3680</v>
      </c>
      <c r="G1869" s="207"/>
      <c r="H1869" s="210">
        <v>0.17599999999999999</v>
      </c>
      <c r="I1869" s="211"/>
      <c r="J1869" s="207"/>
      <c r="K1869" s="207"/>
      <c r="L1869" s="212"/>
      <c r="M1869" s="213"/>
      <c r="N1869" s="214"/>
      <c r="O1869" s="214"/>
      <c r="P1869" s="214"/>
      <c r="Q1869" s="214"/>
      <c r="R1869" s="214"/>
      <c r="S1869" s="214"/>
      <c r="T1869" s="215"/>
      <c r="AT1869" s="216" t="s">
        <v>167</v>
      </c>
      <c r="AU1869" s="216" t="s">
        <v>87</v>
      </c>
      <c r="AV1869" s="14" t="s">
        <v>87</v>
      </c>
      <c r="AW1869" s="14" t="s">
        <v>33</v>
      </c>
      <c r="AX1869" s="14" t="s">
        <v>85</v>
      </c>
      <c r="AY1869" s="216" t="s">
        <v>157</v>
      </c>
    </row>
    <row r="1870" spans="1:65" s="14" customFormat="1" ht="10.199999999999999">
      <c r="B1870" s="206"/>
      <c r="C1870" s="207"/>
      <c r="D1870" s="197" t="s">
        <v>167</v>
      </c>
      <c r="E1870" s="207"/>
      <c r="F1870" s="209" t="s">
        <v>3681</v>
      </c>
      <c r="G1870" s="207"/>
      <c r="H1870" s="210">
        <v>0.19400000000000001</v>
      </c>
      <c r="I1870" s="211"/>
      <c r="J1870" s="207"/>
      <c r="K1870" s="207"/>
      <c r="L1870" s="212"/>
      <c r="M1870" s="213"/>
      <c r="N1870" s="214"/>
      <c r="O1870" s="214"/>
      <c r="P1870" s="214"/>
      <c r="Q1870" s="214"/>
      <c r="R1870" s="214"/>
      <c r="S1870" s="214"/>
      <c r="T1870" s="215"/>
      <c r="AT1870" s="216" t="s">
        <v>167</v>
      </c>
      <c r="AU1870" s="216" t="s">
        <v>87</v>
      </c>
      <c r="AV1870" s="14" t="s">
        <v>87</v>
      </c>
      <c r="AW1870" s="14" t="s">
        <v>4</v>
      </c>
      <c r="AX1870" s="14" t="s">
        <v>85</v>
      </c>
      <c r="AY1870" s="216" t="s">
        <v>157</v>
      </c>
    </row>
    <row r="1871" spans="1:65" s="2" customFormat="1" ht="24.15" customHeight="1">
      <c r="A1871" s="34"/>
      <c r="B1871" s="35"/>
      <c r="C1871" s="228" t="s">
        <v>3422</v>
      </c>
      <c r="D1871" s="228" t="s">
        <v>240</v>
      </c>
      <c r="E1871" s="229" t="s">
        <v>3655</v>
      </c>
      <c r="F1871" s="230" t="s">
        <v>3656</v>
      </c>
      <c r="G1871" s="231" t="s">
        <v>233</v>
      </c>
      <c r="H1871" s="232">
        <v>0.09</v>
      </c>
      <c r="I1871" s="233"/>
      <c r="J1871" s="234">
        <f>ROUND(I1871*H1871,2)</f>
        <v>0</v>
      </c>
      <c r="K1871" s="230" t="s">
        <v>164</v>
      </c>
      <c r="L1871" s="235"/>
      <c r="M1871" s="236" t="s">
        <v>1</v>
      </c>
      <c r="N1871" s="237" t="s">
        <v>43</v>
      </c>
      <c r="O1871" s="71"/>
      <c r="P1871" s="191">
        <f>O1871*H1871</f>
        <v>0</v>
      </c>
      <c r="Q1871" s="191">
        <v>1</v>
      </c>
      <c r="R1871" s="191">
        <f>Q1871*H1871</f>
        <v>0.09</v>
      </c>
      <c r="S1871" s="191">
        <v>0</v>
      </c>
      <c r="T1871" s="192">
        <f>S1871*H1871</f>
        <v>0</v>
      </c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R1871" s="193" t="s">
        <v>367</v>
      </c>
      <c r="AT1871" s="193" t="s">
        <v>240</v>
      </c>
      <c r="AU1871" s="193" t="s">
        <v>87</v>
      </c>
      <c r="AY1871" s="17" t="s">
        <v>157</v>
      </c>
      <c r="BE1871" s="194">
        <f>IF(N1871="základní",J1871,0)</f>
        <v>0</v>
      </c>
      <c r="BF1871" s="194">
        <f>IF(N1871="snížená",J1871,0)</f>
        <v>0</v>
      </c>
      <c r="BG1871" s="194">
        <f>IF(N1871="zákl. přenesená",J1871,0)</f>
        <v>0</v>
      </c>
      <c r="BH1871" s="194">
        <f>IF(N1871="sníž. přenesená",J1871,0)</f>
        <v>0</v>
      </c>
      <c r="BI1871" s="194">
        <f>IF(N1871="nulová",J1871,0)</f>
        <v>0</v>
      </c>
      <c r="BJ1871" s="17" t="s">
        <v>85</v>
      </c>
      <c r="BK1871" s="194">
        <f>ROUND(I1871*H1871,2)</f>
        <v>0</v>
      </c>
      <c r="BL1871" s="17" t="s">
        <v>254</v>
      </c>
      <c r="BM1871" s="193" t="s">
        <v>3682</v>
      </c>
    </row>
    <row r="1872" spans="1:65" s="14" customFormat="1" ht="10.199999999999999">
      <c r="B1872" s="206"/>
      <c r="C1872" s="207"/>
      <c r="D1872" s="197" t="s">
        <v>167</v>
      </c>
      <c r="E1872" s="208" t="s">
        <v>1</v>
      </c>
      <c r="F1872" s="209" t="s">
        <v>3683</v>
      </c>
      <c r="G1872" s="207"/>
      <c r="H1872" s="210">
        <v>8.2000000000000003E-2</v>
      </c>
      <c r="I1872" s="211"/>
      <c r="J1872" s="207"/>
      <c r="K1872" s="207"/>
      <c r="L1872" s="212"/>
      <c r="M1872" s="213"/>
      <c r="N1872" s="214"/>
      <c r="O1872" s="214"/>
      <c r="P1872" s="214"/>
      <c r="Q1872" s="214"/>
      <c r="R1872" s="214"/>
      <c r="S1872" s="214"/>
      <c r="T1872" s="215"/>
      <c r="AT1872" s="216" t="s">
        <v>167</v>
      </c>
      <c r="AU1872" s="216" t="s">
        <v>87</v>
      </c>
      <c r="AV1872" s="14" t="s">
        <v>87</v>
      </c>
      <c r="AW1872" s="14" t="s">
        <v>33</v>
      </c>
      <c r="AX1872" s="14" t="s">
        <v>85</v>
      </c>
      <c r="AY1872" s="216" t="s">
        <v>157</v>
      </c>
    </row>
    <row r="1873" spans="1:65" s="14" customFormat="1" ht="10.199999999999999">
      <c r="B1873" s="206"/>
      <c r="C1873" s="207"/>
      <c r="D1873" s="197" t="s">
        <v>167</v>
      </c>
      <c r="E1873" s="207"/>
      <c r="F1873" s="209" t="s">
        <v>3684</v>
      </c>
      <c r="G1873" s="207"/>
      <c r="H1873" s="210">
        <v>0.09</v>
      </c>
      <c r="I1873" s="211"/>
      <c r="J1873" s="207"/>
      <c r="K1873" s="207"/>
      <c r="L1873" s="212"/>
      <c r="M1873" s="213"/>
      <c r="N1873" s="214"/>
      <c r="O1873" s="214"/>
      <c r="P1873" s="214"/>
      <c r="Q1873" s="214"/>
      <c r="R1873" s="214"/>
      <c r="S1873" s="214"/>
      <c r="T1873" s="215"/>
      <c r="AT1873" s="216" t="s">
        <v>167</v>
      </c>
      <c r="AU1873" s="216" t="s">
        <v>87</v>
      </c>
      <c r="AV1873" s="14" t="s">
        <v>87</v>
      </c>
      <c r="AW1873" s="14" t="s">
        <v>4</v>
      </c>
      <c r="AX1873" s="14" t="s">
        <v>85</v>
      </c>
      <c r="AY1873" s="216" t="s">
        <v>157</v>
      </c>
    </row>
    <row r="1874" spans="1:65" s="2" customFormat="1" ht="21.75" customHeight="1">
      <c r="A1874" s="34"/>
      <c r="B1874" s="35"/>
      <c r="C1874" s="228" t="s">
        <v>3540</v>
      </c>
      <c r="D1874" s="228" t="s">
        <v>240</v>
      </c>
      <c r="E1874" s="229" t="s">
        <v>3649</v>
      </c>
      <c r="F1874" s="230" t="s">
        <v>3650</v>
      </c>
      <c r="G1874" s="231" t="s">
        <v>233</v>
      </c>
      <c r="H1874" s="232">
        <v>6.9000000000000006E-2</v>
      </c>
      <c r="I1874" s="233"/>
      <c r="J1874" s="234">
        <f>ROUND(I1874*H1874,2)</f>
        <v>0</v>
      </c>
      <c r="K1874" s="230" t="s">
        <v>164</v>
      </c>
      <c r="L1874" s="235"/>
      <c r="M1874" s="236" t="s">
        <v>1</v>
      </c>
      <c r="N1874" s="237" t="s">
        <v>43</v>
      </c>
      <c r="O1874" s="71"/>
      <c r="P1874" s="191">
        <f>O1874*H1874</f>
        <v>0</v>
      </c>
      <c r="Q1874" s="191">
        <v>1</v>
      </c>
      <c r="R1874" s="191">
        <f>Q1874*H1874</f>
        <v>6.9000000000000006E-2</v>
      </c>
      <c r="S1874" s="191">
        <v>0</v>
      </c>
      <c r="T1874" s="192">
        <f>S1874*H1874</f>
        <v>0</v>
      </c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R1874" s="193" t="s">
        <v>367</v>
      </c>
      <c r="AT1874" s="193" t="s">
        <v>240</v>
      </c>
      <c r="AU1874" s="193" t="s">
        <v>87</v>
      </c>
      <c r="AY1874" s="17" t="s">
        <v>157</v>
      </c>
      <c r="BE1874" s="194">
        <f>IF(N1874="základní",J1874,0)</f>
        <v>0</v>
      </c>
      <c r="BF1874" s="194">
        <f>IF(N1874="snížená",J1874,0)</f>
        <v>0</v>
      </c>
      <c r="BG1874" s="194">
        <f>IF(N1874="zákl. přenesená",J1874,0)</f>
        <v>0</v>
      </c>
      <c r="BH1874" s="194">
        <f>IF(N1874="sníž. přenesená",J1874,0)</f>
        <v>0</v>
      </c>
      <c r="BI1874" s="194">
        <f>IF(N1874="nulová",J1874,0)</f>
        <v>0</v>
      </c>
      <c r="BJ1874" s="17" t="s">
        <v>85</v>
      </c>
      <c r="BK1874" s="194">
        <f>ROUND(I1874*H1874,2)</f>
        <v>0</v>
      </c>
      <c r="BL1874" s="17" t="s">
        <v>254</v>
      </c>
      <c r="BM1874" s="193" t="s">
        <v>3685</v>
      </c>
    </row>
    <row r="1875" spans="1:65" s="14" customFormat="1" ht="10.199999999999999">
      <c r="B1875" s="206"/>
      <c r="C1875" s="207"/>
      <c r="D1875" s="197" t="s">
        <v>167</v>
      </c>
      <c r="E1875" s="208" t="s">
        <v>1</v>
      </c>
      <c r="F1875" s="209" t="s">
        <v>3686</v>
      </c>
      <c r="G1875" s="207"/>
      <c r="H1875" s="210">
        <v>6.3E-2</v>
      </c>
      <c r="I1875" s="211"/>
      <c r="J1875" s="207"/>
      <c r="K1875" s="207"/>
      <c r="L1875" s="212"/>
      <c r="M1875" s="213"/>
      <c r="N1875" s="214"/>
      <c r="O1875" s="214"/>
      <c r="P1875" s="214"/>
      <c r="Q1875" s="214"/>
      <c r="R1875" s="214"/>
      <c r="S1875" s="214"/>
      <c r="T1875" s="215"/>
      <c r="AT1875" s="216" t="s">
        <v>167</v>
      </c>
      <c r="AU1875" s="216" t="s">
        <v>87</v>
      </c>
      <c r="AV1875" s="14" t="s">
        <v>87</v>
      </c>
      <c r="AW1875" s="14" t="s">
        <v>33</v>
      </c>
      <c r="AX1875" s="14" t="s">
        <v>85</v>
      </c>
      <c r="AY1875" s="216" t="s">
        <v>157</v>
      </c>
    </row>
    <row r="1876" spans="1:65" s="14" customFormat="1" ht="10.199999999999999">
      <c r="B1876" s="206"/>
      <c r="C1876" s="207"/>
      <c r="D1876" s="197" t="s">
        <v>167</v>
      </c>
      <c r="E1876" s="207"/>
      <c r="F1876" s="209" t="s">
        <v>3687</v>
      </c>
      <c r="G1876" s="207"/>
      <c r="H1876" s="210">
        <v>6.9000000000000006E-2</v>
      </c>
      <c r="I1876" s="211"/>
      <c r="J1876" s="207"/>
      <c r="K1876" s="207"/>
      <c r="L1876" s="212"/>
      <c r="M1876" s="213"/>
      <c r="N1876" s="214"/>
      <c r="O1876" s="214"/>
      <c r="P1876" s="214"/>
      <c r="Q1876" s="214"/>
      <c r="R1876" s="214"/>
      <c r="S1876" s="214"/>
      <c r="T1876" s="215"/>
      <c r="AT1876" s="216" t="s">
        <v>167</v>
      </c>
      <c r="AU1876" s="216" t="s">
        <v>87</v>
      </c>
      <c r="AV1876" s="14" t="s">
        <v>87</v>
      </c>
      <c r="AW1876" s="14" t="s">
        <v>4</v>
      </c>
      <c r="AX1876" s="14" t="s">
        <v>85</v>
      </c>
      <c r="AY1876" s="216" t="s">
        <v>157</v>
      </c>
    </row>
    <row r="1877" spans="1:65" s="2" customFormat="1" ht="37.799999999999997" customHeight="1">
      <c r="A1877" s="34"/>
      <c r="B1877" s="35"/>
      <c r="C1877" s="182" t="s">
        <v>3688</v>
      </c>
      <c r="D1877" s="182" t="s">
        <v>160</v>
      </c>
      <c r="E1877" s="183" t="s">
        <v>3689</v>
      </c>
      <c r="F1877" s="184" t="s">
        <v>3690</v>
      </c>
      <c r="G1877" s="185" t="s">
        <v>3247</v>
      </c>
      <c r="H1877" s="186">
        <v>500</v>
      </c>
      <c r="I1877" s="187"/>
      <c r="J1877" s="188">
        <f>ROUND(I1877*H1877,2)</f>
        <v>0</v>
      </c>
      <c r="K1877" s="184" t="s">
        <v>164</v>
      </c>
      <c r="L1877" s="39"/>
      <c r="M1877" s="189" t="s">
        <v>1</v>
      </c>
      <c r="N1877" s="190" t="s">
        <v>43</v>
      </c>
      <c r="O1877" s="71"/>
      <c r="P1877" s="191">
        <f>O1877*H1877</f>
        <v>0</v>
      </c>
      <c r="Q1877" s="191">
        <v>0</v>
      </c>
      <c r="R1877" s="191">
        <f>Q1877*H1877</f>
        <v>0</v>
      </c>
      <c r="S1877" s="191">
        <v>1E-3</v>
      </c>
      <c r="T1877" s="192">
        <f>S1877*H1877</f>
        <v>0.5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193" t="s">
        <v>254</v>
      </c>
      <c r="AT1877" s="193" t="s">
        <v>160</v>
      </c>
      <c r="AU1877" s="193" t="s">
        <v>87</v>
      </c>
      <c r="AY1877" s="17" t="s">
        <v>157</v>
      </c>
      <c r="BE1877" s="194">
        <f>IF(N1877="základní",J1877,0)</f>
        <v>0</v>
      </c>
      <c r="BF1877" s="194">
        <f>IF(N1877="snížená",J1877,0)</f>
        <v>0</v>
      </c>
      <c r="BG1877" s="194">
        <f>IF(N1877="zákl. přenesená",J1877,0)</f>
        <v>0</v>
      </c>
      <c r="BH1877" s="194">
        <f>IF(N1877="sníž. přenesená",J1877,0)</f>
        <v>0</v>
      </c>
      <c r="BI1877" s="194">
        <f>IF(N1877="nulová",J1877,0)</f>
        <v>0</v>
      </c>
      <c r="BJ1877" s="17" t="s">
        <v>85</v>
      </c>
      <c r="BK1877" s="194">
        <f>ROUND(I1877*H1877,2)</f>
        <v>0</v>
      </c>
      <c r="BL1877" s="17" t="s">
        <v>254</v>
      </c>
      <c r="BM1877" s="193" t="s">
        <v>3691</v>
      </c>
    </row>
    <row r="1878" spans="1:65" s="14" customFormat="1" ht="10.199999999999999">
      <c r="B1878" s="206"/>
      <c r="C1878" s="207"/>
      <c r="D1878" s="197" t="s">
        <v>167</v>
      </c>
      <c r="E1878" s="208" t="s">
        <v>1</v>
      </c>
      <c r="F1878" s="209" t="s">
        <v>3692</v>
      </c>
      <c r="G1878" s="207"/>
      <c r="H1878" s="210">
        <v>500</v>
      </c>
      <c r="I1878" s="211"/>
      <c r="J1878" s="207"/>
      <c r="K1878" s="207"/>
      <c r="L1878" s="212"/>
      <c r="M1878" s="213"/>
      <c r="N1878" s="214"/>
      <c r="O1878" s="214"/>
      <c r="P1878" s="214"/>
      <c r="Q1878" s="214"/>
      <c r="R1878" s="214"/>
      <c r="S1878" s="214"/>
      <c r="T1878" s="215"/>
      <c r="AT1878" s="216" t="s">
        <v>167</v>
      </c>
      <c r="AU1878" s="216" t="s">
        <v>87</v>
      </c>
      <c r="AV1878" s="14" t="s">
        <v>87</v>
      </c>
      <c r="AW1878" s="14" t="s">
        <v>33</v>
      </c>
      <c r="AX1878" s="14" t="s">
        <v>78</v>
      </c>
      <c r="AY1878" s="216" t="s">
        <v>157</v>
      </c>
    </row>
    <row r="1879" spans="1:65" s="15" customFormat="1" ht="10.199999999999999">
      <c r="B1879" s="217"/>
      <c r="C1879" s="218"/>
      <c r="D1879" s="197" t="s">
        <v>167</v>
      </c>
      <c r="E1879" s="219" t="s">
        <v>1</v>
      </c>
      <c r="F1879" s="220" t="s">
        <v>171</v>
      </c>
      <c r="G1879" s="218"/>
      <c r="H1879" s="221">
        <v>500</v>
      </c>
      <c r="I1879" s="222"/>
      <c r="J1879" s="218"/>
      <c r="K1879" s="218"/>
      <c r="L1879" s="223"/>
      <c r="M1879" s="224"/>
      <c r="N1879" s="225"/>
      <c r="O1879" s="225"/>
      <c r="P1879" s="225"/>
      <c r="Q1879" s="225"/>
      <c r="R1879" s="225"/>
      <c r="S1879" s="225"/>
      <c r="T1879" s="226"/>
      <c r="AT1879" s="227" t="s">
        <v>167</v>
      </c>
      <c r="AU1879" s="227" t="s">
        <v>87</v>
      </c>
      <c r="AV1879" s="15" t="s">
        <v>165</v>
      </c>
      <c r="AW1879" s="15" t="s">
        <v>33</v>
      </c>
      <c r="AX1879" s="15" t="s">
        <v>85</v>
      </c>
      <c r="AY1879" s="227" t="s">
        <v>157</v>
      </c>
    </row>
    <row r="1880" spans="1:65" s="2" customFormat="1" ht="33" customHeight="1">
      <c r="A1880" s="34"/>
      <c r="B1880" s="35"/>
      <c r="C1880" s="182" t="s">
        <v>3693</v>
      </c>
      <c r="D1880" s="182" t="s">
        <v>160</v>
      </c>
      <c r="E1880" s="183" t="s">
        <v>3694</v>
      </c>
      <c r="F1880" s="184" t="s">
        <v>3695</v>
      </c>
      <c r="G1880" s="185" t="s">
        <v>352</v>
      </c>
      <c r="H1880" s="186">
        <v>1</v>
      </c>
      <c r="I1880" s="187"/>
      <c r="J1880" s="188">
        <f>ROUND(I1880*H1880,2)</f>
        <v>0</v>
      </c>
      <c r="K1880" s="184" t="s">
        <v>164</v>
      </c>
      <c r="L1880" s="39"/>
      <c r="M1880" s="189" t="s">
        <v>1</v>
      </c>
      <c r="N1880" s="190" t="s">
        <v>43</v>
      </c>
      <c r="O1880" s="71"/>
      <c r="P1880" s="191">
        <f>O1880*H1880</f>
        <v>0</v>
      </c>
      <c r="Q1880" s="191">
        <v>0</v>
      </c>
      <c r="R1880" s="191">
        <f>Q1880*H1880</f>
        <v>0</v>
      </c>
      <c r="S1880" s="191">
        <v>0</v>
      </c>
      <c r="T1880" s="192">
        <f>S1880*H1880</f>
        <v>0</v>
      </c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R1880" s="193" t="s">
        <v>254</v>
      </c>
      <c r="AT1880" s="193" t="s">
        <v>160</v>
      </c>
      <c r="AU1880" s="193" t="s">
        <v>87</v>
      </c>
      <c r="AY1880" s="17" t="s">
        <v>157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7" t="s">
        <v>85</v>
      </c>
      <c r="BK1880" s="194">
        <f>ROUND(I1880*H1880,2)</f>
        <v>0</v>
      </c>
      <c r="BL1880" s="17" t="s">
        <v>254</v>
      </c>
      <c r="BM1880" s="193" t="s">
        <v>3696</v>
      </c>
    </row>
    <row r="1881" spans="1:65" s="2" customFormat="1" ht="24.15" customHeight="1">
      <c r="A1881" s="34"/>
      <c r="B1881" s="35"/>
      <c r="C1881" s="228" t="s">
        <v>3697</v>
      </c>
      <c r="D1881" s="228" t="s">
        <v>240</v>
      </c>
      <c r="E1881" s="229" t="s">
        <v>3698</v>
      </c>
      <c r="F1881" s="230" t="s">
        <v>3699</v>
      </c>
      <c r="G1881" s="231" t="s">
        <v>174</v>
      </c>
      <c r="H1881" s="232">
        <v>1.6</v>
      </c>
      <c r="I1881" s="233"/>
      <c r="J1881" s="234">
        <f>ROUND(I1881*H1881,2)</f>
        <v>0</v>
      </c>
      <c r="K1881" s="230" t="s">
        <v>164</v>
      </c>
      <c r="L1881" s="235"/>
      <c r="M1881" s="236" t="s">
        <v>1</v>
      </c>
      <c r="N1881" s="237" t="s">
        <v>43</v>
      </c>
      <c r="O1881" s="71"/>
      <c r="P1881" s="191">
        <f>O1881*H1881</f>
        <v>0</v>
      </c>
      <c r="Q1881" s="191">
        <v>1E-3</v>
      </c>
      <c r="R1881" s="191">
        <f>Q1881*H1881</f>
        <v>1.6000000000000001E-3</v>
      </c>
      <c r="S1881" s="191">
        <v>0</v>
      </c>
      <c r="T1881" s="19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193" t="s">
        <v>367</v>
      </c>
      <c r="AT1881" s="193" t="s">
        <v>240</v>
      </c>
      <c r="AU1881" s="193" t="s">
        <v>87</v>
      </c>
      <c r="AY1881" s="17" t="s">
        <v>157</v>
      </c>
      <c r="BE1881" s="194">
        <f>IF(N1881="základní",J1881,0)</f>
        <v>0</v>
      </c>
      <c r="BF1881" s="194">
        <f>IF(N1881="snížená",J1881,0)</f>
        <v>0</v>
      </c>
      <c r="BG1881" s="194">
        <f>IF(N1881="zákl. přenesená",J1881,0)</f>
        <v>0</v>
      </c>
      <c r="BH1881" s="194">
        <f>IF(N1881="sníž. přenesená",J1881,0)</f>
        <v>0</v>
      </c>
      <c r="BI1881" s="194">
        <f>IF(N1881="nulová",J1881,0)</f>
        <v>0</v>
      </c>
      <c r="BJ1881" s="17" t="s">
        <v>85</v>
      </c>
      <c r="BK1881" s="194">
        <f>ROUND(I1881*H1881,2)</f>
        <v>0</v>
      </c>
      <c r="BL1881" s="17" t="s">
        <v>254</v>
      </c>
      <c r="BM1881" s="193" t="s">
        <v>3700</v>
      </c>
    </row>
    <row r="1882" spans="1:65" s="14" customFormat="1" ht="10.199999999999999">
      <c r="B1882" s="206"/>
      <c r="C1882" s="207"/>
      <c r="D1882" s="197" t="s">
        <v>167</v>
      </c>
      <c r="E1882" s="208" t="s">
        <v>1</v>
      </c>
      <c r="F1882" s="209" t="s">
        <v>3701</v>
      </c>
      <c r="G1882" s="207"/>
      <c r="H1882" s="210">
        <v>1.6</v>
      </c>
      <c r="I1882" s="211"/>
      <c r="J1882" s="207"/>
      <c r="K1882" s="207"/>
      <c r="L1882" s="212"/>
      <c r="M1882" s="213"/>
      <c r="N1882" s="214"/>
      <c r="O1882" s="214"/>
      <c r="P1882" s="214"/>
      <c r="Q1882" s="214"/>
      <c r="R1882" s="214"/>
      <c r="S1882" s="214"/>
      <c r="T1882" s="215"/>
      <c r="AT1882" s="216" t="s">
        <v>167</v>
      </c>
      <c r="AU1882" s="216" t="s">
        <v>87</v>
      </c>
      <c r="AV1882" s="14" t="s">
        <v>87</v>
      </c>
      <c r="AW1882" s="14" t="s">
        <v>33</v>
      </c>
      <c r="AX1882" s="14" t="s">
        <v>85</v>
      </c>
      <c r="AY1882" s="216" t="s">
        <v>157</v>
      </c>
    </row>
    <row r="1883" spans="1:65" s="2" customFormat="1" ht="33" customHeight="1">
      <c r="A1883" s="34"/>
      <c r="B1883" s="35"/>
      <c r="C1883" s="182" t="s">
        <v>3702</v>
      </c>
      <c r="D1883" s="182" t="s">
        <v>160</v>
      </c>
      <c r="E1883" s="183" t="s">
        <v>3703</v>
      </c>
      <c r="F1883" s="184" t="s">
        <v>3704</v>
      </c>
      <c r="G1883" s="185" t="s">
        <v>806</v>
      </c>
      <c r="H1883" s="238"/>
      <c r="I1883" s="187"/>
      <c r="J1883" s="188">
        <f>ROUND(I1883*H1883,2)</f>
        <v>0</v>
      </c>
      <c r="K1883" s="184" t="s">
        <v>164</v>
      </c>
      <c r="L1883" s="39"/>
      <c r="M1883" s="189" t="s">
        <v>1</v>
      </c>
      <c r="N1883" s="190" t="s">
        <v>43</v>
      </c>
      <c r="O1883" s="71"/>
      <c r="P1883" s="191">
        <f>O1883*H1883</f>
        <v>0</v>
      </c>
      <c r="Q1883" s="191">
        <v>0</v>
      </c>
      <c r="R1883" s="191">
        <f>Q1883*H1883</f>
        <v>0</v>
      </c>
      <c r="S1883" s="191">
        <v>0</v>
      </c>
      <c r="T1883" s="192">
        <f>S1883*H1883</f>
        <v>0</v>
      </c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R1883" s="193" t="s">
        <v>254</v>
      </c>
      <c r="AT1883" s="193" t="s">
        <v>160</v>
      </c>
      <c r="AU1883" s="193" t="s">
        <v>87</v>
      </c>
      <c r="AY1883" s="17" t="s">
        <v>157</v>
      </c>
      <c r="BE1883" s="194">
        <f>IF(N1883="základní",J1883,0)</f>
        <v>0</v>
      </c>
      <c r="BF1883" s="194">
        <f>IF(N1883="snížená",J1883,0)</f>
        <v>0</v>
      </c>
      <c r="BG1883" s="194">
        <f>IF(N1883="zákl. přenesená",J1883,0)</f>
        <v>0</v>
      </c>
      <c r="BH1883" s="194">
        <f>IF(N1883="sníž. přenesená",J1883,0)</f>
        <v>0</v>
      </c>
      <c r="BI1883" s="194">
        <f>IF(N1883="nulová",J1883,0)</f>
        <v>0</v>
      </c>
      <c r="BJ1883" s="17" t="s">
        <v>85</v>
      </c>
      <c r="BK1883" s="194">
        <f>ROUND(I1883*H1883,2)</f>
        <v>0</v>
      </c>
      <c r="BL1883" s="17" t="s">
        <v>254</v>
      </c>
      <c r="BM1883" s="193" t="s">
        <v>3705</v>
      </c>
    </row>
    <row r="1884" spans="1:65" s="2" customFormat="1" ht="33" customHeight="1">
      <c r="A1884" s="34"/>
      <c r="B1884" s="35"/>
      <c r="C1884" s="182" t="s">
        <v>3706</v>
      </c>
      <c r="D1884" s="182" t="s">
        <v>160</v>
      </c>
      <c r="E1884" s="183" t="s">
        <v>3707</v>
      </c>
      <c r="F1884" s="184" t="s">
        <v>3708</v>
      </c>
      <c r="G1884" s="185" t="s">
        <v>806</v>
      </c>
      <c r="H1884" s="238"/>
      <c r="I1884" s="187"/>
      <c r="J1884" s="188">
        <f>ROUND(I1884*H1884,2)</f>
        <v>0</v>
      </c>
      <c r="K1884" s="184" t="s">
        <v>164</v>
      </c>
      <c r="L1884" s="39"/>
      <c r="M1884" s="189" t="s">
        <v>1</v>
      </c>
      <c r="N1884" s="190" t="s">
        <v>43</v>
      </c>
      <c r="O1884" s="71"/>
      <c r="P1884" s="191">
        <f>O1884*H1884</f>
        <v>0</v>
      </c>
      <c r="Q1884" s="191">
        <v>0</v>
      </c>
      <c r="R1884" s="191">
        <f>Q1884*H1884</f>
        <v>0</v>
      </c>
      <c r="S1884" s="191">
        <v>0</v>
      </c>
      <c r="T1884" s="19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193" t="s">
        <v>254</v>
      </c>
      <c r="AT1884" s="193" t="s">
        <v>160</v>
      </c>
      <c r="AU1884" s="193" t="s">
        <v>87</v>
      </c>
      <c r="AY1884" s="17" t="s">
        <v>157</v>
      </c>
      <c r="BE1884" s="194">
        <f>IF(N1884="základní",J1884,0)</f>
        <v>0</v>
      </c>
      <c r="BF1884" s="194">
        <f>IF(N1884="snížená",J1884,0)</f>
        <v>0</v>
      </c>
      <c r="BG1884" s="194">
        <f>IF(N1884="zákl. přenesená",J1884,0)</f>
        <v>0</v>
      </c>
      <c r="BH1884" s="194">
        <f>IF(N1884="sníž. přenesená",J1884,0)</f>
        <v>0</v>
      </c>
      <c r="BI1884" s="194">
        <f>IF(N1884="nulová",J1884,0)</f>
        <v>0</v>
      </c>
      <c r="BJ1884" s="17" t="s">
        <v>85</v>
      </c>
      <c r="BK1884" s="194">
        <f>ROUND(I1884*H1884,2)</f>
        <v>0</v>
      </c>
      <c r="BL1884" s="17" t="s">
        <v>254</v>
      </c>
      <c r="BM1884" s="193" t="s">
        <v>3709</v>
      </c>
    </row>
    <row r="1885" spans="1:65" s="12" customFormat="1" ht="22.8" customHeight="1">
      <c r="B1885" s="166"/>
      <c r="C1885" s="167"/>
      <c r="D1885" s="168" t="s">
        <v>77</v>
      </c>
      <c r="E1885" s="180" t="s">
        <v>3702</v>
      </c>
      <c r="F1885" s="180" t="s">
        <v>3710</v>
      </c>
      <c r="G1885" s="167"/>
      <c r="H1885" s="167"/>
      <c r="I1885" s="170"/>
      <c r="J1885" s="181">
        <f>BK1885</f>
        <v>0</v>
      </c>
      <c r="K1885" s="167"/>
      <c r="L1885" s="172"/>
      <c r="M1885" s="173"/>
      <c r="N1885" s="174"/>
      <c r="O1885" s="174"/>
      <c r="P1885" s="175">
        <f>SUM(P1886:P2025)</f>
        <v>0</v>
      </c>
      <c r="Q1885" s="174"/>
      <c r="R1885" s="175">
        <f>SUM(R1886:R2025)</f>
        <v>16.986172319999998</v>
      </c>
      <c r="S1885" s="174"/>
      <c r="T1885" s="176">
        <f>SUM(T1886:T2025)</f>
        <v>0</v>
      </c>
      <c r="AR1885" s="177" t="s">
        <v>87</v>
      </c>
      <c r="AT1885" s="178" t="s">
        <v>77</v>
      </c>
      <c r="AU1885" s="178" t="s">
        <v>85</v>
      </c>
      <c r="AY1885" s="177" t="s">
        <v>157</v>
      </c>
      <c r="BK1885" s="179">
        <f>SUM(BK1886:BK2025)</f>
        <v>0</v>
      </c>
    </row>
    <row r="1886" spans="1:65" s="2" customFormat="1" ht="16.5" customHeight="1">
      <c r="A1886" s="34"/>
      <c r="B1886" s="35"/>
      <c r="C1886" s="182" t="s">
        <v>3711</v>
      </c>
      <c r="D1886" s="182" t="s">
        <v>160</v>
      </c>
      <c r="E1886" s="183" t="s">
        <v>3712</v>
      </c>
      <c r="F1886" s="184" t="s">
        <v>3713</v>
      </c>
      <c r="G1886" s="185" t="s">
        <v>174</v>
      </c>
      <c r="H1886" s="186">
        <v>470.59</v>
      </c>
      <c r="I1886" s="187"/>
      <c r="J1886" s="188">
        <f>ROUND(I1886*H1886,2)</f>
        <v>0</v>
      </c>
      <c r="K1886" s="184" t="s">
        <v>164</v>
      </c>
      <c r="L1886" s="39"/>
      <c r="M1886" s="189" t="s">
        <v>1</v>
      </c>
      <c r="N1886" s="190" t="s">
        <v>43</v>
      </c>
      <c r="O1886" s="71"/>
      <c r="P1886" s="191">
        <f>O1886*H1886</f>
        <v>0</v>
      </c>
      <c r="Q1886" s="191">
        <v>0</v>
      </c>
      <c r="R1886" s="191">
        <f>Q1886*H1886</f>
        <v>0</v>
      </c>
      <c r="S1886" s="191">
        <v>0</v>
      </c>
      <c r="T1886" s="192">
        <f>S1886*H1886</f>
        <v>0</v>
      </c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R1886" s="193" t="s">
        <v>254</v>
      </c>
      <c r="AT1886" s="193" t="s">
        <v>160</v>
      </c>
      <c r="AU1886" s="193" t="s">
        <v>87</v>
      </c>
      <c r="AY1886" s="17" t="s">
        <v>157</v>
      </c>
      <c r="BE1886" s="194">
        <f>IF(N1886="základní",J1886,0)</f>
        <v>0</v>
      </c>
      <c r="BF1886" s="194">
        <f>IF(N1886="snížená",J1886,0)</f>
        <v>0</v>
      </c>
      <c r="BG1886" s="194">
        <f>IF(N1886="zákl. přenesená",J1886,0)</f>
        <v>0</v>
      </c>
      <c r="BH1886" s="194">
        <f>IF(N1886="sníž. přenesená",J1886,0)</f>
        <v>0</v>
      </c>
      <c r="BI1886" s="194">
        <f>IF(N1886="nulová",J1886,0)</f>
        <v>0</v>
      </c>
      <c r="BJ1886" s="17" t="s">
        <v>85</v>
      </c>
      <c r="BK1886" s="194">
        <f>ROUND(I1886*H1886,2)</f>
        <v>0</v>
      </c>
      <c r="BL1886" s="17" t="s">
        <v>254</v>
      </c>
      <c r="BM1886" s="193" t="s">
        <v>3714</v>
      </c>
    </row>
    <row r="1887" spans="1:65" s="14" customFormat="1" ht="10.199999999999999">
      <c r="B1887" s="206"/>
      <c r="C1887" s="207"/>
      <c r="D1887" s="197" t="s">
        <v>167</v>
      </c>
      <c r="E1887" s="208" t="s">
        <v>1</v>
      </c>
      <c r="F1887" s="209" t="s">
        <v>3715</v>
      </c>
      <c r="G1887" s="207"/>
      <c r="H1887" s="210">
        <v>286.38</v>
      </c>
      <c r="I1887" s="211"/>
      <c r="J1887" s="207"/>
      <c r="K1887" s="207"/>
      <c r="L1887" s="212"/>
      <c r="M1887" s="213"/>
      <c r="N1887" s="214"/>
      <c r="O1887" s="214"/>
      <c r="P1887" s="214"/>
      <c r="Q1887" s="214"/>
      <c r="R1887" s="214"/>
      <c r="S1887" s="214"/>
      <c r="T1887" s="215"/>
      <c r="AT1887" s="216" t="s">
        <v>167</v>
      </c>
      <c r="AU1887" s="216" t="s">
        <v>87</v>
      </c>
      <c r="AV1887" s="14" t="s">
        <v>87</v>
      </c>
      <c r="AW1887" s="14" t="s">
        <v>33</v>
      </c>
      <c r="AX1887" s="14" t="s">
        <v>78</v>
      </c>
      <c r="AY1887" s="216" t="s">
        <v>157</v>
      </c>
    </row>
    <row r="1888" spans="1:65" s="14" customFormat="1" ht="10.199999999999999">
      <c r="B1888" s="206"/>
      <c r="C1888" s="207"/>
      <c r="D1888" s="197" t="s">
        <v>167</v>
      </c>
      <c r="E1888" s="208" t="s">
        <v>1</v>
      </c>
      <c r="F1888" s="209" t="s">
        <v>3716</v>
      </c>
      <c r="G1888" s="207"/>
      <c r="H1888" s="210">
        <v>127.3</v>
      </c>
      <c r="I1888" s="211"/>
      <c r="J1888" s="207"/>
      <c r="K1888" s="207"/>
      <c r="L1888" s="212"/>
      <c r="M1888" s="213"/>
      <c r="N1888" s="214"/>
      <c r="O1888" s="214"/>
      <c r="P1888" s="214"/>
      <c r="Q1888" s="214"/>
      <c r="R1888" s="214"/>
      <c r="S1888" s="214"/>
      <c r="T1888" s="215"/>
      <c r="AT1888" s="216" t="s">
        <v>167</v>
      </c>
      <c r="AU1888" s="216" t="s">
        <v>87</v>
      </c>
      <c r="AV1888" s="14" t="s">
        <v>87</v>
      </c>
      <c r="AW1888" s="14" t="s">
        <v>33</v>
      </c>
      <c r="AX1888" s="14" t="s">
        <v>78</v>
      </c>
      <c r="AY1888" s="216" t="s">
        <v>157</v>
      </c>
    </row>
    <row r="1889" spans="1:65" s="14" customFormat="1" ht="10.199999999999999">
      <c r="B1889" s="206"/>
      <c r="C1889" s="207"/>
      <c r="D1889" s="197" t="s">
        <v>167</v>
      </c>
      <c r="E1889" s="208" t="s">
        <v>1</v>
      </c>
      <c r="F1889" s="209" t="s">
        <v>3717</v>
      </c>
      <c r="G1889" s="207"/>
      <c r="H1889" s="210">
        <v>56.91</v>
      </c>
      <c r="I1889" s="211"/>
      <c r="J1889" s="207"/>
      <c r="K1889" s="207"/>
      <c r="L1889" s="212"/>
      <c r="M1889" s="213"/>
      <c r="N1889" s="214"/>
      <c r="O1889" s="214"/>
      <c r="P1889" s="214"/>
      <c r="Q1889" s="214"/>
      <c r="R1889" s="214"/>
      <c r="S1889" s="214"/>
      <c r="T1889" s="215"/>
      <c r="AT1889" s="216" t="s">
        <v>167</v>
      </c>
      <c r="AU1889" s="216" t="s">
        <v>87</v>
      </c>
      <c r="AV1889" s="14" t="s">
        <v>87</v>
      </c>
      <c r="AW1889" s="14" t="s">
        <v>33</v>
      </c>
      <c r="AX1889" s="14" t="s">
        <v>78</v>
      </c>
      <c r="AY1889" s="216" t="s">
        <v>157</v>
      </c>
    </row>
    <row r="1890" spans="1:65" s="15" customFormat="1" ht="10.199999999999999">
      <c r="B1890" s="217"/>
      <c r="C1890" s="218"/>
      <c r="D1890" s="197" t="s">
        <v>167</v>
      </c>
      <c r="E1890" s="219" t="s">
        <v>1</v>
      </c>
      <c r="F1890" s="220" t="s">
        <v>171</v>
      </c>
      <c r="G1890" s="218"/>
      <c r="H1890" s="221">
        <v>470.59000000000003</v>
      </c>
      <c r="I1890" s="222"/>
      <c r="J1890" s="218"/>
      <c r="K1890" s="218"/>
      <c r="L1890" s="223"/>
      <c r="M1890" s="224"/>
      <c r="N1890" s="225"/>
      <c r="O1890" s="225"/>
      <c r="P1890" s="225"/>
      <c r="Q1890" s="225"/>
      <c r="R1890" s="225"/>
      <c r="S1890" s="225"/>
      <c r="T1890" s="226"/>
      <c r="AT1890" s="227" t="s">
        <v>167</v>
      </c>
      <c r="AU1890" s="227" t="s">
        <v>87</v>
      </c>
      <c r="AV1890" s="15" t="s">
        <v>165</v>
      </c>
      <c r="AW1890" s="15" t="s">
        <v>33</v>
      </c>
      <c r="AX1890" s="15" t="s">
        <v>85</v>
      </c>
      <c r="AY1890" s="227" t="s">
        <v>157</v>
      </c>
    </row>
    <row r="1891" spans="1:65" s="2" customFormat="1" ht="16.5" customHeight="1">
      <c r="A1891" s="34"/>
      <c r="B1891" s="35"/>
      <c r="C1891" s="182" t="s">
        <v>3718</v>
      </c>
      <c r="D1891" s="182" t="s">
        <v>160</v>
      </c>
      <c r="E1891" s="183" t="s">
        <v>3719</v>
      </c>
      <c r="F1891" s="184" t="s">
        <v>3720</v>
      </c>
      <c r="G1891" s="185" t="s">
        <v>174</v>
      </c>
      <c r="H1891" s="186">
        <v>470.59</v>
      </c>
      <c r="I1891" s="187"/>
      <c r="J1891" s="188">
        <f>ROUND(I1891*H1891,2)</f>
        <v>0</v>
      </c>
      <c r="K1891" s="184" t="s">
        <v>164</v>
      </c>
      <c r="L1891" s="39"/>
      <c r="M1891" s="189" t="s">
        <v>1</v>
      </c>
      <c r="N1891" s="190" t="s">
        <v>43</v>
      </c>
      <c r="O1891" s="71"/>
      <c r="P1891" s="191">
        <f>O1891*H1891</f>
        <v>0</v>
      </c>
      <c r="Q1891" s="191">
        <v>2.9999999999999997E-4</v>
      </c>
      <c r="R1891" s="191">
        <f>Q1891*H1891</f>
        <v>0.14117699999999997</v>
      </c>
      <c r="S1891" s="191">
        <v>0</v>
      </c>
      <c r="T1891" s="19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193" t="s">
        <v>254</v>
      </c>
      <c r="AT1891" s="193" t="s">
        <v>160</v>
      </c>
      <c r="AU1891" s="193" t="s">
        <v>87</v>
      </c>
      <c r="AY1891" s="17" t="s">
        <v>157</v>
      </c>
      <c r="BE1891" s="194">
        <f>IF(N1891="základní",J1891,0)</f>
        <v>0</v>
      </c>
      <c r="BF1891" s="194">
        <f>IF(N1891="snížená",J1891,0)</f>
        <v>0</v>
      </c>
      <c r="BG1891" s="194">
        <f>IF(N1891="zákl. přenesená",J1891,0)</f>
        <v>0</v>
      </c>
      <c r="BH1891" s="194">
        <f>IF(N1891="sníž. přenesená",J1891,0)</f>
        <v>0</v>
      </c>
      <c r="BI1891" s="194">
        <f>IF(N1891="nulová",J1891,0)</f>
        <v>0</v>
      </c>
      <c r="BJ1891" s="17" t="s">
        <v>85</v>
      </c>
      <c r="BK1891" s="194">
        <f>ROUND(I1891*H1891,2)</f>
        <v>0</v>
      </c>
      <c r="BL1891" s="17" t="s">
        <v>254</v>
      </c>
      <c r="BM1891" s="193" t="s">
        <v>3721</v>
      </c>
    </row>
    <row r="1892" spans="1:65" s="14" customFormat="1" ht="10.199999999999999">
      <c r="B1892" s="206"/>
      <c r="C1892" s="207"/>
      <c r="D1892" s="197" t="s">
        <v>167</v>
      </c>
      <c r="E1892" s="208" t="s">
        <v>1</v>
      </c>
      <c r="F1892" s="209" t="s">
        <v>3715</v>
      </c>
      <c r="G1892" s="207"/>
      <c r="H1892" s="210">
        <v>286.38</v>
      </c>
      <c r="I1892" s="211"/>
      <c r="J1892" s="207"/>
      <c r="K1892" s="207"/>
      <c r="L1892" s="212"/>
      <c r="M1892" s="213"/>
      <c r="N1892" s="214"/>
      <c r="O1892" s="214"/>
      <c r="P1892" s="214"/>
      <c r="Q1892" s="214"/>
      <c r="R1892" s="214"/>
      <c r="S1892" s="214"/>
      <c r="T1892" s="215"/>
      <c r="AT1892" s="216" t="s">
        <v>167</v>
      </c>
      <c r="AU1892" s="216" t="s">
        <v>87</v>
      </c>
      <c r="AV1892" s="14" t="s">
        <v>87</v>
      </c>
      <c r="AW1892" s="14" t="s">
        <v>33</v>
      </c>
      <c r="AX1892" s="14" t="s">
        <v>78</v>
      </c>
      <c r="AY1892" s="216" t="s">
        <v>157</v>
      </c>
    </row>
    <row r="1893" spans="1:65" s="14" customFormat="1" ht="10.199999999999999">
      <c r="B1893" s="206"/>
      <c r="C1893" s="207"/>
      <c r="D1893" s="197" t="s">
        <v>167</v>
      </c>
      <c r="E1893" s="208" t="s">
        <v>1</v>
      </c>
      <c r="F1893" s="209" t="s">
        <v>3716</v>
      </c>
      <c r="G1893" s="207"/>
      <c r="H1893" s="210">
        <v>127.3</v>
      </c>
      <c r="I1893" s="211"/>
      <c r="J1893" s="207"/>
      <c r="K1893" s="207"/>
      <c r="L1893" s="212"/>
      <c r="M1893" s="213"/>
      <c r="N1893" s="214"/>
      <c r="O1893" s="214"/>
      <c r="P1893" s="214"/>
      <c r="Q1893" s="214"/>
      <c r="R1893" s="214"/>
      <c r="S1893" s="214"/>
      <c r="T1893" s="215"/>
      <c r="AT1893" s="216" t="s">
        <v>167</v>
      </c>
      <c r="AU1893" s="216" t="s">
        <v>87</v>
      </c>
      <c r="AV1893" s="14" t="s">
        <v>87</v>
      </c>
      <c r="AW1893" s="14" t="s">
        <v>33</v>
      </c>
      <c r="AX1893" s="14" t="s">
        <v>78</v>
      </c>
      <c r="AY1893" s="216" t="s">
        <v>157</v>
      </c>
    </row>
    <row r="1894" spans="1:65" s="14" customFormat="1" ht="10.199999999999999">
      <c r="B1894" s="206"/>
      <c r="C1894" s="207"/>
      <c r="D1894" s="197" t="s">
        <v>167</v>
      </c>
      <c r="E1894" s="208" t="s">
        <v>1</v>
      </c>
      <c r="F1894" s="209" t="s">
        <v>3717</v>
      </c>
      <c r="G1894" s="207"/>
      <c r="H1894" s="210">
        <v>56.91</v>
      </c>
      <c r="I1894" s="211"/>
      <c r="J1894" s="207"/>
      <c r="K1894" s="207"/>
      <c r="L1894" s="212"/>
      <c r="M1894" s="213"/>
      <c r="N1894" s="214"/>
      <c r="O1894" s="214"/>
      <c r="P1894" s="214"/>
      <c r="Q1894" s="214"/>
      <c r="R1894" s="214"/>
      <c r="S1894" s="214"/>
      <c r="T1894" s="215"/>
      <c r="AT1894" s="216" t="s">
        <v>167</v>
      </c>
      <c r="AU1894" s="216" t="s">
        <v>87</v>
      </c>
      <c r="AV1894" s="14" t="s">
        <v>87</v>
      </c>
      <c r="AW1894" s="14" t="s">
        <v>33</v>
      </c>
      <c r="AX1894" s="14" t="s">
        <v>78</v>
      </c>
      <c r="AY1894" s="216" t="s">
        <v>157</v>
      </c>
    </row>
    <row r="1895" spans="1:65" s="15" customFormat="1" ht="10.199999999999999">
      <c r="B1895" s="217"/>
      <c r="C1895" s="218"/>
      <c r="D1895" s="197" t="s">
        <v>167</v>
      </c>
      <c r="E1895" s="219" t="s">
        <v>1</v>
      </c>
      <c r="F1895" s="220" t="s">
        <v>171</v>
      </c>
      <c r="G1895" s="218"/>
      <c r="H1895" s="221">
        <v>470.59000000000003</v>
      </c>
      <c r="I1895" s="222"/>
      <c r="J1895" s="218"/>
      <c r="K1895" s="218"/>
      <c r="L1895" s="223"/>
      <c r="M1895" s="224"/>
      <c r="N1895" s="225"/>
      <c r="O1895" s="225"/>
      <c r="P1895" s="225"/>
      <c r="Q1895" s="225"/>
      <c r="R1895" s="225"/>
      <c r="S1895" s="225"/>
      <c r="T1895" s="226"/>
      <c r="AT1895" s="227" t="s">
        <v>167</v>
      </c>
      <c r="AU1895" s="227" t="s">
        <v>87</v>
      </c>
      <c r="AV1895" s="15" t="s">
        <v>165</v>
      </c>
      <c r="AW1895" s="15" t="s">
        <v>33</v>
      </c>
      <c r="AX1895" s="15" t="s">
        <v>85</v>
      </c>
      <c r="AY1895" s="227" t="s">
        <v>157</v>
      </c>
    </row>
    <row r="1896" spans="1:65" s="2" customFormat="1" ht="21.75" customHeight="1">
      <c r="A1896" s="34"/>
      <c r="B1896" s="35"/>
      <c r="C1896" s="182" t="s">
        <v>3722</v>
      </c>
      <c r="D1896" s="182" t="s">
        <v>160</v>
      </c>
      <c r="E1896" s="183" t="s">
        <v>3723</v>
      </c>
      <c r="F1896" s="184" t="s">
        <v>3724</v>
      </c>
      <c r="G1896" s="185" t="s">
        <v>174</v>
      </c>
      <c r="H1896" s="186">
        <v>150.80000000000001</v>
      </c>
      <c r="I1896" s="187"/>
      <c r="J1896" s="188">
        <f>ROUND(I1896*H1896,2)</f>
        <v>0</v>
      </c>
      <c r="K1896" s="184" t="s">
        <v>164</v>
      </c>
      <c r="L1896" s="39"/>
      <c r="M1896" s="189" t="s">
        <v>1</v>
      </c>
      <c r="N1896" s="190" t="s">
        <v>43</v>
      </c>
      <c r="O1896" s="71"/>
      <c r="P1896" s="191">
        <f>O1896*H1896</f>
        <v>0</v>
      </c>
      <c r="Q1896" s="191">
        <v>0</v>
      </c>
      <c r="R1896" s="191">
        <f>Q1896*H1896</f>
        <v>0</v>
      </c>
      <c r="S1896" s="191">
        <v>0</v>
      </c>
      <c r="T1896" s="19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193" t="s">
        <v>254</v>
      </c>
      <c r="AT1896" s="193" t="s">
        <v>160</v>
      </c>
      <c r="AU1896" s="193" t="s">
        <v>87</v>
      </c>
      <c r="AY1896" s="17" t="s">
        <v>157</v>
      </c>
      <c r="BE1896" s="194">
        <f>IF(N1896="základní",J1896,0)</f>
        <v>0</v>
      </c>
      <c r="BF1896" s="194">
        <f>IF(N1896="snížená",J1896,0)</f>
        <v>0</v>
      </c>
      <c r="BG1896" s="194">
        <f>IF(N1896="zákl. přenesená",J1896,0)</f>
        <v>0</v>
      </c>
      <c r="BH1896" s="194">
        <f>IF(N1896="sníž. přenesená",J1896,0)</f>
        <v>0</v>
      </c>
      <c r="BI1896" s="194">
        <f>IF(N1896="nulová",J1896,0)</f>
        <v>0</v>
      </c>
      <c r="BJ1896" s="17" t="s">
        <v>85</v>
      </c>
      <c r="BK1896" s="194">
        <f>ROUND(I1896*H1896,2)</f>
        <v>0</v>
      </c>
      <c r="BL1896" s="17" t="s">
        <v>254</v>
      </c>
      <c r="BM1896" s="193" t="s">
        <v>3725</v>
      </c>
    </row>
    <row r="1897" spans="1:65" s="13" customFormat="1" ht="10.199999999999999">
      <c r="B1897" s="195"/>
      <c r="C1897" s="196"/>
      <c r="D1897" s="197" t="s">
        <v>167</v>
      </c>
      <c r="E1897" s="198" t="s">
        <v>1</v>
      </c>
      <c r="F1897" s="199" t="s">
        <v>189</v>
      </c>
      <c r="G1897" s="196"/>
      <c r="H1897" s="198" t="s">
        <v>1</v>
      </c>
      <c r="I1897" s="200"/>
      <c r="J1897" s="196"/>
      <c r="K1897" s="196"/>
      <c r="L1897" s="201"/>
      <c r="M1897" s="202"/>
      <c r="N1897" s="203"/>
      <c r="O1897" s="203"/>
      <c r="P1897" s="203"/>
      <c r="Q1897" s="203"/>
      <c r="R1897" s="203"/>
      <c r="S1897" s="203"/>
      <c r="T1897" s="204"/>
      <c r="AT1897" s="205" t="s">
        <v>167</v>
      </c>
      <c r="AU1897" s="205" t="s">
        <v>87</v>
      </c>
      <c r="AV1897" s="13" t="s">
        <v>85</v>
      </c>
      <c r="AW1897" s="13" t="s">
        <v>33</v>
      </c>
      <c r="AX1897" s="13" t="s">
        <v>78</v>
      </c>
      <c r="AY1897" s="205" t="s">
        <v>157</v>
      </c>
    </row>
    <row r="1898" spans="1:65" s="14" customFormat="1" ht="20.399999999999999">
      <c r="B1898" s="206"/>
      <c r="C1898" s="207"/>
      <c r="D1898" s="197" t="s">
        <v>167</v>
      </c>
      <c r="E1898" s="208" t="s">
        <v>1</v>
      </c>
      <c r="F1898" s="209" t="s">
        <v>3726</v>
      </c>
      <c r="G1898" s="207"/>
      <c r="H1898" s="210">
        <v>150.80000000000001</v>
      </c>
      <c r="I1898" s="211"/>
      <c r="J1898" s="207"/>
      <c r="K1898" s="207"/>
      <c r="L1898" s="212"/>
      <c r="M1898" s="213"/>
      <c r="N1898" s="214"/>
      <c r="O1898" s="214"/>
      <c r="P1898" s="214"/>
      <c r="Q1898" s="214"/>
      <c r="R1898" s="214"/>
      <c r="S1898" s="214"/>
      <c r="T1898" s="215"/>
      <c r="AT1898" s="216" t="s">
        <v>167</v>
      </c>
      <c r="AU1898" s="216" t="s">
        <v>87</v>
      </c>
      <c r="AV1898" s="14" t="s">
        <v>87</v>
      </c>
      <c r="AW1898" s="14" t="s">
        <v>33</v>
      </c>
      <c r="AX1898" s="14" t="s">
        <v>78</v>
      </c>
      <c r="AY1898" s="216" t="s">
        <v>157</v>
      </c>
    </row>
    <row r="1899" spans="1:65" s="15" customFormat="1" ht="10.199999999999999">
      <c r="B1899" s="217"/>
      <c r="C1899" s="218"/>
      <c r="D1899" s="197" t="s">
        <v>167</v>
      </c>
      <c r="E1899" s="219" t="s">
        <v>1</v>
      </c>
      <c r="F1899" s="220" t="s">
        <v>171</v>
      </c>
      <c r="G1899" s="218"/>
      <c r="H1899" s="221">
        <v>150.80000000000001</v>
      </c>
      <c r="I1899" s="222"/>
      <c r="J1899" s="218"/>
      <c r="K1899" s="218"/>
      <c r="L1899" s="223"/>
      <c r="M1899" s="224"/>
      <c r="N1899" s="225"/>
      <c r="O1899" s="225"/>
      <c r="P1899" s="225"/>
      <c r="Q1899" s="225"/>
      <c r="R1899" s="225"/>
      <c r="S1899" s="225"/>
      <c r="T1899" s="226"/>
      <c r="AT1899" s="227" t="s">
        <v>167</v>
      </c>
      <c r="AU1899" s="227" t="s">
        <v>87</v>
      </c>
      <c r="AV1899" s="15" t="s">
        <v>165</v>
      </c>
      <c r="AW1899" s="15" t="s">
        <v>33</v>
      </c>
      <c r="AX1899" s="15" t="s">
        <v>85</v>
      </c>
      <c r="AY1899" s="227" t="s">
        <v>157</v>
      </c>
    </row>
    <row r="1900" spans="1:65" s="2" customFormat="1" ht="21.75" customHeight="1">
      <c r="A1900" s="34"/>
      <c r="B1900" s="35"/>
      <c r="C1900" s="182" t="s">
        <v>3727</v>
      </c>
      <c r="D1900" s="182" t="s">
        <v>160</v>
      </c>
      <c r="E1900" s="183" t="s">
        <v>3728</v>
      </c>
      <c r="F1900" s="184" t="s">
        <v>3729</v>
      </c>
      <c r="G1900" s="185" t="s">
        <v>174</v>
      </c>
      <c r="H1900" s="186">
        <v>150.80000000000001</v>
      </c>
      <c r="I1900" s="187"/>
      <c r="J1900" s="188">
        <f>ROUND(I1900*H1900,2)</f>
        <v>0</v>
      </c>
      <c r="K1900" s="184" t="s">
        <v>164</v>
      </c>
      <c r="L1900" s="39"/>
      <c r="M1900" s="189" t="s">
        <v>1</v>
      </c>
      <c r="N1900" s="190" t="s">
        <v>43</v>
      </c>
      <c r="O1900" s="71"/>
      <c r="P1900" s="191">
        <f>O1900*H1900</f>
        <v>0</v>
      </c>
      <c r="Q1900" s="191">
        <v>4.5500000000000002E-3</v>
      </c>
      <c r="R1900" s="191">
        <f>Q1900*H1900</f>
        <v>0.68614000000000008</v>
      </c>
      <c r="S1900" s="191">
        <v>0</v>
      </c>
      <c r="T1900" s="192">
        <f>S1900*H1900</f>
        <v>0</v>
      </c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R1900" s="193" t="s">
        <v>254</v>
      </c>
      <c r="AT1900" s="193" t="s">
        <v>160</v>
      </c>
      <c r="AU1900" s="193" t="s">
        <v>87</v>
      </c>
      <c r="AY1900" s="17" t="s">
        <v>157</v>
      </c>
      <c r="BE1900" s="194">
        <f>IF(N1900="základní",J1900,0)</f>
        <v>0</v>
      </c>
      <c r="BF1900" s="194">
        <f>IF(N1900="snížená",J1900,0)</f>
        <v>0</v>
      </c>
      <c r="BG1900" s="194">
        <f>IF(N1900="zákl. přenesená",J1900,0)</f>
        <v>0</v>
      </c>
      <c r="BH1900" s="194">
        <f>IF(N1900="sníž. přenesená",J1900,0)</f>
        <v>0</v>
      </c>
      <c r="BI1900" s="194">
        <f>IF(N1900="nulová",J1900,0)</f>
        <v>0</v>
      </c>
      <c r="BJ1900" s="17" t="s">
        <v>85</v>
      </c>
      <c r="BK1900" s="194">
        <f>ROUND(I1900*H1900,2)</f>
        <v>0</v>
      </c>
      <c r="BL1900" s="17" t="s">
        <v>254</v>
      </c>
      <c r="BM1900" s="193" t="s">
        <v>3730</v>
      </c>
    </row>
    <row r="1901" spans="1:65" s="13" customFormat="1" ht="10.199999999999999">
      <c r="B1901" s="195"/>
      <c r="C1901" s="196"/>
      <c r="D1901" s="197" t="s">
        <v>167</v>
      </c>
      <c r="E1901" s="198" t="s">
        <v>1</v>
      </c>
      <c r="F1901" s="199" t="s">
        <v>189</v>
      </c>
      <c r="G1901" s="196"/>
      <c r="H1901" s="198" t="s">
        <v>1</v>
      </c>
      <c r="I1901" s="200"/>
      <c r="J1901" s="196"/>
      <c r="K1901" s="196"/>
      <c r="L1901" s="201"/>
      <c r="M1901" s="202"/>
      <c r="N1901" s="203"/>
      <c r="O1901" s="203"/>
      <c r="P1901" s="203"/>
      <c r="Q1901" s="203"/>
      <c r="R1901" s="203"/>
      <c r="S1901" s="203"/>
      <c r="T1901" s="204"/>
      <c r="AT1901" s="205" t="s">
        <v>167</v>
      </c>
      <c r="AU1901" s="205" t="s">
        <v>87</v>
      </c>
      <c r="AV1901" s="13" t="s">
        <v>85</v>
      </c>
      <c r="AW1901" s="13" t="s">
        <v>33</v>
      </c>
      <c r="AX1901" s="13" t="s">
        <v>78</v>
      </c>
      <c r="AY1901" s="205" t="s">
        <v>157</v>
      </c>
    </row>
    <row r="1902" spans="1:65" s="14" customFormat="1" ht="20.399999999999999">
      <c r="B1902" s="206"/>
      <c r="C1902" s="207"/>
      <c r="D1902" s="197" t="s">
        <v>167</v>
      </c>
      <c r="E1902" s="208" t="s">
        <v>1</v>
      </c>
      <c r="F1902" s="209" t="s">
        <v>3726</v>
      </c>
      <c r="G1902" s="207"/>
      <c r="H1902" s="210">
        <v>150.80000000000001</v>
      </c>
      <c r="I1902" s="211"/>
      <c r="J1902" s="207"/>
      <c r="K1902" s="207"/>
      <c r="L1902" s="212"/>
      <c r="M1902" s="213"/>
      <c r="N1902" s="214"/>
      <c r="O1902" s="214"/>
      <c r="P1902" s="214"/>
      <c r="Q1902" s="214"/>
      <c r="R1902" s="214"/>
      <c r="S1902" s="214"/>
      <c r="T1902" s="215"/>
      <c r="AT1902" s="216" t="s">
        <v>167</v>
      </c>
      <c r="AU1902" s="216" t="s">
        <v>87</v>
      </c>
      <c r="AV1902" s="14" t="s">
        <v>87</v>
      </c>
      <c r="AW1902" s="14" t="s">
        <v>33</v>
      </c>
      <c r="AX1902" s="14" t="s">
        <v>78</v>
      </c>
      <c r="AY1902" s="216" t="s">
        <v>157</v>
      </c>
    </row>
    <row r="1903" spans="1:65" s="15" customFormat="1" ht="10.199999999999999">
      <c r="B1903" s="217"/>
      <c r="C1903" s="218"/>
      <c r="D1903" s="197" t="s">
        <v>167</v>
      </c>
      <c r="E1903" s="219" t="s">
        <v>1</v>
      </c>
      <c r="F1903" s="220" t="s">
        <v>171</v>
      </c>
      <c r="G1903" s="218"/>
      <c r="H1903" s="221">
        <v>150.80000000000001</v>
      </c>
      <c r="I1903" s="222"/>
      <c r="J1903" s="218"/>
      <c r="K1903" s="218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167</v>
      </c>
      <c r="AU1903" s="227" t="s">
        <v>87</v>
      </c>
      <c r="AV1903" s="15" t="s">
        <v>165</v>
      </c>
      <c r="AW1903" s="15" t="s">
        <v>33</v>
      </c>
      <c r="AX1903" s="15" t="s">
        <v>85</v>
      </c>
      <c r="AY1903" s="227" t="s">
        <v>157</v>
      </c>
    </row>
    <row r="1904" spans="1:65" s="2" customFormat="1" ht="24.15" customHeight="1">
      <c r="A1904" s="34"/>
      <c r="B1904" s="35"/>
      <c r="C1904" s="182" t="s">
        <v>3731</v>
      </c>
      <c r="D1904" s="182" t="s">
        <v>160</v>
      </c>
      <c r="E1904" s="183" t="s">
        <v>3732</v>
      </c>
      <c r="F1904" s="184" t="s">
        <v>3733</v>
      </c>
      <c r="G1904" s="185" t="s">
        <v>202</v>
      </c>
      <c r="H1904" s="186">
        <v>134.54</v>
      </c>
      <c r="I1904" s="187"/>
      <c r="J1904" s="188">
        <f>ROUND(I1904*H1904,2)</f>
        <v>0</v>
      </c>
      <c r="K1904" s="184" t="s">
        <v>164</v>
      </c>
      <c r="L1904" s="39"/>
      <c r="M1904" s="189" t="s">
        <v>1</v>
      </c>
      <c r="N1904" s="190" t="s">
        <v>43</v>
      </c>
      <c r="O1904" s="71"/>
      <c r="P1904" s="191">
        <f>O1904*H1904</f>
        <v>0</v>
      </c>
      <c r="Q1904" s="191">
        <v>0</v>
      </c>
      <c r="R1904" s="191">
        <f>Q1904*H1904</f>
        <v>0</v>
      </c>
      <c r="S1904" s="191">
        <v>0</v>
      </c>
      <c r="T1904" s="192">
        <f>S1904*H1904</f>
        <v>0</v>
      </c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R1904" s="193" t="s">
        <v>254</v>
      </c>
      <c r="AT1904" s="193" t="s">
        <v>160</v>
      </c>
      <c r="AU1904" s="193" t="s">
        <v>87</v>
      </c>
      <c r="AY1904" s="17" t="s">
        <v>157</v>
      </c>
      <c r="BE1904" s="194">
        <f>IF(N1904="základní",J1904,0)</f>
        <v>0</v>
      </c>
      <c r="BF1904" s="194">
        <f>IF(N1904="snížená",J1904,0)</f>
        <v>0</v>
      </c>
      <c r="BG1904" s="194">
        <f>IF(N1904="zákl. přenesená",J1904,0)</f>
        <v>0</v>
      </c>
      <c r="BH1904" s="194">
        <f>IF(N1904="sníž. přenesená",J1904,0)</f>
        <v>0</v>
      </c>
      <c r="BI1904" s="194">
        <f>IF(N1904="nulová",J1904,0)</f>
        <v>0</v>
      </c>
      <c r="BJ1904" s="17" t="s">
        <v>85</v>
      </c>
      <c r="BK1904" s="194">
        <f>ROUND(I1904*H1904,2)</f>
        <v>0</v>
      </c>
      <c r="BL1904" s="17" t="s">
        <v>254</v>
      </c>
      <c r="BM1904" s="193" t="s">
        <v>3734</v>
      </c>
    </row>
    <row r="1905" spans="1:65" s="14" customFormat="1" ht="10.199999999999999">
      <c r="B1905" s="206"/>
      <c r="C1905" s="207"/>
      <c r="D1905" s="197" t="s">
        <v>167</v>
      </c>
      <c r="E1905" s="208" t="s">
        <v>1</v>
      </c>
      <c r="F1905" s="209" t="s">
        <v>3735</v>
      </c>
      <c r="G1905" s="207"/>
      <c r="H1905" s="210">
        <v>134.54</v>
      </c>
      <c r="I1905" s="211"/>
      <c r="J1905" s="207"/>
      <c r="K1905" s="207"/>
      <c r="L1905" s="212"/>
      <c r="M1905" s="213"/>
      <c r="N1905" s="214"/>
      <c r="O1905" s="214"/>
      <c r="P1905" s="214"/>
      <c r="Q1905" s="214"/>
      <c r="R1905" s="214"/>
      <c r="S1905" s="214"/>
      <c r="T1905" s="215"/>
      <c r="AT1905" s="216" t="s">
        <v>167</v>
      </c>
      <c r="AU1905" s="216" t="s">
        <v>87</v>
      </c>
      <c r="AV1905" s="14" t="s">
        <v>87</v>
      </c>
      <c r="AW1905" s="14" t="s">
        <v>33</v>
      </c>
      <c r="AX1905" s="14" t="s">
        <v>78</v>
      </c>
      <c r="AY1905" s="216" t="s">
        <v>157</v>
      </c>
    </row>
    <row r="1906" spans="1:65" s="15" customFormat="1" ht="10.199999999999999">
      <c r="B1906" s="217"/>
      <c r="C1906" s="218"/>
      <c r="D1906" s="197" t="s">
        <v>167</v>
      </c>
      <c r="E1906" s="219" t="s">
        <v>1</v>
      </c>
      <c r="F1906" s="220" t="s">
        <v>171</v>
      </c>
      <c r="G1906" s="218"/>
      <c r="H1906" s="221">
        <v>134.54</v>
      </c>
      <c r="I1906" s="222"/>
      <c r="J1906" s="218"/>
      <c r="K1906" s="218"/>
      <c r="L1906" s="223"/>
      <c r="M1906" s="224"/>
      <c r="N1906" s="225"/>
      <c r="O1906" s="225"/>
      <c r="P1906" s="225"/>
      <c r="Q1906" s="225"/>
      <c r="R1906" s="225"/>
      <c r="S1906" s="225"/>
      <c r="T1906" s="226"/>
      <c r="AT1906" s="227" t="s">
        <v>167</v>
      </c>
      <c r="AU1906" s="227" t="s">
        <v>87</v>
      </c>
      <c r="AV1906" s="15" t="s">
        <v>165</v>
      </c>
      <c r="AW1906" s="15" t="s">
        <v>33</v>
      </c>
      <c r="AX1906" s="15" t="s">
        <v>85</v>
      </c>
      <c r="AY1906" s="227" t="s">
        <v>157</v>
      </c>
    </row>
    <row r="1907" spans="1:65" s="2" customFormat="1" ht="21.75" customHeight="1">
      <c r="A1907" s="34"/>
      <c r="B1907" s="35"/>
      <c r="C1907" s="228" t="s">
        <v>3736</v>
      </c>
      <c r="D1907" s="228" t="s">
        <v>240</v>
      </c>
      <c r="E1907" s="229" t="s">
        <v>3737</v>
      </c>
      <c r="F1907" s="230" t="s">
        <v>3738</v>
      </c>
      <c r="G1907" s="231" t="s">
        <v>202</v>
      </c>
      <c r="H1907" s="232">
        <v>147.994</v>
      </c>
      <c r="I1907" s="233"/>
      <c r="J1907" s="234">
        <f>ROUND(I1907*H1907,2)</f>
        <v>0</v>
      </c>
      <c r="K1907" s="230" t="s">
        <v>164</v>
      </c>
      <c r="L1907" s="235"/>
      <c r="M1907" s="236" t="s">
        <v>1</v>
      </c>
      <c r="N1907" s="237" t="s">
        <v>43</v>
      </c>
      <c r="O1907" s="71"/>
      <c r="P1907" s="191">
        <f>O1907*H1907</f>
        <v>0</v>
      </c>
      <c r="Q1907" s="191">
        <v>1.2999999999999999E-4</v>
      </c>
      <c r="R1907" s="191">
        <f>Q1907*H1907</f>
        <v>1.9239219999999998E-2</v>
      </c>
      <c r="S1907" s="191">
        <v>0</v>
      </c>
      <c r="T1907" s="19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193" t="s">
        <v>367</v>
      </c>
      <c r="AT1907" s="193" t="s">
        <v>240</v>
      </c>
      <c r="AU1907" s="193" t="s">
        <v>87</v>
      </c>
      <c r="AY1907" s="17" t="s">
        <v>157</v>
      </c>
      <c r="BE1907" s="194">
        <f>IF(N1907="základní",J1907,0)</f>
        <v>0</v>
      </c>
      <c r="BF1907" s="194">
        <f>IF(N1907="snížená",J1907,0)</f>
        <v>0</v>
      </c>
      <c r="BG1907" s="194">
        <f>IF(N1907="zákl. přenesená",J1907,0)</f>
        <v>0</v>
      </c>
      <c r="BH1907" s="194">
        <f>IF(N1907="sníž. přenesená",J1907,0)</f>
        <v>0</v>
      </c>
      <c r="BI1907" s="194">
        <f>IF(N1907="nulová",J1907,0)</f>
        <v>0</v>
      </c>
      <c r="BJ1907" s="17" t="s">
        <v>85</v>
      </c>
      <c r="BK1907" s="194">
        <f>ROUND(I1907*H1907,2)</f>
        <v>0</v>
      </c>
      <c r="BL1907" s="17" t="s">
        <v>254</v>
      </c>
      <c r="BM1907" s="193" t="s">
        <v>3739</v>
      </c>
    </row>
    <row r="1908" spans="1:65" s="14" customFormat="1" ht="10.199999999999999">
      <c r="B1908" s="206"/>
      <c r="C1908" s="207"/>
      <c r="D1908" s="197" t="s">
        <v>167</v>
      </c>
      <c r="E1908" s="207"/>
      <c r="F1908" s="209" t="s">
        <v>3740</v>
      </c>
      <c r="G1908" s="207"/>
      <c r="H1908" s="210">
        <v>147.994</v>
      </c>
      <c r="I1908" s="211"/>
      <c r="J1908" s="207"/>
      <c r="K1908" s="207"/>
      <c r="L1908" s="212"/>
      <c r="M1908" s="213"/>
      <c r="N1908" s="214"/>
      <c r="O1908" s="214"/>
      <c r="P1908" s="214"/>
      <c r="Q1908" s="214"/>
      <c r="R1908" s="214"/>
      <c r="S1908" s="214"/>
      <c r="T1908" s="215"/>
      <c r="AT1908" s="216" t="s">
        <v>167</v>
      </c>
      <c r="AU1908" s="216" t="s">
        <v>87</v>
      </c>
      <c r="AV1908" s="14" t="s">
        <v>87</v>
      </c>
      <c r="AW1908" s="14" t="s">
        <v>4</v>
      </c>
      <c r="AX1908" s="14" t="s">
        <v>85</v>
      </c>
      <c r="AY1908" s="216" t="s">
        <v>157</v>
      </c>
    </row>
    <row r="1909" spans="1:65" s="2" customFormat="1" ht="24.15" customHeight="1">
      <c r="A1909" s="34"/>
      <c r="B1909" s="35"/>
      <c r="C1909" s="182" t="s">
        <v>3741</v>
      </c>
      <c r="D1909" s="182" t="s">
        <v>160</v>
      </c>
      <c r="E1909" s="183" t="s">
        <v>3742</v>
      </c>
      <c r="F1909" s="184" t="s">
        <v>3743</v>
      </c>
      <c r="G1909" s="185" t="s">
        <v>202</v>
      </c>
      <c r="H1909" s="186">
        <v>13.65</v>
      </c>
      <c r="I1909" s="187"/>
      <c r="J1909" s="188">
        <f>ROUND(I1909*H1909,2)</f>
        <v>0</v>
      </c>
      <c r="K1909" s="184" t="s">
        <v>164</v>
      </c>
      <c r="L1909" s="39"/>
      <c r="M1909" s="189" t="s">
        <v>1</v>
      </c>
      <c r="N1909" s="190" t="s">
        <v>43</v>
      </c>
      <c r="O1909" s="71"/>
      <c r="P1909" s="191">
        <f>O1909*H1909</f>
        <v>0</v>
      </c>
      <c r="Q1909" s="191">
        <v>2.0000000000000001E-4</v>
      </c>
      <c r="R1909" s="191">
        <f>Q1909*H1909</f>
        <v>2.7300000000000002E-3</v>
      </c>
      <c r="S1909" s="191">
        <v>0</v>
      </c>
      <c r="T1909" s="19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193" t="s">
        <v>254</v>
      </c>
      <c r="AT1909" s="193" t="s">
        <v>160</v>
      </c>
      <c r="AU1909" s="193" t="s">
        <v>87</v>
      </c>
      <c r="AY1909" s="17" t="s">
        <v>157</v>
      </c>
      <c r="BE1909" s="194">
        <f>IF(N1909="základní",J1909,0)</f>
        <v>0</v>
      </c>
      <c r="BF1909" s="194">
        <f>IF(N1909="snížená",J1909,0)</f>
        <v>0</v>
      </c>
      <c r="BG1909" s="194">
        <f>IF(N1909="zákl. přenesená",J1909,0)</f>
        <v>0</v>
      </c>
      <c r="BH1909" s="194">
        <f>IF(N1909="sníž. přenesená",J1909,0)</f>
        <v>0</v>
      </c>
      <c r="BI1909" s="194">
        <f>IF(N1909="nulová",J1909,0)</f>
        <v>0</v>
      </c>
      <c r="BJ1909" s="17" t="s">
        <v>85</v>
      </c>
      <c r="BK1909" s="194">
        <f>ROUND(I1909*H1909,2)</f>
        <v>0</v>
      </c>
      <c r="BL1909" s="17" t="s">
        <v>254</v>
      </c>
      <c r="BM1909" s="193" t="s">
        <v>3744</v>
      </c>
    </row>
    <row r="1910" spans="1:65" s="13" customFormat="1" ht="10.199999999999999">
      <c r="B1910" s="195"/>
      <c r="C1910" s="196"/>
      <c r="D1910" s="197" t="s">
        <v>167</v>
      </c>
      <c r="E1910" s="198" t="s">
        <v>1</v>
      </c>
      <c r="F1910" s="199" t="s">
        <v>189</v>
      </c>
      <c r="G1910" s="196"/>
      <c r="H1910" s="198" t="s">
        <v>1</v>
      </c>
      <c r="I1910" s="200"/>
      <c r="J1910" s="196"/>
      <c r="K1910" s="196"/>
      <c r="L1910" s="201"/>
      <c r="M1910" s="202"/>
      <c r="N1910" s="203"/>
      <c r="O1910" s="203"/>
      <c r="P1910" s="203"/>
      <c r="Q1910" s="203"/>
      <c r="R1910" s="203"/>
      <c r="S1910" s="203"/>
      <c r="T1910" s="204"/>
      <c r="AT1910" s="205" t="s">
        <v>167</v>
      </c>
      <c r="AU1910" s="205" t="s">
        <v>87</v>
      </c>
      <c r="AV1910" s="13" t="s">
        <v>85</v>
      </c>
      <c r="AW1910" s="13" t="s">
        <v>33</v>
      </c>
      <c r="AX1910" s="13" t="s">
        <v>78</v>
      </c>
      <c r="AY1910" s="205" t="s">
        <v>157</v>
      </c>
    </row>
    <row r="1911" spans="1:65" s="14" customFormat="1" ht="10.199999999999999">
      <c r="B1911" s="206"/>
      <c r="C1911" s="207"/>
      <c r="D1911" s="197" t="s">
        <v>167</v>
      </c>
      <c r="E1911" s="208" t="s">
        <v>1</v>
      </c>
      <c r="F1911" s="209" t="s">
        <v>3745</v>
      </c>
      <c r="G1911" s="207"/>
      <c r="H1911" s="210">
        <v>5.85</v>
      </c>
      <c r="I1911" s="211"/>
      <c r="J1911" s="207"/>
      <c r="K1911" s="207"/>
      <c r="L1911" s="212"/>
      <c r="M1911" s="213"/>
      <c r="N1911" s="214"/>
      <c r="O1911" s="214"/>
      <c r="P1911" s="214"/>
      <c r="Q1911" s="214"/>
      <c r="R1911" s="214"/>
      <c r="S1911" s="214"/>
      <c r="T1911" s="215"/>
      <c r="AT1911" s="216" t="s">
        <v>167</v>
      </c>
      <c r="AU1911" s="216" t="s">
        <v>87</v>
      </c>
      <c r="AV1911" s="14" t="s">
        <v>87</v>
      </c>
      <c r="AW1911" s="14" t="s">
        <v>33</v>
      </c>
      <c r="AX1911" s="14" t="s">
        <v>78</v>
      </c>
      <c r="AY1911" s="216" t="s">
        <v>157</v>
      </c>
    </row>
    <row r="1912" spans="1:65" s="13" customFormat="1" ht="10.199999999999999">
      <c r="B1912" s="195"/>
      <c r="C1912" s="196"/>
      <c r="D1912" s="197" t="s">
        <v>167</v>
      </c>
      <c r="E1912" s="198" t="s">
        <v>1</v>
      </c>
      <c r="F1912" s="199" t="s">
        <v>178</v>
      </c>
      <c r="G1912" s="196"/>
      <c r="H1912" s="198" t="s">
        <v>1</v>
      </c>
      <c r="I1912" s="200"/>
      <c r="J1912" s="196"/>
      <c r="K1912" s="196"/>
      <c r="L1912" s="201"/>
      <c r="M1912" s="202"/>
      <c r="N1912" s="203"/>
      <c r="O1912" s="203"/>
      <c r="P1912" s="203"/>
      <c r="Q1912" s="203"/>
      <c r="R1912" s="203"/>
      <c r="S1912" s="203"/>
      <c r="T1912" s="204"/>
      <c r="AT1912" s="205" t="s">
        <v>167</v>
      </c>
      <c r="AU1912" s="205" t="s">
        <v>87</v>
      </c>
      <c r="AV1912" s="13" t="s">
        <v>85</v>
      </c>
      <c r="AW1912" s="13" t="s">
        <v>33</v>
      </c>
      <c r="AX1912" s="13" t="s">
        <v>78</v>
      </c>
      <c r="AY1912" s="205" t="s">
        <v>157</v>
      </c>
    </row>
    <row r="1913" spans="1:65" s="14" customFormat="1" ht="10.199999999999999">
      <c r="B1913" s="206"/>
      <c r="C1913" s="207"/>
      <c r="D1913" s="197" t="s">
        <v>167</v>
      </c>
      <c r="E1913" s="208" t="s">
        <v>1</v>
      </c>
      <c r="F1913" s="209" t="s">
        <v>3746</v>
      </c>
      <c r="G1913" s="207"/>
      <c r="H1913" s="210">
        <v>7.8</v>
      </c>
      <c r="I1913" s="211"/>
      <c r="J1913" s="207"/>
      <c r="K1913" s="207"/>
      <c r="L1913" s="212"/>
      <c r="M1913" s="213"/>
      <c r="N1913" s="214"/>
      <c r="O1913" s="214"/>
      <c r="P1913" s="214"/>
      <c r="Q1913" s="214"/>
      <c r="R1913" s="214"/>
      <c r="S1913" s="214"/>
      <c r="T1913" s="215"/>
      <c r="AT1913" s="216" t="s">
        <v>167</v>
      </c>
      <c r="AU1913" s="216" t="s">
        <v>87</v>
      </c>
      <c r="AV1913" s="14" t="s">
        <v>87</v>
      </c>
      <c r="AW1913" s="14" t="s">
        <v>33</v>
      </c>
      <c r="AX1913" s="14" t="s">
        <v>78</v>
      </c>
      <c r="AY1913" s="216" t="s">
        <v>157</v>
      </c>
    </row>
    <row r="1914" spans="1:65" s="15" customFormat="1" ht="10.199999999999999">
      <c r="B1914" s="217"/>
      <c r="C1914" s="218"/>
      <c r="D1914" s="197" t="s">
        <v>167</v>
      </c>
      <c r="E1914" s="219" t="s">
        <v>1</v>
      </c>
      <c r="F1914" s="220" t="s">
        <v>171</v>
      </c>
      <c r="G1914" s="218"/>
      <c r="H1914" s="221">
        <v>13.649999999999999</v>
      </c>
      <c r="I1914" s="222"/>
      <c r="J1914" s="218"/>
      <c r="K1914" s="218"/>
      <c r="L1914" s="223"/>
      <c r="M1914" s="224"/>
      <c r="N1914" s="225"/>
      <c r="O1914" s="225"/>
      <c r="P1914" s="225"/>
      <c r="Q1914" s="225"/>
      <c r="R1914" s="225"/>
      <c r="S1914" s="225"/>
      <c r="T1914" s="226"/>
      <c r="AT1914" s="227" t="s">
        <v>167</v>
      </c>
      <c r="AU1914" s="227" t="s">
        <v>87</v>
      </c>
      <c r="AV1914" s="15" t="s">
        <v>165</v>
      </c>
      <c r="AW1914" s="15" t="s">
        <v>33</v>
      </c>
      <c r="AX1914" s="15" t="s">
        <v>85</v>
      </c>
      <c r="AY1914" s="227" t="s">
        <v>157</v>
      </c>
    </row>
    <row r="1915" spans="1:65" s="2" customFormat="1" ht="24.15" customHeight="1">
      <c r="A1915" s="34"/>
      <c r="B1915" s="35"/>
      <c r="C1915" s="228" t="s">
        <v>3747</v>
      </c>
      <c r="D1915" s="228" t="s">
        <v>240</v>
      </c>
      <c r="E1915" s="229" t="s">
        <v>3748</v>
      </c>
      <c r="F1915" s="230" t="s">
        <v>3749</v>
      </c>
      <c r="G1915" s="231" t="s">
        <v>202</v>
      </c>
      <c r="H1915" s="232">
        <v>15.015000000000001</v>
      </c>
      <c r="I1915" s="233"/>
      <c r="J1915" s="234">
        <f>ROUND(I1915*H1915,2)</f>
        <v>0</v>
      </c>
      <c r="K1915" s="230" t="s">
        <v>164</v>
      </c>
      <c r="L1915" s="235"/>
      <c r="M1915" s="236" t="s">
        <v>1</v>
      </c>
      <c r="N1915" s="237" t="s">
        <v>43</v>
      </c>
      <c r="O1915" s="71"/>
      <c r="P1915" s="191">
        <f>O1915*H1915</f>
        <v>0</v>
      </c>
      <c r="Q1915" s="191">
        <v>2.5999999999999998E-4</v>
      </c>
      <c r="R1915" s="191">
        <f>Q1915*H1915</f>
        <v>3.9038999999999996E-3</v>
      </c>
      <c r="S1915" s="191">
        <v>0</v>
      </c>
      <c r="T1915" s="19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193" t="s">
        <v>367</v>
      </c>
      <c r="AT1915" s="193" t="s">
        <v>240</v>
      </c>
      <c r="AU1915" s="193" t="s">
        <v>87</v>
      </c>
      <c r="AY1915" s="17" t="s">
        <v>157</v>
      </c>
      <c r="BE1915" s="194">
        <f>IF(N1915="základní",J1915,0)</f>
        <v>0</v>
      </c>
      <c r="BF1915" s="194">
        <f>IF(N1915="snížená",J1915,0)</f>
        <v>0</v>
      </c>
      <c r="BG1915" s="194">
        <f>IF(N1915="zákl. přenesená",J1915,0)</f>
        <v>0</v>
      </c>
      <c r="BH1915" s="194">
        <f>IF(N1915="sníž. přenesená",J1915,0)</f>
        <v>0</v>
      </c>
      <c r="BI1915" s="194">
        <f>IF(N1915="nulová",J1915,0)</f>
        <v>0</v>
      </c>
      <c r="BJ1915" s="17" t="s">
        <v>85</v>
      </c>
      <c r="BK1915" s="194">
        <f>ROUND(I1915*H1915,2)</f>
        <v>0</v>
      </c>
      <c r="BL1915" s="17" t="s">
        <v>254</v>
      </c>
      <c r="BM1915" s="193" t="s">
        <v>3750</v>
      </c>
    </row>
    <row r="1916" spans="1:65" s="14" customFormat="1" ht="10.199999999999999">
      <c r="B1916" s="206"/>
      <c r="C1916" s="207"/>
      <c r="D1916" s="197" t="s">
        <v>167</v>
      </c>
      <c r="E1916" s="207"/>
      <c r="F1916" s="209" t="s">
        <v>3751</v>
      </c>
      <c r="G1916" s="207"/>
      <c r="H1916" s="210">
        <v>15.015000000000001</v>
      </c>
      <c r="I1916" s="211"/>
      <c r="J1916" s="207"/>
      <c r="K1916" s="207"/>
      <c r="L1916" s="212"/>
      <c r="M1916" s="213"/>
      <c r="N1916" s="214"/>
      <c r="O1916" s="214"/>
      <c r="P1916" s="214"/>
      <c r="Q1916" s="214"/>
      <c r="R1916" s="214"/>
      <c r="S1916" s="214"/>
      <c r="T1916" s="215"/>
      <c r="AT1916" s="216" t="s">
        <v>167</v>
      </c>
      <c r="AU1916" s="216" t="s">
        <v>87</v>
      </c>
      <c r="AV1916" s="14" t="s">
        <v>87</v>
      </c>
      <c r="AW1916" s="14" t="s">
        <v>4</v>
      </c>
      <c r="AX1916" s="14" t="s">
        <v>85</v>
      </c>
      <c r="AY1916" s="216" t="s">
        <v>157</v>
      </c>
    </row>
    <row r="1917" spans="1:65" s="2" customFormat="1" ht="33" customHeight="1">
      <c r="A1917" s="34"/>
      <c r="B1917" s="35"/>
      <c r="C1917" s="182" t="s">
        <v>3752</v>
      </c>
      <c r="D1917" s="182" t="s">
        <v>160</v>
      </c>
      <c r="E1917" s="183" t="s">
        <v>3753</v>
      </c>
      <c r="F1917" s="184" t="s">
        <v>3754</v>
      </c>
      <c r="G1917" s="185" t="s">
        <v>202</v>
      </c>
      <c r="H1917" s="186">
        <v>182.03</v>
      </c>
      <c r="I1917" s="187"/>
      <c r="J1917" s="188">
        <f>ROUND(I1917*H1917,2)</f>
        <v>0</v>
      </c>
      <c r="K1917" s="184" t="s">
        <v>164</v>
      </c>
      <c r="L1917" s="39"/>
      <c r="M1917" s="189" t="s">
        <v>1</v>
      </c>
      <c r="N1917" s="190" t="s">
        <v>43</v>
      </c>
      <c r="O1917" s="71"/>
      <c r="P1917" s="191">
        <f>O1917*H1917</f>
        <v>0</v>
      </c>
      <c r="Q1917" s="191">
        <v>5.8E-4</v>
      </c>
      <c r="R1917" s="191">
        <f>Q1917*H1917</f>
        <v>0.1055774</v>
      </c>
      <c r="S1917" s="191">
        <v>0</v>
      </c>
      <c r="T1917" s="192">
        <f>S1917*H1917</f>
        <v>0</v>
      </c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R1917" s="193" t="s">
        <v>254</v>
      </c>
      <c r="AT1917" s="193" t="s">
        <v>160</v>
      </c>
      <c r="AU1917" s="193" t="s">
        <v>87</v>
      </c>
      <c r="AY1917" s="17" t="s">
        <v>157</v>
      </c>
      <c r="BE1917" s="194">
        <f>IF(N1917="základní",J1917,0)</f>
        <v>0</v>
      </c>
      <c r="BF1917" s="194">
        <f>IF(N1917="snížená",J1917,0)</f>
        <v>0</v>
      </c>
      <c r="BG1917" s="194">
        <f>IF(N1917="zákl. přenesená",J1917,0)</f>
        <v>0</v>
      </c>
      <c r="BH1917" s="194">
        <f>IF(N1917="sníž. přenesená",J1917,0)</f>
        <v>0</v>
      </c>
      <c r="BI1917" s="194">
        <f>IF(N1917="nulová",J1917,0)</f>
        <v>0</v>
      </c>
      <c r="BJ1917" s="17" t="s">
        <v>85</v>
      </c>
      <c r="BK1917" s="194">
        <f>ROUND(I1917*H1917,2)</f>
        <v>0</v>
      </c>
      <c r="BL1917" s="17" t="s">
        <v>254</v>
      </c>
      <c r="BM1917" s="193" t="s">
        <v>3755</v>
      </c>
    </row>
    <row r="1918" spans="1:65" s="13" customFormat="1" ht="10.199999999999999">
      <c r="B1918" s="195"/>
      <c r="C1918" s="196"/>
      <c r="D1918" s="197" t="s">
        <v>167</v>
      </c>
      <c r="E1918" s="198" t="s">
        <v>1</v>
      </c>
      <c r="F1918" s="199" t="s">
        <v>204</v>
      </c>
      <c r="G1918" s="196"/>
      <c r="H1918" s="198" t="s">
        <v>1</v>
      </c>
      <c r="I1918" s="200"/>
      <c r="J1918" s="196"/>
      <c r="K1918" s="196"/>
      <c r="L1918" s="201"/>
      <c r="M1918" s="202"/>
      <c r="N1918" s="203"/>
      <c r="O1918" s="203"/>
      <c r="P1918" s="203"/>
      <c r="Q1918" s="203"/>
      <c r="R1918" s="203"/>
      <c r="S1918" s="203"/>
      <c r="T1918" s="204"/>
      <c r="AT1918" s="205" t="s">
        <v>167</v>
      </c>
      <c r="AU1918" s="205" t="s">
        <v>87</v>
      </c>
      <c r="AV1918" s="13" t="s">
        <v>85</v>
      </c>
      <c r="AW1918" s="13" t="s">
        <v>33</v>
      </c>
      <c r="AX1918" s="13" t="s">
        <v>78</v>
      </c>
      <c r="AY1918" s="205" t="s">
        <v>157</v>
      </c>
    </row>
    <row r="1919" spans="1:65" s="14" customFormat="1" ht="30.6">
      <c r="B1919" s="206"/>
      <c r="C1919" s="207"/>
      <c r="D1919" s="197" t="s">
        <v>167</v>
      </c>
      <c r="E1919" s="208" t="s">
        <v>1</v>
      </c>
      <c r="F1919" s="209" t="s">
        <v>3756</v>
      </c>
      <c r="G1919" s="207"/>
      <c r="H1919" s="210">
        <v>29.92</v>
      </c>
      <c r="I1919" s="211"/>
      <c r="J1919" s="207"/>
      <c r="K1919" s="207"/>
      <c r="L1919" s="212"/>
      <c r="M1919" s="213"/>
      <c r="N1919" s="214"/>
      <c r="O1919" s="214"/>
      <c r="P1919" s="214"/>
      <c r="Q1919" s="214"/>
      <c r="R1919" s="214"/>
      <c r="S1919" s="214"/>
      <c r="T1919" s="215"/>
      <c r="AT1919" s="216" t="s">
        <v>167</v>
      </c>
      <c r="AU1919" s="216" t="s">
        <v>87</v>
      </c>
      <c r="AV1919" s="14" t="s">
        <v>87</v>
      </c>
      <c r="AW1919" s="14" t="s">
        <v>33</v>
      </c>
      <c r="AX1919" s="14" t="s">
        <v>78</v>
      </c>
      <c r="AY1919" s="216" t="s">
        <v>157</v>
      </c>
    </row>
    <row r="1920" spans="1:65" s="14" customFormat="1" ht="10.199999999999999">
      <c r="B1920" s="206"/>
      <c r="C1920" s="207"/>
      <c r="D1920" s="197" t="s">
        <v>167</v>
      </c>
      <c r="E1920" s="208" t="s">
        <v>1</v>
      </c>
      <c r="F1920" s="209" t="s">
        <v>3757</v>
      </c>
      <c r="G1920" s="207"/>
      <c r="H1920" s="210">
        <v>10.4</v>
      </c>
      <c r="I1920" s="211"/>
      <c r="J1920" s="207"/>
      <c r="K1920" s="207"/>
      <c r="L1920" s="212"/>
      <c r="M1920" s="213"/>
      <c r="N1920" s="214"/>
      <c r="O1920" s="214"/>
      <c r="P1920" s="214"/>
      <c r="Q1920" s="214"/>
      <c r="R1920" s="214"/>
      <c r="S1920" s="214"/>
      <c r="T1920" s="215"/>
      <c r="AT1920" s="216" t="s">
        <v>167</v>
      </c>
      <c r="AU1920" s="216" t="s">
        <v>87</v>
      </c>
      <c r="AV1920" s="14" t="s">
        <v>87</v>
      </c>
      <c r="AW1920" s="14" t="s">
        <v>33</v>
      </c>
      <c r="AX1920" s="14" t="s">
        <v>78</v>
      </c>
      <c r="AY1920" s="216" t="s">
        <v>157</v>
      </c>
    </row>
    <row r="1921" spans="1:65" s="14" customFormat="1" ht="10.199999999999999">
      <c r="B1921" s="206"/>
      <c r="C1921" s="207"/>
      <c r="D1921" s="197" t="s">
        <v>167</v>
      </c>
      <c r="E1921" s="208" t="s">
        <v>1</v>
      </c>
      <c r="F1921" s="209" t="s">
        <v>3758</v>
      </c>
      <c r="G1921" s="207"/>
      <c r="H1921" s="210">
        <v>19.425000000000001</v>
      </c>
      <c r="I1921" s="211"/>
      <c r="J1921" s="207"/>
      <c r="K1921" s="207"/>
      <c r="L1921" s="212"/>
      <c r="M1921" s="213"/>
      <c r="N1921" s="214"/>
      <c r="O1921" s="214"/>
      <c r="P1921" s="214"/>
      <c r="Q1921" s="214"/>
      <c r="R1921" s="214"/>
      <c r="S1921" s="214"/>
      <c r="T1921" s="215"/>
      <c r="AT1921" s="216" t="s">
        <v>167</v>
      </c>
      <c r="AU1921" s="216" t="s">
        <v>87</v>
      </c>
      <c r="AV1921" s="14" t="s">
        <v>87</v>
      </c>
      <c r="AW1921" s="14" t="s">
        <v>33</v>
      </c>
      <c r="AX1921" s="14" t="s">
        <v>78</v>
      </c>
      <c r="AY1921" s="216" t="s">
        <v>157</v>
      </c>
    </row>
    <row r="1922" spans="1:65" s="14" customFormat="1" ht="10.199999999999999">
      <c r="B1922" s="206"/>
      <c r="C1922" s="207"/>
      <c r="D1922" s="197" t="s">
        <v>167</v>
      </c>
      <c r="E1922" s="208" t="s">
        <v>1</v>
      </c>
      <c r="F1922" s="209" t="s">
        <v>3759</v>
      </c>
      <c r="G1922" s="207"/>
      <c r="H1922" s="210">
        <v>10.154999999999999</v>
      </c>
      <c r="I1922" s="211"/>
      <c r="J1922" s="207"/>
      <c r="K1922" s="207"/>
      <c r="L1922" s="212"/>
      <c r="M1922" s="213"/>
      <c r="N1922" s="214"/>
      <c r="O1922" s="214"/>
      <c r="P1922" s="214"/>
      <c r="Q1922" s="214"/>
      <c r="R1922" s="214"/>
      <c r="S1922" s="214"/>
      <c r="T1922" s="215"/>
      <c r="AT1922" s="216" t="s">
        <v>167</v>
      </c>
      <c r="AU1922" s="216" t="s">
        <v>87</v>
      </c>
      <c r="AV1922" s="14" t="s">
        <v>87</v>
      </c>
      <c r="AW1922" s="14" t="s">
        <v>33</v>
      </c>
      <c r="AX1922" s="14" t="s">
        <v>78</v>
      </c>
      <c r="AY1922" s="216" t="s">
        <v>157</v>
      </c>
    </row>
    <row r="1923" spans="1:65" s="14" customFormat="1" ht="10.199999999999999">
      <c r="B1923" s="206"/>
      <c r="C1923" s="207"/>
      <c r="D1923" s="197" t="s">
        <v>167</v>
      </c>
      <c r="E1923" s="208" t="s">
        <v>1</v>
      </c>
      <c r="F1923" s="209" t="s">
        <v>3760</v>
      </c>
      <c r="G1923" s="207"/>
      <c r="H1923" s="210">
        <v>12.4</v>
      </c>
      <c r="I1923" s="211"/>
      <c r="J1923" s="207"/>
      <c r="K1923" s="207"/>
      <c r="L1923" s="212"/>
      <c r="M1923" s="213"/>
      <c r="N1923" s="214"/>
      <c r="O1923" s="214"/>
      <c r="P1923" s="214"/>
      <c r="Q1923" s="214"/>
      <c r="R1923" s="214"/>
      <c r="S1923" s="214"/>
      <c r="T1923" s="215"/>
      <c r="AT1923" s="216" t="s">
        <v>167</v>
      </c>
      <c r="AU1923" s="216" t="s">
        <v>87</v>
      </c>
      <c r="AV1923" s="14" t="s">
        <v>87</v>
      </c>
      <c r="AW1923" s="14" t="s">
        <v>33</v>
      </c>
      <c r="AX1923" s="14" t="s">
        <v>78</v>
      </c>
      <c r="AY1923" s="216" t="s">
        <v>157</v>
      </c>
    </row>
    <row r="1924" spans="1:65" s="13" customFormat="1" ht="10.199999999999999">
      <c r="B1924" s="195"/>
      <c r="C1924" s="196"/>
      <c r="D1924" s="197" t="s">
        <v>167</v>
      </c>
      <c r="E1924" s="198" t="s">
        <v>1</v>
      </c>
      <c r="F1924" s="199" t="s">
        <v>191</v>
      </c>
      <c r="G1924" s="196"/>
      <c r="H1924" s="198" t="s">
        <v>1</v>
      </c>
      <c r="I1924" s="200"/>
      <c r="J1924" s="196"/>
      <c r="K1924" s="196"/>
      <c r="L1924" s="201"/>
      <c r="M1924" s="202"/>
      <c r="N1924" s="203"/>
      <c r="O1924" s="203"/>
      <c r="P1924" s="203"/>
      <c r="Q1924" s="203"/>
      <c r="R1924" s="203"/>
      <c r="S1924" s="203"/>
      <c r="T1924" s="204"/>
      <c r="AT1924" s="205" t="s">
        <v>167</v>
      </c>
      <c r="AU1924" s="205" t="s">
        <v>87</v>
      </c>
      <c r="AV1924" s="13" t="s">
        <v>85</v>
      </c>
      <c r="AW1924" s="13" t="s">
        <v>33</v>
      </c>
      <c r="AX1924" s="13" t="s">
        <v>78</v>
      </c>
      <c r="AY1924" s="205" t="s">
        <v>157</v>
      </c>
    </row>
    <row r="1925" spans="1:65" s="14" customFormat="1" ht="30.6">
      <c r="B1925" s="206"/>
      <c r="C1925" s="207"/>
      <c r="D1925" s="197" t="s">
        <v>167</v>
      </c>
      <c r="E1925" s="208" t="s">
        <v>1</v>
      </c>
      <c r="F1925" s="209" t="s">
        <v>3761</v>
      </c>
      <c r="G1925" s="207"/>
      <c r="H1925" s="210">
        <v>19.45</v>
      </c>
      <c r="I1925" s="211"/>
      <c r="J1925" s="207"/>
      <c r="K1925" s="207"/>
      <c r="L1925" s="212"/>
      <c r="M1925" s="213"/>
      <c r="N1925" s="214"/>
      <c r="O1925" s="214"/>
      <c r="P1925" s="214"/>
      <c r="Q1925" s="214"/>
      <c r="R1925" s="214"/>
      <c r="S1925" s="214"/>
      <c r="T1925" s="215"/>
      <c r="AT1925" s="216" t="s">
        <v>167</v>
      </c>
      <c r="AU1925" s="216" t="s">
        <v>87</v>
      </c>
      <c r="AV1925" s="14" t="s">
        <v>87</v>
      </c>
      <c r="AW1925" s="14" t="s">
        <v>33</v>
      </c>
      <c r="AX1925" s="14" t="s">
        <v>78</v>
      </c>
      <c r="AY1925" s="216" t="s">
        <v>157</v>
      </c>
    </row>
    <row r="1926" spans="1:65" s="14" customFormat="1" ht="10.199999999999999">
      <c r="B1926" s="206"/>
      <c r="C1926" s="207"/>
      <c r="D1926" s="197" t="s">
        <v>167</v>
      </c>
      <c r="E1926" s="208" t="s">
        <v>1</v>
      </c>
      <c r="F1926" s="209" t="s">
        <v>3762</v>
      </c>
      <c r="G1926" s="207"/>
      <c r="H1926" s="210">
        <v>17.100000000000001</v>
      </c>
      <c r="I1926" s="211"/>
      <c r="J1926" s="207"/>
      <c r="K1926" s="207"/>
      <c r="L1926" s="212"/>
      <c r="M1926" s="213"/>
      <c r="N1926" s="214"/>
      <c r="O1926" s="214"/>
      <c r="P1926" s="214"/>
      <c r="Q1926" s="214"/>
      <c r="R1926" s="214"/>
      <c r="S1926" s="214"/>
      <c r="T1926" s="215"/>
      <c r="AT1926" s="216" t="s">
        <v>167</v>
      </c>
      <c r="AU1926" s="216" t="s">
        <v>87</v>
      </c>
      <c r="AV1926" s="14" t="s">
        <v>87</v>
      </c>
      <c r="AW1926" s="14" t="s">
        <v>33</v>
      </c>
      <c r="AX1926" s="14" t="s">
        <v>78</v>
      </c>
      <c r="AY1926" s="216" t="s">
        <v>157</v>
      </c>
    </row>
    <row r="1927" spans="1:65" s="14" customFormat="1" ht="10.199999999999999">
      <c r="B1927" s="206"/>
      <c r="C1927" s="207"/>
      <c r="D1927" s="197" t="s">
        <v>167</v>
      </c>
      <c r="E1927" s="208" t="s">
        <v>1</v>
      </c>
      <c r="F1927" s="209" t="s">
        <v>3763</v>
      </c>
      <c r="G1927" s="207"/>
      <c r="H1927" s="210">
        <v>5.8</v>
      </c>
      <c r="I1927" s="211"/>
      <c r="J1927" s="207"/>
      <c r="K1927" s="207"/>
      <c r="L1927" s="212"/>
      <c r="M1927" s="213"/>
      <c r="N1927" s="214"/>
      <c r="O1927" s="214"/>
      <c r="P1927" s="214"/>
      <c r="Q1927" s="214"/>
      <c r="R1927" s="214"/>
      <c r="S1927" s="214"/>
      <c r="T1927" s="215"/>
      <c r="AT1927" s="216" t="s">
        <v>167</v>
      </c>
      <c r="AU1927" s="216" t="s">
        <v>87</v>
      </c>
      <c r="AV1927" s="14" t="s">
        <v>87</v>
      </c>
      <c r="AW1927" s="14" t="s">
        <v>33</v>
      </c>
      <c r="AX1927" s="14" t="s">
        <v>78</v>
      </c>
      <c r="AY1927" s="216" t="s">
        <v>157</v>
      </c>
    </row>
    <row r="1928" spans="1:65" s="14" customFormat="1" ht="10.199999999999999">
      <c r="B1928" s="206"/>
      <c r="C1928" s="207"/>
      <c r="D1928" s="197" t="s">
        <v>167</v>
      </c>
      <c r="E1928" s="208" t="s">
        <v>1</v>
      </c>
      <c r="F1928" s="209" t="s">
        <v>3764</v>
      </c>
      <c r="G1928" s="207"/>
      <c r="H1928" s="210">
        <v>7</v>
      </c>
      <c r="I1928" s="211"/>
      <c r="J1928" s="207"/>
      <c r="K1928" s="207"/>
      <c r="L1928" s="212"/>
      <c r="M1928" s="213"/>
      <c r="N1928" s="214"/>
      <c r="O1928" s="214"/>
      <c r="P1928" s="214"/>
      <c r="Q1928" s="214"/>
      <c r="R1928" s="214"/>
      <c r="S1928" s="214"/>
      <c r="T1928" s="215"/>
      <c r="AT1928" s="216" t="s">
        <v>167</v>
      </c>
      <c r="AU1928" s="216" t="s">
        <v>87</v>
      </c>
      <c r="AV1928" s="14" t="s">
        <v>87</v>
      </c>
      <c r="AW1928" s="14" t="s">
        <v>33</v>
      </c>
      <c r="AX1928" s="14" t="s">
        <v>78</v>
      </c>
      <c r="AY1928" s="216" t="s">
        <v>157</v>
      </c>
    </row>
    <row r="1929" spans="1:65" s="14" customFormat="1" ht="20.399999999999999">
      <c r="B1929" s="206"/>
      <c r="C1929" s="207"/>
      <c r="D1929" s="197" t="s">
        <v>167</v>
      </c>
      <c r="E1929" s="208" t="s">
        <v>1</v>
      </c>
      <c r="F1929" s="209" t="s">
        <v>3765</v>
      </c>
      <c r="G1929" s="207"/>
      <c r="H1929" s="210">
        <v>10.45</v>
      </c>
      <c r="I1929" s="211"/>
      <c r="J1929" s="207"/>
      <c r="K1929" s="207"/>
      <c r="L1929" s="212"/>
      <c r="M1929" s="213"/>
      <c r="N1929" s="214"/>
      <c r="O1929" s="214"/>
      <c r="P1929" s="214"/>
      <c r="Q1929" s="214"/>
      <c r="R1929" s="214"/>
      <c r="S1929" s="214"/>
      <c r="T1929" s="215"/>
      <c r="AT1929" s="216" t="s">
        <v>167</v>
      </c>
      <c r="AU1929" s="216" t="s">
        <v>87</v>
      </c>
      <c r="AV1929" s="14" t="s">
        <v>87</v>
      </c>
      <c r="AW1929" s="14" t="s">
        <v>33</v>
      </c>
      <c r="AX1929" s="14" t="s">
        <v>78</v>
      </c>
      <c r="AY1929" s="216" t="s">
        <v>157</v>
      </c>
    </row>
    <row r="1930" spans="1:65" s="14" customFormat="1" ht="10.199999999999999">
      <c r="B1930" s="206"/>
      <c r="C1930" s="207"/>
      <c r="D1930" s="197" t="s">
        <v>167</v>
      </c>
      <c r="E1930" s="208" t="s">
        <v>1</v>
      </c>
      <c r="F1930" s="209" t="s">
        <v>3766</v>
      </c>
      <c r="G1930" s="207"/>
      <c r="H1930" s="210">
        <v>13.65</v>
      </c>
      <c r="I1930" s="211"/>
      <c r="J1930" s="207"/>
      <c r="K1930" s="207"/>
      <c r="L1930" s="212"/>
      <c r="M1930" s="213"/>
      <c r="N1930" s="214"/>
      <c r="O1930" s="214"/>
      <c r="P1930" s="214"/>
      <c r="Q1930" s="214"/>
      <c r="R1930" s="214"/>
      <c r="S1930" s="214"/>
      <c r="T1930" s="215"/>
      <c r="AT1930" s="216" t="s">
        <v>167</v>
      </c>
      <c r="AU1930" s="216" t="s">
        <v>87</v>
      </c>
      <c r="AV1930" s="14" t="s">
        <v>87</v>
      </c>
      <c r="AW1930" s="14" t="s">
        <v>33</v>
      </c>
      <c r="AX1930" s="14" t="s">
        <v>78</v>
      </c>
      <c r="AY1930" s="216" t="s">
        <v>157</v>
      </c>
    </row>
    <row r="1931" spans="1:65" s="14" customFormat="1" ht="10.199999999999999">
      <c r="B1931" s="206"/>
      <c r="C1931" s="207"/>
      <c r="D1931" s="197" t="s">
        <v>167</v>
      </c>
      <c r="E1931" s="208" t="s">
        <v>1</v>
      </c>
      <c r="F1931" s="209" t="s">
        <v>3767</v>
      </c>
      <c r="G1931" s="207"/>
      <c r="H1931" s="210">
        <v>10.5</v>
      </c>
      <c r="I1931" s="211"/>
      <c r="J1931" s="207"/>
      <c r="K1931" s="207"/>
      <c r="L1931" s="212"/>
      <c r="M1931" s="213"/>
      <c r="N1931" s="214"/>
      <c r="O1931" s="214"/>
      <c r="P1931" s="214"/>
      <c r="Q1931" s="214"/>
      <c r="R1931" s="214"/>
      <c r="S1931" s="214"/>
      <c r="T1931" s="215"/>
      <c r="AT1931" s="216" t="s">
        <v>167</v>
      </c>
      <c r="AU1931" s="216" t="s">
        <v>87</v>
      </c>
      <c r="AV1931" s="14" t="s">
        <v>87</v>
      </c>
      <c r="AW1931" s="14" t="s">
        <v>33</v>
      </c>
      <c r="AX1931" s="14" t="s">
        <v>78</v>
      </c>
      <c r="AY1931" s="216" t="s">
        <v>157</v>
      </c>
    </row>
    <row r="1932" spans="1:65" s="14" customFormat="1" ht="10.199999999999999">
      <c r="B1932" s="206"/>
      <c r="C1932" s="207"/>
      <c r="D1932" s="197" t="s">
        <v>167</v>
      </c>
      <c r="E1932" s="208" t="s">
        <v>1</v>
      </c>
      <c r="F1932" s="209" t="s">
        <v>3768</v>
      </c>
      <c r="G1932" s="207"/>
      <c r="H1932" s="210">
        <v>11.7</v>
      </c>
      <c r="I1932" s="211"/>
      <c r="J1932" s="207"/>
      <c r="K1932" s="207"/>
      <c r="L1932" s="212"/>
      <c r="M1932" s="213"/>
      <c r="N1932" s="214"/>
      <c r="O1932" s="214"/>
      <c r="P1932" s="214"/>
      <c r="Q1932" s="214"/>
      <c r="R1932" s="214"/>
      <c r="S1932" s="214"/>
      <c r="T1932" s="215"/>
      <c r="AT1932" s="216" t="s">
        <v>167</v>
      </c>
      <c r="AU1932" s="216" t="s">
        <v>87</v>
      </c>
      <c r="AV1932" s="14" t="s">
        <v>87</v>
      </c>
      <c r="AW1932" s="14" t="s">
        <v>33</v>
      </c>
      <c r="AX1932" s="14" t="s">
        <v>78</v>
      </c>
      <c r="AY1932" s="216" t="s">
        <v>157</v>
      </c>
    </row>
    <row r="1933" spans="1:65" s="14" customFormat="1" ht="10.199999999999999">
      <c r="B1933" s="206"/>
      <c r="C1933" s="207"/>
      <c r="D1933" s="197" t="s">
        <v>167</v>
      </c>
      <c r="E1933" s="208" t="s">
        <v>1</v>
      </c>
      <c r="F1933" s="209" t="s">
        <v>3769</v>
      </c>
      <c r="G1933" s="207"/>
      <c r="H1933" s="210">
        <v>4.08</v>
      </c>
      <c r="I1933" s="211"/>
      <c r="J1933" s="207"/>
      <c r="K1933" s="207"/>
      <c r="L1933" s="212"/>
      <c r="M1933" s="213"/>
      <c r="N1933" s="214"/>
      <c r="O1933" s="214"/>
      <c r="P1933" s="214"/>
      <c r="Q1933" s="214"/>
      <c r="R1933" s="214"/>
      <c r="S1933" s="214"/>
      <c r="T1933" s="215"/>
      <c r="AT1933" s="216" t="s">
        <v>167</v>
      </c>
      <c r="AU1933" s="216" t="s">
        <v>87</v>
      </c>
      <c r="AV1933" s="14" t="s">
        <v>87</v>
      </c>
      <c r="AW1933" s="14" t="s">
        <v>33</v>
      </c>
      <c r="AX1933" s="14" t="s">
        <v>78</v>
      </c>
      <c r="AY1933" s="216" t="s">
        <v>157</v>
      </c>
    </row>
    <row r="1934" spans="1:65" s="15" customFormat="1" ht="10.199999999999999">
      <c r="B1934" s="217"/>
      <c r="C1934" s="218"/>
      <c r="D1934" s="197" t="s">
        <v>167</v>
      </c>
      <c r="E1934" s="219" t="s">
        <v>1</v>
      </c>
      <c r="F1934" s="220" t="s">
        <v>171</v>
      </c>
      <c r="G1934" s="218"/>
      <c r="H1934" s="221">
        <v>182.03000000000003</v>
      </c>
      <c r="I1934" s="222"/>
      <c r="J1934" s="218"/>
      <c r="K1934" s="218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167</v>
      </c>
      <c r="AU1934" s="227" t="s">
        <v>87</v>
      </c>
      <c r="AV1934" s="15" t="s">
        <v>165</v>
      </c>
      <c r="AW1934" s="15" t="s">
        <v>33</v>
      </c>
      <c r="AX1934" s="15" t="s">
        <v>85</v>
      </c>
      <c r="AY1934" s="227" t="s">
        <v>157</v>
      </c>
    </row>
    <row r="1935" spans="1:65" s="2" customFormat="1" ht="33" customHeight="1">
      <c r="A1935" s="34"/>
      <c r="B1935" s="35"/>
      <c r="C1935" s="228" t="s">
        <v>3770</v>
      </c>
      <c r="D1935" s="228" t="s">
        <v>240</v>
      </c>
      <c r="E1935" s="229" t="s">
        <v>3771</v>
      </c>
      <c r="F1935" s="230" t="s">
        <v>3772</v>
      </c>
      <c r="G1935" s="231" t="s">
        <v>174</v>
      </c>
      <c r="H1935" s="232">
        <v>20.933</v>
      </c>
      <c r="I1935" s="233"/>
      <c r="J1935" s="234">
        <f>ROUND(I1935*H1935,2)</f>
        <v>0</v>
      </c>
      <c r="K1935" s="230" t="s">
        <v>164</v>
      </c>
      <c r="L1935" s="235"/>
      <c r="M1935" s="236" t="s">
        <v>1</v>
      </c>
      <c r="N1935" s="237" t="s">
        <v>43</v>
      </c>
      <c r="O1935" s="71"/>
      <c r="P1935" s="191">
        <f>O1935*H1935</f>
        <v>0</v>
      </c>
      <c r="Q1935" s="191">
        <v>2.1999999999999999E-2</v>
      </c>
      <c r="R1935" s="191">
        <f>Q1935*H1935</f>
        <v>0.46052599999999999</v>
      </c>
      <c r="S1935" s="191">
        <v>0</v>
      </c>
      <c r="T1935" s="192">
        <f>S1935*H1935</f>
        <v>0</v>
      </c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R1935" s="193" t="s">
        <v>367</v>
      </c>
      <c r="AT1935" s="193" t="s">
        <v>240</v>
      </c>
      <c r="AU1935" s="193" t="s">
        <v>87</v>
      </c>
      <c r="AY1935" s="17" t="s">
        <v>157</v>
      </c>
      <c r="BE1935" s="194">
        <f>IF(N1935="základní",J1935,0)</f>
        <v>0</v>
      </c>
      <c r="BF1935" s="194">
        <f>IF(N1935="snížená",J1935,0)</f>
        <v>0</v>
      </c>
      <c r="BG1935" s="194">
        <f>IF(N1935="zákl. přenesená",J1935,0)</f>
        <v>0</v>
      </c>
      <c r="BH1935" s="194">
        <f>IF(N1935="sníž. přenesená",J1935,0)</f>
        <v>0</v>
      </c>
      <c r="BI1935" s="194">
        <f>IF(N1935="nulová",J1935,0)</f>
        <v>0</v>
      </c>
      <c r="BJ1935" s="17" t="s">
        <v>85</v>
      </c>
      <c r="BK1935" s="194">
        <f>ROUND(I1935*H1935,2)</f>
        <v>0</v>
      </c>
      <c r="BL1935" s="17" t="s">
        <v>254</v>
      </c>
      <c r="BM1935" s="193" t="s">
        <v>3773</v>
      </c>
    </row>
    <row r="1936" spans="1:65" s="14" customFormat="1" ht="10.199999999999999">
      <c r="B1936" s="206"/>
      <c r="C1936" s="207"/>
      <c r="D1936" s="197" t="s">
        <v>167</v>
      </c>
      <c r="E1936" s="207"/>
      <c r="F1936" s="209" t="s">
        <v>3774</v>
      </c>
      <c r="G1936" s="207"/>
      <c r="H1936" s="210">
        <v>20.933</v>
      </c>
      <c r="I1936" s="211"/>
      <c r="J1936" s="207"/>
      <c r="K1936" s="207"/>
      <c r="L1936" s="212"/>
      <c r="M1936" s="213"/>
      <c r="N1936" s="214"/>
      <c r="O1936" s="214"/>
      <c r="P1936" s="214"/>
      <c r="Q1936" s="214"/>
      <c r="R1936" s="214"/>
      <c r="S1936" s="214"/>
      <c r="T1936" s="215"/>
      <c r="AT1936" s="216" t="s">
        <v>167</v>
      </c>
      <c r="AU1936" s="216" t="s">
        <v>87</v>
      </c>
      <c r="AV1936" s="14" t="s">
        <v>87</v>
      </c>
      <c r="AW1936" s="14" t="s">
        <v>4</v>
      </c>
      <c r="AX1936" s="14" t="s">
        <v>85</v>
      </c>
      <c r="AY1936" s="216" t="s">
        <v>157</v>
      </c>
    </row>
    <row r="1937" spans="1:65" s="2" customFormat="1" ht="37.799999999999997" customHeight="1">
      <c r="A1937" s="34"/>
      <c r="B1937" s="35"/>
      <c r="C1937" s="182" t="s">
        <v>3775</v>
      </c>
      <c r="D1937" s="182" t="s">
        <v>160</v>
      </c>
      <c r="E1937" s="183" t="s">
        <v>3776</v>
      </c>
      <c r="F1937" s="184" t="s">
        <v>3777</v>
      </c>
      <c r="G1937" s="185" t="s">
        <v>174</v>
      </c>
      <c r="H1937" s="186">
        <v>453.37</v>
      </c>
      <c r="I1937" s="187"/>
      <c r="J1937" s="188">
        <f>ROUND(I1937*H1937,2)</f>
        <v>0</v>
      </c>
      <c r="K1937" s="184" t="s">
        <v>164</v>
      </c>
      <c r="L1937" s="39"/>
      <c r="M1937" s="189" t="s">
        <v>1</v>
      </c>
      <c r="N1937" s="190" t="s">
        <v>43</v>
      </c>
      <c r="O1937" s="71"/>
      <c r="P1937" s="191">
        <f>O1937*H1937</f>
        <v>0</v>
      </c>
      <c r="Q1937" s="191">
        <v>5.3800000000000002E-3</v>
      </c>
      <c r="R1937" s="191">
        <f>Q1937*H1937</f>
        <v>2.4391305999999999</v>
      </c>
      <c r="S1937" s="191">
        <v>0</v>
      </c>
      <c r="T1937" s="192">
        <f>S1937*H1937</f>
        <v>0</v>
      </c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R1937" s="193" t="s">
        <v>254</v>
      </c>
      <c r="AT1937" s="193" t="s">
        <v>160</v>
      </c>
      <c r="AU1937" s="193" t="s">
        <v>87</v>
      </c>
      <c r="AY1937" s="17" t="s">
        <v>157</v>
      </c>
      <c r="BE1937" s="194">
        <f>IF(N1937="základní",J1937,0)</f>
        <v>0</v>
      </c>
      <c r="BF1937" s="194">
        <f>IF(N1937="snížená",J1937,0)</f>
        <v>0</v>
      </c>
      <c r="BG1937" s="194">
        <f>IF(N1937="zákl. přenesená",J1937,0)</f>
        <v>0</v>
      </c>
      <c r="BH1937" s="194">
        <f>IF(N1937="sníž. přenesená",J1937,0)</f>
        <v>0</v>
      </c>
      <c r="BI1937" s="194">
        <f>IF(N1937="nulová",J1937,0)</f>
        <v>0</v>
      </c>
      <c r="BJ1937" s="17" t="s">
        <v>85</v>
      </c>
      <c r="BK1937" s="194">
        <f>ROUND(I1937*H1937,2)</f>
        <v>0</v>
      </c>
      <c r="BL1937" s="17" t="s">
        <v>254</v>
      </c>
      <c r="BM1937" s="193" t="s">
        <v>3778</v>
      </c>
    </row>
    <row r="1938" spans="1:65" s="14" customFormat="1" ht="10.199999999999999">
      <c r="B1938" s="206"/>
      <c r="C1938" s="207"/>
      <c r="D1938" s="197" t="s">
        <v>167</v>
      </c>
      <c r="E1938" s="208" t="s">
        <v>1</v>
      </c>
      <c r="F1938" s="209" t="s">
        <v>3779</v>
      </c>
      <c r="G1938" s="207"/>
      <c r="H1938" s="210">
        <v>453.37</v>
      </c>
      <c r="I1938" s="211"/>
      <c r="J1938" s="207"/>
      <c r="K1938" s="207"/>
      <c r="L1938" s="212"/>
      <c r="M1938" s="213"/>
      <c r="N1938" s="214"/>
      <c r="O1938" s="214"/>
      <c r="P1938" s="214"/>
      <c r="Q1938" s="214"/>
      <c r="R1938" s="214"/>
      <c r="S1938" s="214"/>
      <c r="T1938" s="215"/>
      <c r="AT1938" s="216" t="s">
        <v>167</v>
      </c>
      <c r="AU1938" s="216" t="s">
        <v>87</v>
      </c>
      <c r="AV1938" s="14" t="s">
        <v>87</v>
      </c>
      <c r="AW1938" s="14" t="s">
        <v>33</v>
      </c>
      <c r="AX1938" s="14" t="s">
        <v>78</v>
      </c>
      <c r="AY1938" s="216" t="s">
        <v>157</v>
      </c>
    </row>
    <row r="1939" spans="1:65" s="15" customFormat="1" ht="10.199999999999999">
      <c r="B1939" s="217"/>
      <c r="C1939" s="218"/>
      <c r="D1939" s="197" t="s">
        <v>167</v>
      </c>
      <c r="E1939" s="219" t="s">
        <v>1</v>
      </c>
      <c r="F1939" s="220" t="s">
        <v>171</v>
      </c>
      <c r="G1939" s="218"/>
      <c r="H1939" s="221">
        <v>453.37</v>
      </c>
      <c r="I1939" s="222"/>
      <c r="J1939" s="218"/>
      <c r="K1939" s="218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167</v>
      </c>
      <c r="AU1939" s="227" t="s">
        <v>87</v>
      </c>
      <c r="AV1939" s="15" t="s">
        <v>165</v>
      </c>
      <c r="AW1939" s="15" t="s">
        <v>33</v>
      </c>
      <c r="AX1939" s="15" t="s">
        <v>85</v>
      </c>
      <c r="AY1939" s="227" t="s">
        <v>157</v>
      </c>
    </row>
    <row r="1940" spans="1:65" s="2" customFormat="1" ht="33" customHeight="1">
      <c r="A1940" s="34"/>
      <c r="B1940" s="35"/>
      <c r="C1940" s="228" t="s">
        <v>3780</v>
      </c>
      <c r="D1940" s="228" t="s">
        <v>240</v>
      </c>
      <c r="E1940" s="229" t="s">
        <v>3781</v>
      </c>
      <c r="F1940" s="230" t="s">
        <v>3782</v>
      </c>
      <c r="G1940" s="231" t="s">
        <v>174</v>
      </c>
      <c r="H1940" s="232">
        <v>296.37299999999999</v>
      </c>
      <c r="I1940" s="233"/>
      <c r="J1940" s="234">
        <f>ROUND(I1940*H1940,2)</f>
        <v>0</v>
      </c>
      <c r="K1940" s="230" t="s">
        <v>164</v>
      </c>
      <c r="L1940" s="235"/>
      <c r="M1940" s="236" t="s">
        <v>1</v>
      </c>
      <c r="N1940" s="237" t="s">
        <v>43</v>
      </c>
      <c r="O1940" s="71"/>
      <c r="P1940" s="191">
        <f>O1940*H1940</f>
        <v>0</v>
      </c>
      <c r="Q1940" s="191">
        <v>2.1999999999999999E-2</v>
      </c>
      <c r="R1940" s="191">
        <f>Q1940*H1940</f>
        <v>6.5202059999999991</v>
      </c>
      <c r="S1940" s="191">
        <v>0</v>
      </c>
      <c r="T1940" s="19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193" t="s">
        <v>367</v>
      </c>
      <c r="AT1940" s="193" t="s">
        <v>240</v>
      </c>
      <c r="AU1940" s="193" t="s">
        <v>87</v>
      </c>
      <c r="AY1940" s="17" t="s">
        <v>157</v>
      </c>
      <c r="BE1940" s="194">
        <f>IF(N1940="základní",J1940,0)</f>
        <v>0</v>
      </c>
      <c r="BF1940" s="194">
        <f>IF(N1940="snížená",J1940,0)</f>
        <v>0</v>
      </c>
      <c r="BG1940" s="194">
        <f>IF(N1940="zákl. přenesená",J1940,0)</f>
        <v>0</v>
      </c>
      <c r="BH1940" s="194">
        <f>IF(N1940="sníž. přenesená",J1940,0)</f>
        <v>0</v>
      </c>
      <c r="BI1940" s="194">
        <f>IF(N1940="nulová",J1940,0)</f>
        <v>0</v>
      </c>
      <c r="BJ1940" s="17" t="s">
        <v>85</v>
      </c>
      <c r="BK1940" s="194">
        <f>ROUND(I1940*H1940,2)</f>
        <v>0</v>
      </c>
      <c r="BL1940" s="17" t="s">
        <v>254</v>
      </c>
      <c r="BM1940" s="193" t="s">
        <v>3783</v>
      </c>
    </row>
    <row r="1941" spans="1:65" s="13" customFormat="1" ht="10.199999999999999">
      <c r="B1941" s="195"/>
      <c r="C1941" s="196"/>
      <c r="D1941" s="197" t="s">
        <v>167</v>
      </c>
      <c r="E1941" s="198" t="s">
        <v>1</v>
      </c>
      <c r="F1941" s="199" t="s">
        <v>189</v>
      </c>
      <c r="G1941" s="196"/>
      <c r="H1941" s="198" t="s">
        <v>1</v>
      </c>
      <c r="I1941" s="200"/>
      <c r="J1941" s="196"/>
      <c r="K1941" s="196"/>
      <c r="L1941" s="201"/>
      <c r="M1941" s="202"/>
      <c r="N1941" s="203"/>
      <c r="O1941" s="203"/>
      <c r="P1941" s="203"/>
      <c r="Q1941" s="203"/>
      <c r="R1941" s="203"/>
      <c r="S1941" s="203"/>
      <c r="T1941" s="204"/>
      <c r="AT1941" s="205" t="s">
        <v>167</v>
      </c>
      <c r="AU1941" s="205" t="s">
        <v>87</v>
      </c>
      <c r="AV1941" s="13" t="s">
        <v>85</v>
      </c>
      <c r="AW1941" s="13" t="s">
        <v>33</v>
      </c>
      <c r="AX1941" s="13" t="s">
        <v>78</v>
      </c>
      <c r="AY1941" s="205" t="s">
        <v>157</v>
      </c>
    </row>
    <row r="1942" spans="1:65" s="14" customFormat="1" ht="20.399999999999999">
      <c r="B1942" s="206"/>
      <c r="C1942" s="207"/>
      <c r="D1942" s="197" t="s">
        <v>167</v>
      </c>
      <c r="E1942" s="208" t="s">
        <v>1</v>
      </c>
      <c r="F1942" s="209" t="s">
        <v>3784</v>
      </c>
      <c r="G1942" s="207"/>
      <c r="H1942" s="210">
        <v>103.05</v>
      </c>
      <c r="I1942" s="211"/>
      <c r="J1942" s="207"/>
      <c r="K1942" s="207"/>
      <c r="L1942" s="212"/>
      <c r="M1942" s="213"/>
      <c r="N1942" s="214"/>
      <c r="O1942" s="214"/>
      <c r="P1942" s="214"/>
      <c r="Q1942" s="214"/>
      <c r="R1942" s="214"/>
      <c r="S1942" s="214"/>
      <c r="T1942" s="215"/>
      <c r="AT1942" s="216" t="s">
        <v>167</v>
      </c>
      <c r="AU1942" s="216" t="s">
        <v>87</v>
      </c>
      <c r="AV1942" s="14" t="s">
        <v>87</v>
      </c>
      <c r="AW1942" s="14" t="s">
        <v>33</v>
      </c>
      <c r="AX1942" s="14" t="s">
        <v>78</v>
      </c>
      <c r="AY1942" s="216" t="s">
        <v>157</v>
      </c>
    </row>
    <row r="1943" spans="1:65" s="13" customFormat="1" ht="10.199999999999999">
      <c r="B1943" s="195"/>
      <c r="C1943" s="196"/>
      <c r="D1943" s="197" t="s">
        <v>167</v>
      </c>
      <c r="E1943" s="198" t="s">
        <v>1</v>
      </c>
      <c r="F1943" s="199" t="s">
        <v>178</v>
      </c>
      <c r="G1943" s="196"/>
      <c r="H1943" s="198" t="s">
        <v>1</v>
      </c>
      <c r="I1943" s="200"/>
      <c r="J1943" s="196"/>
      <c r="K1943" s="196"/>
      <c r="L1943" s="201"/>
      <c r="M1943" s="202"/>
      <c r="N1943" s="203"/>
      <c r="O1943" s="203"/>
      <c r="P1943" s="203"/>
      <c r="Q1943" s="203"/>
      <c r="R1943" s="203"/>
      <c r="S1943" s="203"/>
      <c r="T1943" s="204"/>
      <c r="AT1943" s="205" t="s">
        <v>167</v>
      </c>
      <c r="AU1943" s="205" t="s">
        <v>87</v>
      </c>
      <c r="AV1943" s="13" t="s">
        <v>85</v>
      </c>
      <c r="AW1943" s="13" t="s">
        <v>33</v>
      </c>
      <c r="AX1943" s="13" t="s">
        <v>78</v>
      </c>
      <c r="AY1943" s="205" t="s">
        <v>157</v>
      </c>
    </row>
    <row r="1944" spans="1:65" s="14" customFormat="1" ht="20.399999999999999">
      <c r="B1944" s="206"/>
      <c r="C1944" s="207"/>
      <c r="D1944" s="197" t="s">
        <v>167</v>
      </c>
      <c r="E1944" s="208" t="s">
        <v>1</v>
      </c>
      <c r="F1944" s="209" t="s">
        <v>3785</v>
      </c>
      <c r="G1944" s="207"/>
      <c r="H1944" s="210">
        <v>166.38</v>
      </c>
      <c r="I1944" s="211"/>
      <c r="J1944" s="207"/>
      <c r="K1944" s="207"/>
      <c r="L1944" s="212"/>
      <c r="M1944" s="213"/>
      <c r="N1944" s="214"/>
      <c r="O1944" s="214"/>
      <c r="P1944" s="214"/>
      <c r="Q1944" s="214"/>
      <c r="R1944" s="214"/>
      <c r="S1944" s="214"/>
      <c r="T1944" s="215"/>
      <c r="AT1944" s="216" t="s">
        <v>167</v>
      </c>
      <c r="AU1944" s="216" t="s">
        <v>87</v>
      </c>
      <c r="AV1944" s="14" t="s">
        <v>87</v>
      </c>
      <c r="AW1944" s="14" t="s">
        <v>33</v>
      </c>
      <c r="AX1944" s="14" t="s">
        <v>78</v>
      </c>
      <c r="AY1944" s="216" t="s">
        <v>157</v>
      </c>
    </row>
    <row r="1945" spans="1:65" s="15" customFormat="1" ht="10.199999999999999">
      <c r="B1945" s="217"/>
      <c r="C1945" s="218"/>
      <c r="D1945" s="197" t="s">
        <v>167</v>
      </c>
      <c r="E1945" s="219" t="s">
        <v>1</v>
      </c>
      <c r="F1945" s="220" t="s">
        <v>171</v>
      </c>
      <c r="G1945" s="218"/>
      <c r="H1945" s="221">
        <v>269.43</v>
      </c>
      <c r="I1945" s="222"/>
      <c r="J1945" s="218"/>
      <c r="K1945" s="218"/>
      <c r="L1945" s="223"/>
      <c r="M1945" s="224"/>
      <c r="N1945" s="225"/>
      <c r="O1945" s="225"/>
      <c r="P1945" s="225"/>
      <c r="Q1945" s="225"/>
      <c r="R1945" s="225"/>
      <c r="S1945" s="225"/>
      <c r="T1945" s="226"/>
      <c r="AT1945" s="227" t="s">
        <v>167</v>
      </c>
      <c r="AU1945" s="227" t="s">
        <v>87</v>
      </c>
      <c r="AV1945" s="15" t="s">
        <v>165</v>
      </c>
      <c r="AW1945" s="15" t="s">
        <v>33</v>
      </c>
      <c r="AX1945" s="15" t="s">
        <v>85</v>
      </c>
      <c r="AY1945" s="227" t="s">
        <v>157</v>
      </c>
    </row>
    <row r="1946" spans="1:65" s="14" customFormat="1" ht="10.199999999999999">
      <c r="B1946" s="206"/>
      <c r="C1946" s="207"/>
      <c r="D1946" s="197" t="s">
        <v>167</v>
      </c>
      <c r="E1946" s="207"/>
      <c r="F1946" s="209" t="s">
        <v>3786</v>
      </c>
      <c r="G1946" s="207"/>
      <c r="H1946" s="210">
        <v>296.37299999999999</v>
      </c>
      <c r="I1946" s="211"/>
      <c r="J1946" s="207"/>
      <c r="K1946" s="207"/>
      <c r="L1946" s="212"/>
      <c r="M1946" s="213"/>
      <c r="N1946" s="214"/>
      <c r="O1946" s="214"/>
      <c r="P1946" s="214"/>
      <c r="Q1946" s="214"/>
      <c r="R1946" s="214"/>
      <c r="S1946" s="214"/>
      <c r="T1946" s="215"/>
      <c r="AT1946" s="216" t="s">
        <v>167</v>
      </c>
      <c r="AU1946" s="216" t="s">
        <v>87</v>
      </c>
      <c r="AV1946" s="14" t="s">
        <v>87</v>
      </c>
      <c r="AW1946" s="14" t="s">
        <v>4</v>
      </c>
      <c r="AX1946" s="14" t="s">
        <v>85</v>
      </c>
      <c r="AY1946" s="216" t="s">
        <v>157</v>
      </c>
    </row>
    <row r="1947" spans="1:65" s="2" customFormat="1" ht="33" customHeight="1">
      <c r="A1947" s="34"/>
      <c r="B1947" s="35"/>
      <c r="C1947" s="228" t="s">
        <v>3787</v>
      </c>
      <c r="D1947" s="228" t="s">
        <v>240</v>
      </c>
      <c r="E1947" s="229" t="s">
        <v>3788</v>
      </c>
      <c r="F1947" s="230" t="s">
        <v>3789</v>
      </c>
      <c r="G1947" s="231" t="s">
        <v>174</v>
      </c>
      <c r="H1947" s="232">
        <v>140.03</v>
      </c>
      <c r="I1947" s="233"/>
      <c r="J1947" s="234">
        <f>ROUND(I1947*H1947,2)</f>
        <v>0</v>
      </c>
      <c r="K1947" s="230" t="s">
        <v>164</v>
      </c>
      <c r="L1947" s="235"/>
      <c r="M1947" s="236" t="s">
        <v>1</v>
      </c>
      <c r="N1947" s="237" t="s">
        <v>43</v>
      </c>
      <c r="O1947" s="71"/>
      <c r="P1947" s="191">
        <f>O1947*H1947</f>
        <v>0</v>
      </c>
      <c r="Q1947" s="191">
        <v>2.1999999999999999E-2</v>
      </c>
      <c r="R1947" s="191">
        <f>Q1947*H1947</f>
        <v>3.08066</v>
      </c>
      <c r="S1947" s="191">
        <v>0</v>
      </c>
      <c r="T1947" s="192">
        <f>S1947*H1947</f>
        <v>0</v>
      </c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R1947" s="193" t="s">
        <v>367</v>
      </c>
      <c r="AT1947" s="193" t="s">
        <v>240</v>
      </c>
      <c r="AU1947" s="193" t="s">
        <v>87</v>
      </c>
      <c r="AY1947" s="17" t="s">
        <v>157</v>
      </c>
      <c r="BE1947" s="194">
        <f>IF(N1947="základní",J1947,0)</f>
        <v>0</v>
      </c>
      <c r="BF1947" s="194">
        <f>IF(N1947="snížená",J1947,0)</f>
        <v>0</v>
      </c>
      <c r="BG1947" s="194">
        <f>IF(N1947="zákl. přenesená",J1947,0)</f>
        <v>0</v>
      </c>
      <c r="BH1947" s="194">
        <f>IF(N1947="sníž. přenesená",J1947,0)</f>
        <v>0</v>
      </c>
      <c r="BI1947" s="194">
        <f>IF(N1947="nulová",J1947,0)</f>
        <v>0</v>
      </c>
      <c r="BJ1947" s="17" t="s">
        <v>85</v>
      </c>
      <c r="BK1947" s="194">
        <f>ROUND(I1947*H1947,2)</f>
        <v>0</v>
      </c>
      <c r="BL1947" s="17" t="s">
        <v>254</v>
      </c>
      <c r="BM1947" s="193" t="s">
        <v>3790</v>
      </c>
    </row>
    <row r="1948" spans="1:65" s="13" customFormat="1" ht="10.199999999999999">
      <c r="B1948" s="195"/>
      <c r="C1948" s="196"/>
      <c r="D1948" s="197" t="s">
        <v>167</v>
      </c>
      <c r="E1948" s="198" t="s">
        <v>1</v>
      </c>
      <c r="F1948" s="199" t="s">
        <v>189</v>
      </c>
      <c r="G1948" s="196"/>
      <c r="H1948" s="198" t="s">
        <v>1</v>
      </c>
      <c r="I1948" s="200"/>
      <c r="J1948" s="196"/>
      <c r="K1948" s="196"/>
      <c r="L1948" s="201"/>
      <c r="M1948" s="202"/>
      <c r="N1948" s="203"/>
      <c r="O1948" s="203"/>
      <c r="P1948" s="203"/>
      <c r="Q1948" s="203"/>
      <c r="R1948" s="203"/>
      <c r="S1948" s="203"/>
      <c r="T1948" s="204"/>
      <c r="AT1948" s="205" t="s">
        <v>167</v>
      </c>
      <c r="AU1948" s="205" t="s">
        <v>87</v>
      </c>
      <c r="AV1948" s="13" t="s">
        <v>85</v>
      </c>
      <c r="AW1948" s="13" t="s">
        <v>33</v>
      </c>
      <c r="AX1948" s="13" t="s">
        <v>78</v>
      </c>
      <c r="AY1948" s="205" t="s">
        <v>157</v>
      </c>
    </row>
    <row r="1949" spans="1:65" s="14" customFormat="1" ht="10.199999999999999">
      <c r="B1949" s="206"/>
      <c r="C1949" s="207"/>
      <c r="D1949" s="197" t="s">
        <v>167</v>
      </c>
      <c r="E1949" s="208" t="s">
        <v>1</v>
      </c>
      <c r="F1949" s="209" t="s">
        <v>3791</v>
      </c>
      <c r="G1949" s="207"/>
      <c r="H1949" s="210">
        <v>30.8</v>
      </c>
      <c r="I1949" s="211"/>
      <c r="J1949" s="207"/>
      <c r="K1949" s="207"/>
      <c r="L1949" s="212"/>
      <c r="M1949" s="213"/>
      <c r="N1949" s="214"/>
      <c r="O1949" s="214"/>
      <c r="P1949" s="214"/>
      <c r="Q1949" s="214"/>
      <c r="R1949" s="214"/>
      <c r="S1949" s="214"/>
      <c r="T1949" s="215"/>
      <c r="AT1949" s="216" t="s">
        <v>167</v>
      </c>
      <c r="AU1949" s="216" t="s">
        <v>87</v>
      </c>
      <c r="AV1949" s="14" t="s">
        <v>87</v>
      </c>
      <c r="AW1949" s="14" t="s">
        <v>33</v>
      </c>
      <c r="AX1949" s="14" t="s">
        <v>78</v>
      </c>
      <c r="AY1949" s="216" t="s">
        <v>157</v>
      </c>
    </row>
    <row r="1950" spans="1:65" s="13" customFormat="1" ht="10.199999999999999">
      <c r="B1950" s="195"/>
      <c r="C1950" s="196"/>
      <c r="D1950" s="197" t="s">
        <v>167</v>
      </c>
      <c r="E1950" s="198" t="s">
        <v>1</v>
      </c>
      <c r="F1950" s="199" t="s">
        <v>178</v>
      </c>
      <c r="G1950" s="196"/>
      <c r="H1950" s="198" t="s">
        <v>1</v>
      </c>
      <c r="I1950" s="200"/>
      <c r="J1950" s="196"/>
      <c r="K1950" s="196"/>
      <c r="L1950" s="201"/>
      <c r="M1950" s="202"/>
      <c r="N1950" s="203"/>
      <c r="O1950" s="203"/>
      <c r="P1950" s="203"/>
      <c r="Q1950" s="203"/>
      <c r="R1950" s="203"/>
      <c r="S1950" s="203"/>
      <c r="T1950" s="204"/>
      <c r="AT1950" s="205" t="s">
        <v>167</v>
      </c>
      <c r="AU1950" s="205" t="s">
        <v>87</v>
      </c>
      <c r="AV1950" s="13" t="s">
        <v>85</v>
      </c>
      <c r="AW1950" s="13" t="s">
        <v>33</v>
      </c>
      <c r="AX1950" s="13" t="s">
        <v>78</v>
      </c>
      <c r="AY1950" s="205" t="s">
        <v>157</v>
      </c>
    </row>
    <row r="1951" spans="1:65" s="14" customFormat="1" ht="10.199999999999999">
      <c r="B1951" s="206"/>
      <c r="C1951" s="207"/>
      <c r="D1951" s="197" t="s">
        <v>167</v>
      </c>
      <c r="E1951" s="208" t="s">
        <v>1</v>
      </c>
      <c r="F1951" s="209" t="s">
        <v>3792</v>
      </c>
      <c r="G1951" s="207"/>
      <c r="H1951" s="210">
        <v>96.5</v>
      </c>
      <c r="I1951" s="211"/>
      <c r="J1951" s="207"/>
      <c r="K1951" s="207"/>
      <c r="L1951" s="212"/>
      <c r="M1951" s="213"/>
      <c r="N1951" s="214"/>
      <c r="O1951" s="214"/>
      <c r="P1951" s="214"/>
      <c r="Q1951" s="214"/>
      <c r="R1951" s="214"/>
      <c r="S1951" s="214"/>
      <c r="T1951" s="215"/>
      <c r="AT1951" s="216" t="s">
        <v>167</v>
      </c>
      <c r="AU1951" s="216" t="s">
        <v>87</v>
      </c>
      <c r="AV1951" s="14" t="s">
        <v>87</v>
      </c>
      <c r="AW1951" s="14" t="s">
        <v>33</v>
      </c>
      <c r="AX1951" s="14" t="s">
        <v>78</v>
      </c>
      <c r="AY1951" s="216" t="s">
        <v>157</v>
      </c>
    </row>
    <row r="1952" spans="1:65" s="15" customFormat="1" ht="10.199999999999999">
      <c r="B1952" s="217"/>
      <c r="C1952" s="218"/>
      <c r="D1952" s="197" t="s">
        <v>167</v>
      </c>
      <c r="E1952" s="219" t="s">
        <v>1</v>
      </c>
      <c r="F1952" s="220" t="s">
        <v>171</v>
      </c>
      <c r="G1952" s="218"/>
      <c r="H1952" s="221">
        <v>127.3</v>
      </c>
      <c r="I1952" s="222"/>
      <c r="J1952" s="218"/>
      <c r="K1952" s="218"/>
      <c r="L1952" s="223"/>
      <c r="M1952" s="224"/>
      <c r="N1952" s="225"/>
      <c r="O1952" s="225"/>
      <c r="P1952" s="225"/>
      <c r="Q1952" s="225"/>
      <c r="R1952" s="225"/>
      <c r="S1952" s="225"/>
      <c r="T1952" s="226"/>
      <c r="AT1952" s="227" t="s">
        <v>167</v>
      </c>
      <c r="AU1952" s="227" t="s">
        <v>87</v>
      </c>
      <c r="AV1952" s="15" t="s">
        <v>165</v>
      </c>
      <c r="AW1952" s="15" t="s">
        <v>33</v>
      </c>
      <c r="AX1952" s="15" t="s">
        <v>85</v>
      </c>
      <c r="AY1952" s="227" t="s">
        <v>157</v>
      </c>
    </row>
    <row r="1953" spans="1:65" s="14" customFormat="1" ht="10.199999999999999">
      <c r="B1953" s="206"/>
      <c r="C1953" s="207"/>
      <c r="D1953" s="197" t="s">
        <v>167</v>
      </c>
      <c r="E1953" s="207"/>
      <c r="F1953" s="209" t="s">
        <v>3793</v>
      </c>
      <c r="G1953" s="207"/>
      <c r="H1953" s="210">
        <v>140.03</v>
      </c>
      <c r="I1953" s="211"/>
      <c r="J1953" s="207"/>
      <c r="K1953" s="207"/>
      <c r="L1953" s="212"/>
      <c r="M1953" s="213"/>
      <c r="N1953" s="214"/>
      <c r="O1953" s="214"/>
      <c r="P1953" s="214"/>
      <c r="Q1953" s="214"/>
      <c r="R1953" s="214"/>
      <c r="S1953" s="214"/>
      <c r="T1953" s="215"/>
      <c r="AT1953" s="216" t="s">
        <v>167</v>
      </c>
      <c r="AU1953" s="216" t="s">
        <v>87</v>
      </c>
      <c r="AV1953" s="14" t="s">
        <v>87</v>
      </c>
      <c r="AW1953" s="14" t="s">
        <v>4</v>
      </c>
      <c r="AX1953" s="14" t="s">
        <v>85</v>
      </c>
      <c r="AY1953" s="216" t="s">
        <v>157</v>
      </c>
    </row>
    <row r="1954" spans="1:65" s="2" customFormat="1" ht="33" customHeight="1">
      <c r="A1954" s="34"/>
      <c r="B1954" s="35"/>
      <c r="C1954" s="228" t="s">
        <v>3794</v>
      </c>
      <c r="D1954" s="228" t="s">
        <v>240</v>
      </c>
      <c r="E1954" s="229" t="s">
        <v>3795</v>
      </c>
      <c r="F1954" s="230" t="s">
        <v>3796</v>
      </c>
      <c r="G1954" s="231" t="s">
        <v>174</v>
      </c>
      <c r="H1954" s="232">
        <v>62.600999999999999</v>
      </c>
      <c r="I1954" s="233"/>
      <c r="J1954" s="234">
        <f>ROUND(I1954*H1954,2)</f>
        <v>0</v>
      </c>
      <c r="K1954" s="230" t="s">
        <v>164</v>
      </c>
      <c r="L1954" s="235"/>
      <c r="M1954" s="236" t="s">
        <v>1</v>
      </c>
      <c r="N1954" s="237" t="s">
        <v>43</v>
      </c>
      <c r="O1954" s="71"/>
      <c r="P1954" s="191">
        <f>O1954*H1954</f>
        <v>0</v>
      </c>
      <c r="Q1954" s="191">
        <v>3.3000000000000002E-2</v>
      </c>
      <c r="R1954" s="191">
        <f>Q1954*H1954</f>
        <v>2.065833</v>
      </c>
      <c r="S1954" s="191">
        <v>0</v>
      </c>
      <c r="T1954" s="19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193" t="s">
        <v>367</v>
      </c>
      <c r="AT1954" s="193" t="s">
        <v>240</v>
      </c>
      <c r="AU1954" s="193" t="s">
        <v>87</v>
      </c>
      <c r="AY1954" s="17" t="s">
        <v>157</v>
      </c>
      <c r="BE1954" s="194">
        <f>IF(N1954="základní",J1954,0)</f>
        <v>0</v>
      </c>
      <c r="BF1954" s="194">
        <f>IF(N1954="snížená",J1954,0)</f>
        <v>0</v>
      </c>
      <c r="BG1954" s="194">
        <f>IF(N1954="zákl. přenesená",J1954,0)</f>
        <v>0</v>
      </c>
      <c r="BH1954" s="194">
        <f>IF(N1954="sníž. přenesená",J1954,0)</f>
        <v>0</v>
      </c>
      <c r="BI1954" s="194">
        <f>IF(N1954="nulová",J1954,0)</f>
        <v>0</v>
      </c>
      <c r="BJ1954" s="17" t="s">
        <v>85</v>
      </c>
      <c r="BK1954" s="194">
        <f>ROUND(I1954*H1954,2)</f>
        <v>0</v>
      </c>
      <c r="BL1954" s="17" t="s">
        <v>254</v>
      </c>
      <c r="BM1954" s="193" t="s">
        <v>3797</v>
      </c>
    </row>
    <row r="1955" spans="1:65" s="13" customFormat="1" ht="10.199999999999999">
      <c r="B1955" s="195"/>
      <c r="C1955" s="196"/>
      <c r="D1955" s="197" t="s">
        <v>167</v>
      </c>
      <c r="E1955" s="198" t="s">
        <v>1</v>
      </c>
      <c r="F1955" s="199" t="s">
        <v>189</v>
      </c>
      <c r="G1955" s="196"/>
      <c r="H1955" s="198" t="s">
        <v>1</v>
      </c>
      <c r="I1955" s="200"/>
      <c r="J1955" s="196"/>
      <c r="K1955" s="196"/>
      <c r="L1955" s="201"/>
      <c r="M1955" s="202"/>
      <c r="N1955" s="203"/>
      <c r="O1955" s="203"/>
      <c r="P1955" s="203"/>
      <c r="Q1955" s="203"/>
      <c r="R1955" s="203"/>
      <c r="S1955" s="203"/>
      <c r="T1955" s="204"/>
      <c r="AT1955" s="205" t="s">
        <v>167</v>
      </c>
      <c r="AU1955" s="205" t="s">
        <v>87</v>
      </c>
      <c r="AV1955" s="13" t="s">
        <v>85</v>
      </c>
      <c r="AW1955" s="13" t="s">
        <v>33</v>
      </c>
      <c r="AX1955" s="13" t="s">
        <v>78</v>
      </c>
      <c r="AY1955" s="205" t="s">
        <v>157</v>
      </c>
    </row>
    <row r="1956" spans="1:65" s="13" customFormat="1" ht="10.199999999999999">
      <c r="B1956" s="195"/>
      <c r="C1956" s="196"/>
      <c r="D1956" s="197" t="s">
        <v>167</v>
      </c>
      <c r="E1956" s="198" t="s">
        <v>1</v>
      </c>
      <c r="F1956" s="199" t="s">
        <v>178</v>
      </c>
      <c r="G1956" s="196"/>
      <c r="H1956" s="198" t="s">
        <v>1</v>
      </c>
      <c r="I1956" s="200"/>
      <c r="J1956" s="196"/>
      <c r="K1956" s="196"/>
      <c r="L1956" s="201"/>
      <c r="M1956" s="202"/>
      <c r="N1956" s="203"/>
      <c r="O1956" s="203"/>
      <c r="P1956" s="203"/>
      <c r="Q1956" s="203"/>
      <c r="R1956" s="203"/>
      <c r="S1956" s="203"/>
      <c r="T1956" s="204"/>
      <c r="AT1956" s="205" t="s">
        <v>167</v>
      </c>
      <c r="AU1956" s="205" t="s">
        <v>87</v>
      </c>
      <c r="AV1956" s="13" t="s">
        <v>85</v>
      </c>
      <c r="AW1956" s="13" t="s">
        <v>33</v>
      </c>
      <c r="AX1956" s="13" t="s">
        <v>78</v>
      </c>
      <c r="AY1956" s="205" t="s">
        <v>157</v>
      </c>
    </row>
    <row r="1957" spans="1:65" s="14" customFormat="1" ht="10.199999999999999">
      <c r="B1957" s="206"/>
      <c r="C1957" s="207"/>
      <c r="D1957" s="197" t="s">
        <v>167</v>
      </c>
      <c r="E1957" s="208" t="s">
        <v>1</v>
      </c>
      <c r="F1957" s="209" t="s">
        <v>3798</v>
      </c>
      <c r="G1957" s="207"/>
      <c r="H1957" s="210">
        <v>56.91</v>
      </c>
      <c r="I1957" s="211"/>
      <c r="J1957" s="207"/>
      <c r="K1957" s="207"/>
      <c r="L1957" s="212"/>
      <c r="M1957" s="213"/>
      <c r="N1957" s="214"/>
      <c r="O1957" s="214"/>
      <c r="P1957" s="214"/>
      <c r="Q1957" s="214"/>
      <c r="R1957" s="214"/>
      <c r="S1957" s="214"/>
      <c r="T1957" s="215"/>
      <c r="AT1957" s="216" t="s">
        <v>167</v>
      </c>
      <c r="AU1957" s="216" t="s">
        <v>87</v>
      </c>
      <c r="AV1957" s="14" t="s">
        <v>87</v>
      </c>
      <c r="AW1957" s="14" t="s">
        <v>33</v>
      </c>
      <c r="AX1957" s="14" t="s">
        <v>78</v>
      </c>
      <c r="AY1957" s="216" t="s">
        <v>157</v>
      </c>
    </row>
    <row r="1958" spans="1:65" s="15" customFormat="1" ht="10.199999999999999">
      <c r="B1958" s="217"/>
      <c r="C1958" s="218"/>
      <c r="D1958" s="197" t="s">
        <v>167</v>
      </c>
      <c r="E1958" s="219" t="s">
        <v>1</v>
      </c>
      <c r="F1958" s="220" t="s">
        <v>171</v>
      </c>
      <c r="G1958" s="218"/>
      <c r="H1958" s="221">
        <v>56.91</v>
      </c>
      <c r="I1958" s="222"/>
      <c r="J1958" s="218"/>
      <c r="K1958" s="218"/>
      <c r="L1958" s="223"/>
      <c r="M1958" s="224"/>
      <c r="N1958" s="225"/>
      <c r="O1958" s="225"/>
      <c r="P1958" s="225"/>
      <c r="Q1958" s="225"/>
      <c r="R1958" s="225"/>
      <c r="S1958" s="225"/>
      <c r="T1958" s="226"/>
      <c r="AT1958" s="227" t="s">
        <v>167</v>
      </c>
      <c r="AU1958" s="227" t="s">
        <v>87</v>
      </c>
      <c r="AV1958" s="15" t="s">
        <v>165</v>
      </c>
      <c r="AW1958" s="15" t="s">
        <v>33</v>
      </c>
      <c r="AX1958" s="15" t="s">
        <v>85</v>
      </c>
      <c r="AY1958" s="227" t="s">
        <v>157</v>
      </c>
    </row>
    <row r="1959" spans="1:65" s="14" customFormat="1" ht="10.199999999999999">
      <c r="B1959" s="206"/>
      <c r="C1959" s="207"/>
      <c r="D1959" s="197" t="s">
        <v>167</v>
      </c>
      <c r="E1959" s="207"/>
      <c r="F1959" s="209" t="s">
        <v>3799</v>
      </c>
      <c r="G1959" s="207"/>
      <c r="H1959" s="210">
        <v>62.600999999999999</v>
      </c>
      <c r="I1959" s="211"/>
      <c r="J1959" s="207"/>
      <c r="K1959" s="207"/>
      <c r="L1959" s="212"/>
      <c r="M1959" s="213"/>
      <c r="N1959" s="214"/>
      <c r="O1959" s="214"/>
      <c r="P1959" s="214"/>
      <c r="Q1959" s="214"/>
      <c r="R1959" s="214"/>
      <c r="S1959" s="214"/>
      <c r="T1959" s="215"/>
      <c r="AT1959" s="216" t="s">
        <v>167</v>
      </c>
      <c r="AU1959" s="216" t="s">
        <v>87</v>
      </c>
      <c r="AV1959" s="14" t="s">
        <v>87</v>
      </c>
      <c r="AW1959" s="14" t="s">
        <v>4</v>
      </c>
      <c r="AX1959" s="14" t="s">
        <v>85</v>
      </c>
      <c r="AY1959" s="216" t="s">
        <v>157</v>
      </c>
    </row>
    <row r="1960" spans="1:65" s="2" customFormat="1" ht="24.15" customHeight="1">
      <c r="A1960" s="34"/>
      <c r="B1960" s="35"/>
      <c r="C1960" s="182" t="s">
        <v>3800</v>
      </c>
      <c r="D1960" s="182" t="s">
        <v>160</v>
      </c>
      <c r="E1960" s="183" t="s">
        <v>3801</v>
      </c>
      <c r="F1960" s="184" t="s">
        <v>3802</v>
      </c>
      <c r="G1960" s="185" t="s">
        <v>174</v>
      </c>
      <c r="H1960" s="186">
        <v>470.59</v>
      </c>
      <c r="I1960" s="187"/>
      <c r="J1960" s="188">
        <f>ROUND(I1960*H1960,2)</f>
        <v>0</v>
      </c>
      <c r="K1960" s="184" t="s">
        <v>164</v>
      </c>
      <c r="L1960" s="39"/>
      <c r="M1960" s="189" t="s">
        <v>1</v>
      </c>
      <c r="N1960" s="190" t="s">
        <v>43</v>
      </c>
      <c r="O1960" s="71"/>
      <c r="P1960" s="191">
        <f>O1960*H1960</f>
        <v>0</v>
      </c>
      <c r="Q1960" s="191">
        <v>1.5E-3</v>
      </c>
      <c r="R1960" s="191">
        <f>Q1960*H1960</f>
        <v>0.70588499999999998</v>
      </c>
      <c r="S1960" s="191">
        <v>0</v>
      </c>
      <c r="T1960" s="192">
        <f>S1960*H1960</f>
        <v>0</v>
      </c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R1960" s="193" t="s">
        <v>254</v>
      </c>
      <c r="AT1960" s="193" t="s">
        <v>160</v>
      </c>
      <c r="AU1960" s="193" t="s">
        <v>87</v>
      </c>
      <c r="AY1960" s="17" t="s">
        <v>157</v>
      </c>
      <c r="BE1960" s="194">
        <f>IF(N1960="základní",J1960,0)</f>
        <v>0</v>
      </c>
      <c r="BF1960" s="194">
        <f>IF(N1960="snížená",J1960,0)</f>
        <v>0</v>
      </c>
      <c r="BG1960" s="194">
        <f>IF(N1960="zákl. přenesená",J1960,0)</f>
        <v>0</v>
      </c>
      <c r="BH1960" s="194">
        <f>IF(N1960="sníž. přenesená",J1960,0)</f>
        <v>0</v>
      </c>
      <c r="BI1960" s="194">
        <f>IF(N1960="nulová",J1960,0)</f>
        <v>0</v>
      </c>
      <c r="BJ1960" s="17" t="s">
        <v>85</v>
      </c>
      <c r="BK1960" s="194">
        <f>ROUND(I1960*H1960,2)</f>
        <v>0</v>
      </c>
      <c r="BL1960" s="17" t="s">
        <v>254</v>
      </c>
      <c r="BM1960" s="193" t="s">
        <v>3803</v>
      </c>
    </row>
    <row r="1961" spans="1:65" s="14" customFormat="1" ht="10.199999999999999">
      <c r="B1961" s="206"/>
      <c r="C1961" s="207"/>
      <c r="D1961" s="197" t="s">
        <v>167</v>
      </c>
      <c r="E1961" s="208" t="s">
        <v>1</v>
      </c>
      <c r="F1961" s="209" t="s">
        <v>3804</v>
      </c>
      <c r="G1961" s="207"/>
      <c r="H1961" s="210">
        <v>470.59</v>
      </c>
      <c r="I1961" s="211"/>
      <c r="J1961" s="207"/>
      <c r="K1961" s="207"/>
      <c r="L1961" s="212"/>
      <c r="M1961" s="213"/>
      <c r="N1961" s="214"/>
      <c r="O1961" s="214"/>
      <c r="P1961" s="214"/>
      <c r="Q1961" s="214"/>
      <c r="R1961" s="214"/>
      <c r="S1961" s="214"/>
      <c r="T1961" s="215"/>
      <c r="AT1961" s="216" t="s">
        <v>167</v>
      </c>
      <c r="AU1961" s="216" t="s">
        <v>87</v>
      </c>
      <c r="AV1961" s="14" t="s">
        <v>87</v>
      </c>
      <c r="AW1961" s="14" t="s">
        <v>33</v>
      </c>
      <c r="AX1961" s="14" t="s">
        <v>78</v>
      </c>
      <c r="AY1961" s="216" t="s">
        <v>157</v>
      </c>
    </row>
    <row r="1962" spans="1:65" s="15" customFormat="1" ht="10.199999999999999">
      <c r="B1962" s="217"/>
      <c r="C1962" s="218"/>
      <c r="D1962" s="197" t="s">
        <v>167</v>
      </c>
      <c r="E1962" s="219" t="s">
        <v>1</v>
      </c>
      <c r="F1962" s="220" t="s">
        <v>171</v>
      </c>
      <c r="G1962" s="218"/>
      <c r="H1962" s="221">
        <v>470.59</v>
      </c>
      <c r="I1962" s="222"/>
      <c r="J1962" s="218"/>
      <c r="K1962" s="218"/>
      <c r="L1962" s="223"/>
      <c r="M1962" s="224"/>
      <c r="N1962" s="225"/>
      <c r="O1962" s="225"/>
      <c r="P1962" s="225"/>
      <c r="Q1962" s="225"/>
      <c r="R1962" s="225"/>
      <c r="S1962" s="225"/>
      <c r="T1962" s="226"/>
      <c r="AT1962" s="227" t="s">
        <v>167</v>
      </c>
      <c r="AU1962" s="227" t="s">
        <v>87</v>
      </c>
      <c r="AV1962" s="15" t="s">
        <v>165</v>
      </c>
      <c r="AW1962" s="15" t="s">
        <v>33</v>
      </c>
      <c r="AX1962" s="15" t="s">
        <v>85</v>
      </c>
      <c r="AY1962" s="227" t="s">
        <v>157</v>
      </c>
    </row>
    <row r="1963" spans="1:65" s="2" customFormat="1" ht="21.75" customHeight="1">
      <c r="A1963" s="34"/>
      <c r="B1963" s="35"/>
      <c r="C1963" s="182" t="s">
        <v>3805</v>
      </c>
      <c r="D1963" s="182" t="s">
        <v>160</v>
      </c>
      <c r="E1963" s="183" t="s">
        <v>3806</v>
      </c>
      <c r="F1963" s="184" t="s">
        <v>3807</v>
      </c>
      <c r="G1963" s="185" t="s">
        <v>202</v>
      </c>
      <c r="H1963" s="186">
        <v>134.54</v>
      </c>
      <c r="I1963" s="187"/>
      <c r="J1963" s="188">
        <f>ROUND(I1963*H1963,2)</f>
        <v>0</v>
      </c>
      <c r="K1963" s="184" t="s">
        <v>164</v>
      </c>
      <c r="L1963" s="39"/>
      <c r="M1963" s="189" t="s">
        <v>1</v>
      </c>
      <c r="N1963" s="190" t="s">
        <v>43</v>
      </c>
      <c r="O1963" s="71"/>
      <c r="P1963" s="191">
        <f>O1963*H1963</f>
        <v>0</v>
      </c>
      <c r="Q1963" s="191">
        <v>2.7999999999999998E-4</v>
      </c>
      <c r="R1963" s="191">
        <f>Q1963*H1963</f>
        <v>3.7671199999999995E-2</v>
      </c>
      <c r="S1963" s="191">
        <v>0</v>
      </c>
      <c r="T1963" s="19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193" t="s">
        <v>254</v>
      </c>
      <c r="AT1963" s="193" t="s">
        <v>160</v>
      </c>
      <c r="AU1963" s="193" t="s">
        <v>87</v>
      </c>
      <c r="AY1963" s="17" t="s">
        <v>157</v>
      </c>
      <c r="BE1963" s="194">
        <f>IF(N1963="základní",J1963,0)</f>
        <v>0</v>
      </c>
      <c r="BF1963" s="194">
        <f>IF(N1963="snížená",J1963,0)</f>
        <v>0</v>
      </c>
      <c r="BG1963" s="194">
        <f>IF(N1963="zákl. přenesená",J1963,0)</f>
        <v>0</v>
      </c>
      <c r="BH1963" s="194">
        <f>IF(N1963="sníž. přenesená",J1963,0)</f>
        <v>0</v>
      </c>
      <c r="BI1963" s="194">
        <f>IF(N1963="nulová",J1963,0)</f>
        <v>0</v>
      </c>
      <c r="BJ1963" s="17" t="s">
        <v>85</v>
      </c>
      <c r="BK1963" s="194">
        <f>ROUND(I1963*H1963,2)</f>
        <v>0</v>
      </c>
      <c r="BL1963" s="17" t="s">
        <v>254</v>
      </c>
      <c r="BM1963" s="193" t="s">
        <v>3808</v>
      </c>
    </row>
    <row r="1964" spans="1:65" s="14" customFormat="1" ht="10.199999999999999">
      <c r="B1964" s="206"/>
      <c r="C1964" s="207"/>
      <c r="D1964" s="197" t="s">
        <v>167</v>
      </c>
      <c r="E1964" s="208" t="s">
        <v>1</v>
      </c>
      <c r="F1964" s="209" t="s">
        <v>3735</v>
      </c>
      <c r="G1964" s="207"/>
      <c r="H1964" s="210">
        <v>134.54</v>
      </c>
      <c r="I1964" s="211"/>
      <c r="J1964" s="207"/>
      <c r="K1964" s="207"/>
      <c r="L1964" s="212"/>
      <c r="M1964" s="213"/>
      <c r="N1964" s="214"/>
      <c r="O1964" s="214"/>
      <c r="P1964" s="214"/>
      <c r="Q1964" s="214"/>
      <c r="R1964" s="214"/>
      <c r="S1964" s="214"/>
      <c r="T1964" s="215"/>
      <c r="AT1964" s="216" t="s">
        <v>167</v>
      </c>
      <c r="AU1964" s="216" t="s">
        <v>87</v>
      </c>
      <c r="AV1964" s="14" t="s">
        <v>87</v>
      </c>
      <c r="AW1964" s="14" t="s">
        <v>33</v>
      </c>
      <c r="AX1964" s="14" t="s">
        <v>78</v>
      </c>
      <c r="AY1964" s="216" t="s">
        <v>157</v>
      </c>
    </row>
    <row r="1965" spans="1:65" s="15" customFormat="1" ht="10.199999999999999">
      <c r="B1965" s="217"/>
      <c r="C1965" s="218"/>
      <c r="D1965" s="197" t="s">
        <v>167</v>
      </c>
      <c r="E1965" s="219" t="s">
        <v>1</v>
      </c>
      <c r="F1965" s="220" t="s">
        <v>171</v>
      </c>
      <c r="G1965" s="218"/>
      <c r="H1965" s="221">
        <v>134.54</v>
      </c>
      <c r="I1965" s="222"/>
      <c r="J1965" s="218"/>
      <c r="K1965" s="218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167</v>
      </c>
      <c r="AU1965" s="227" t="s">
        <v>87</v>
      </c>
      <c r="AV1965" s="15" t="s">
        <v>165</v>
      </c>
      <c r="AW1965" s="15" t="s">
        <v>33</v>
      </c>
      <c r="AX1965" s="15" t="s">
        <v>85</v>
      </c>
      <c r="AY1965" s="227" t="s">
        <v>157</v>
      </c>
    </row>
    <row r="1966" spans="1:65" s="2" customFormat="1" ht="16.5" customHeight="1">
      <c r="A1966" s="34"/>
      <c r="B1966" s="35"/>
      <c r="C1966" s="182" t="s">
        <v>3809</v>
      </c>
      <c r="D1966" s="182" t="s">
        <v>160</v>
      </c>
      <c r="E1966" s="183" t="s">
        <v>3810</v>
      </c>
      <c r="F1966" s="184" t="s">
        <v>3811</v>
      </c>
      <c r="G1966" s="185" t="s">
        <v>352</v>
      </c>
      <c r="H1966" s="186">
        <v>208</v>
      </c>
      <c r="I1966" s="187"/>
      <c r="J1966" s="188">
        <f>ROUND(I1966*H1966,2)</f>
        <v>0</v>
      </c>
      <c r="K1966" s="184" t="s">
        <v>164</v>
      </c>
      <c r="L1966" s="39"/>
      <c r="M1966" s="189" t="s">
        <v>1</v>
      </c>
      <c r="N1966" s="190" t="s">
        <v>43</v>
      </c>
      <c r="O1966" s="71"/>
      <c r="P1966" s="191">
        <f>O1966*H1966</f>
        <v>0</v>
      </c>
      <c r="Q1966" s="191">
        <v>2.1000000000000001E-4</v>
      </c>
      <c r="R1966" s="191">
        <f>Q1966*H1966</f>
        <v>4.3680000000000004E-2</v>
      </c>
      <c r="S1966" s="191">
        <v>0</v>
      </c>
      <c r="T1966" s="192">
        <f>S1966*H1966</f>
        <v>0</v>
      </c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R1966" s="193" t="s">
        <v>254</v>
      </c>
      <c r="AT1966" s="193" t="s">
        <v>160</v>
      </c>
      <c r="AU1966" s="193" t="s">
        <v>87</v>
      </c>
      <c r="AY1966" s="17" t="s">
        <v>157</v>
      </c>
      <c r="BE1966" s="194">
        <f>IF(N1966="základní",J1966,0)</f>
        <v>0</v>
      </c>
      <c r="BF1966" s="194">
        <f>IF(N1966="snížená",J1966,0)</f>
        <v>0</v>
      </c>
      <c r="BG1966" s="194">
        <f>IF(N1966="zákl. přenesená",J1966,0)</f>
        <v>0</v>
      </c>
      <c r="BH1966" s="194">
        <f>IF(N1966="sníž. přenesená",J1966,0)</f>
        <v>0</v>
      </c>
      <c r="BI1966" s="194">
        <f>IF(N1966="nulová",J1966,0)</f>
        <v>0</v>
      </c>
      <c r="BJ1966" s="17" t="s">
        <v>85</v>
      </c>
      <c r="BK1966" s="194">
        <f>ROUND(I1966*H1966,2)</f>
        <v>0</v>
      </c>
      <c r="BL1966" s="17" t="s">
        <v>254</v>
      </c>
      <c r="BM1966" s="193" t="s">
        <v>3812</v>
      </c>
    </row>
    <row r="1967" spans="1:65" s="13" customFormat="1" ht="10.199999999999999">
      <c r="B1967" s="195"/>
      <c r="C1967" s="196"/>
      <c r="D1967" s="197" t="s">
        <v>167</v>
      </c>
      <c r="E1967" s="198" t="s">
        <v>1</v>
      </c>
      <c r="F1967" s="199" t="s">
        <v>189</v>
      </c>
      <c r="G1967" s="196"/>
      <c r="H1967" s="198" t="s">
        <v>1</v>
      </c>
      <c r="I1967" s="200"/>
      <c r="J1967" s="196"/>
      <c r="K1967" s="196"/>
      <c r="L1967" s="201"/>
      <c r="M1967" s="202"/>
      <c r="N1967" s="203"/>
      <c r="O1967" s="203"/>
      <c r="P1967" s="203"/>
      <c r="Q1967" s="203"/>
      <c r="R1967" s="203"/>
      <c r="S1967" s="203"/>
      <c r="T1967" s="204"/>
      <c r="AT1967" s="205" t="s">
        <v>167</v>
      </c>
      <c r="AU1967" s="205" t="s">
        <v>87</v>
      </c>
      <c r="AV1967" s="13" t="s">
        <v>85</v>
      </c>
      <c r="AW1967" s="13" t="s">
        <v>33</v>
      </c>
      <c r="AX1967" s="13" t="s">
        <v>78</v>
      </c>
      <c r="AY1967" s="205" t="s">
        <v>157</v>
      </c>
    </row>
    <row r="1968" spans="1:65" s="14" customFormat="1" ht="10.199999999999999">
      <c r="B1968" s="206"/>
      <c r="C1968" s="207"/>
      <c r="D1968" s="197" t="s">
        <v>167</v>
      </c>
      <c r="E1968" s="208" t="s">
        <v>1</v>
      </c>
      <c r="F1968" s="209" t="s">
        <v>3813</v>
      </c>
      <c r="G1968" s="207"/>
      <c r="H1968" s="210">
        <v>71</v>
      </c>
      <c r="I1968" s="211"/>
      <c r="J1968" s="207"/>
      <c r="K1968" s="207"/>
      <c r="L1968" s="212"/>
      <c r="M1968" s="213"/>
      <c r="N1968" s="214"/>
      <c r="O1968" s="214"/>
      <c r="P1968" s="214"/>
      <c r="Q1968" s="214"/>
      <c r="R1968" s="214"/>
      <c r="S1968" s="214"/>
      <c r="T1968" s="215"/>
      <c r="AT1968" s="216" t="s">
        <v>167</v>
      </c>
      <c r="AU1968" s="216" t="s">
        <v>87</v>
      </c>
      <c r="AV1968" s="14" t="s">
        <v>87</v>
      </c>
      <c r="AW1968" s="14" t="s">
        <v>33</v>
      </c>
      <c r="AX1968" s="14" t="s">
        <v>78</v>
      </c>
      <c r="AY1968" s="216" t="s">
        <v>157</v>
      </c>
    </row>
    <row r="1969" spans="1:65" s="13" customFormat="1" ht="10.199999999999999">
      <c r="B1969" s="195"/>
      <c r="C1969" s="196"/>
      <c r="D1969" s="197" t="s">
        <v>167</v>
      </c>
      <c r="E1969" s="198" t="s">
        <v>1</v>
      </c>
      <c r="F1969" s="199" t="s">
        <v>178</v>
      </c>
      <c r="G1969" s="196"/>
      <c r="H1969" s="198" t="s">
        <v>1</v>
      </c>
      <c r="I1969" s="200"/>
      <c r="J1969" s="196"/>
      <c r="K1969" s="196"/>
      <c r="L1969" s="201"/>
      <c r="M1969" s="202"/>
      <c r="N1969" s="203"/>
      <c r="O1969" s="203"/>
      <c r="P1969" s="203"/>
      <c r="Q1969" s="203"/>
      <c r="R1969" s="203"/>
      <c r="S1969" s="203"/>
      <c r="T1969" s="204"/>
      <c r="AT1969" s="205" t="s">
        <v>167</v>
      </c>
      <c r="AU1969" s="205" t="s">
        <v>87</v>
      </c>
      <c r="AV1969" s="13" t="s">
        <v>85</v>
      </c>
      <c r="AW1969" s="13" t="s">
        <v>33</v>
      </c>
      <c r="AX1969" s="13" t="s">
        <v>78</v>
      </c>
      <c r="AY1969" s="205" t="s">
        <v>157</v>
      </c>
    </row>
    <row r="1970" spans="1:65" s="14" customFormat="1" ht="20.399999999999999">
      <c r="B1970" s="206"/>
      <c r="C1970" s="207"/>
      <c r="D1970" s="197" t="s">
        <v>167</v>
      </c>
      <c r="E1970" s="208" t="s">
        <v>1</v>
      </c>
      <c r="F1970" s="209" t="s">
        <v>3814</v>
      </c>
      <c r="G1970" s="207"/>
      <c r="H1970" s="210">
        <v>137</v>
      </c>
      <c r="I1970" s="211"/>
      <c r="J1970" s="207"/>
      <c r="K1970" s="207"/>
      <c r="L1970" s="212"/>
      <c r="M1970" s="213"/>
      <c r="N1970" s="214"/>
      <c r="O1970" s="214"/>
      <c r="P1970" s="214"/>
      <c r="Q1970" s="214"/>
      <c r="R1970" s="214"/>
      <c r="S1970" s="214"/>
      <c r="T1970" s="215"/>
      <c r="AT1970" s="216" t="s">
        <v>167</v>
      </c>
      <c r="AU1970" s="216" t="s">
        <v>87</v>
      </c>
      <c r="AV1970" s="14" t="s">
        <v>87</v>
      </c>
      <c r="AW1970" s="14" t="s">
        <v>33</v>
      </c>
      <c r="AX1970" s="14" t="s">
        <v>78</v>
      </c>
      <c r="AY1970" s="216" t="s">
        <v>157</v>
      </c>
    </row>
    <row r="1971" spans="1:65" s="15" customFormat="1" ht="10.199999999999999">
      <c r="B1971" s="217"/>
      <c r="C1971" s="218"/>
      <c r="D1971" s="197" t="s">
        <v>167</v>
      </c>
      <c r="E1971" s="219" t="s">
        <v>1</v>
      </c>
      <c r="F1971" s="220" t="s">
        <v>171</v>
      </c>
      <c r="G1971" s="218"/>
      <c r="H1971" s="221">
        <v>208</v>
      </c>
      <c r="I1971" s="222"/>
      <c r="J1971" s="218"/>
      <c r="K1971" s="218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167</v>
      </c>
      <c r="AU1971" s="227" t="s">
        <v>87</v>
      </c>
      <c r="AV1971" s="15" t="s">
        <v>165</v>
      </c>
      <c r="AW1971" s="15" t="s">
        <v>33</v>
      </c>
      <c r="AX1971" s="15" t="s">
        <v>85</v>
      </c>
      <c r="AY1971" s="227" t="s">
        <v>157</v>
      </c>
    </row>
    <row r="1972" spans="1:65" s="2" customFormat="1" ht="16.5" customHeight="1">
      <c r="A1972" s="34"/>
      <c r="B1972" s="35"/>
      <c r="C1972" s="182" t="s">
        <v>3815</v>
      </c>
      <c r="D1972" s="182" t="s">
        <v>160</v>
      </c>
      <c r="E1972" s="183" t="s">
        <v>3816</v>
      </c>
      <c r="F1972" s="184" t="s">
        <v>3817</v>
      </c>
      <c r="G1972" s="185" t="s">
        <v>352</v>
      </c>
      <c r="H1972" s="186">
        <v>164</v>
      </c>
      <c r="I1972" s="187"/>
      <c r="J1972" s="188">
        <f>ROUND(I1972*H1972,2)</f>
        <v>0</v>
      </c>
      <c r="K1972" s="184" t="s">
        <v>164</v>
      </c>
      <c r="L1972" s="39"/>
      <c r="M1972" s="189" t="s">
        <v>1</v>
      </c>
      <c r="N1972" s="190" t="s">
        <v>43</v>
      </c>
      <c r="O1972" s="71"/>
      <c r="P1972" s="191">
        <f>O1972*H1972</f>
        <v>0</v>
      </c>
      <c r="Q1972" s="191">
        <v>2.0000000000000001E-4</v>
      </c>
      <c r="R1972" s="191">
        <f>Q1972*H1972</f>
        <v>3.2800000000000003E-2</v>
      </c>
      <c r="S1972" s="191">
        <v>0</v>
      </c>
      <c r="T1972" s="192">
        <f>S1972*H1972</f>
        <v>0</v>
      </c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R1972" s="193" t="s">
        <v>254</v>
      </c>
      <c r="AT1972" s="193" t="s">
        <v>160</v>
      </c>
      <c r="AU1972" s="193" t="s">
        <v>87</v>
      </c>
      <c r="AY1972" s="17" t="s">
        <v>157</v>
      </c>
      <c r="BE1972" s="194">
        <f>IF(N1972="základní",J1972,0)</f>
        <v>0</v>
      </c>
      <c r="BF1972" s="194">
        <f>IF(N1972="snížená",J1972,0)</f>
        <v>0</v>
      </c>
      <c r="BG1972" s="194">
        <f>IF(N1972="zákl. přenesená",J1972,0)</f>
        <v>0</v>
      </c>
      <c r="BH1972" s="194">
        <f>IF(N1972="sníž. přenesená",J1972,0)</f>
        <v>0</v>
      </c>
      <c r="BI1972" s="194">
        <f>IF(N1972="nulová",J1972,0)</f>
        <v>0</v>
      </c>
      <c r="BJ1972" s="17" t="s">
        <v>85</v>
      </c>
      <c r="BK1972" s="194">
        <f>ROUND(I1972*H1972,2)</f>
        <v>0</v>
      </c>
      <c r="BL1972" s="17" t="s">
        <v>254</v>
      </c>
      <c r="BM1972" s="193" t="s">
        <v>3818</v>
      </c>
    </row>
    <row r="1973" spans="1:65" s="13" customFormat="1" ht="10.199999999999999">
      <c r="B1973" s="195"/>
      <c r="C1973" s="196"/>
      <c r="D1973" s="197" t="s">
        <v>167</v>
      </c>
      <c r="E1973" s="198" t="s">
        <v>1</v>
      </c>
      <c r="F1973" s="199" t="s">
        <v>189</v>
      </c>
      <c r="G1973" s="196"/>
      <c r="H1973" s="198" t="s">
        <v>1</v>
      </c>
      <c r="I1973" s="200"/>
      <c r="J1973" s="196"/>
      <c r="K1973" s="196"/>
      <c r="L1973" s="201"/>
      <c r="M1973" s="202"/>
      <c r="N1973" s="203"/>
      <c r="O1973" s="203"/>
      <c r="P1973" s="203"/>
      <c r="Q1973" s="203"/>
      <c r="R1973" s="203"/>
      <c r="S1973" s="203"/>
      <c r="T1973" s="204"/>
      <c r="AT1973" s="205" t="s">
        <v>167</v>
      </c>
      <c r="AU1973" s="205" t="s">
        <v>87</v>
      </c>
      <c r="AV1973" s="13" t="s">
        <v>85</v>
      </c>
      <c r="AW1973" s="13" t="s">
        <v>33</v>
      </c>
      <c r="AX1973" s="13" t="s">
        <v>78</v>
      </c>
      <c r="AY1973" s="205" t="s">
        <v>157</v>
      </c>
    </row>
    <row r="1974" spans="1:65" s="14" customFormat="1" ht="10.199999999999999">
      <c r="B1974" s="206"/>
      <c r="C1974" s="207"/>
      <c r="D1974" s="197" t="s">
        <v>167</v>
      </c>
      <c r="E1974" s="208" t="s">
        <v>1</v>
      </c>
      <c r="F1974" s="209" t="s">
        <v>3819</v>
      </c>
      <c r="G1974" s="207"/>
      <c r="H1974" s="210">
        <v>61</v>
      </c>
      <c r="I1974" s="211"/>
      <c r="J1974" s="207"/>
      <c r="K1974" s="207"/>
      <c r="L1974" s="212"/>
      <c r="M1974" s="213"/>
      <c r="N1974" s="214"/>
      <c r="O1974" s="214"/>
      <c r="P1974" s="214"/>
      <c r="Q1974" s="214"/>
      <c r="R1974" s="214"/>
      <c r="S1974" s="214"/>
      <c r="T1974" s="215"/>
      <c r="AT1974" s="216" t="s">
        <v>167</v>
      </c>
      <c r="AU1974" s="216" t="s">
        <v>87</v>
      </c>
      <c r="AV1974" s="14" t="s">
        <v>87</v>
      </c>
      <c r="AW1974" s="14" t="s">
        <v>33</v>
      </c>
      <c r="AX1974" s="14" t="s">
        <v>78</v>
      </c>
      <c r="AY1974" s="216" t="s">
        <v>157</v>
      </c>
    </row>
    <row r="1975" spans="1:65" s="13" customFormat="1" ht="10.199999999999999">
      <c r="B1975" s="195"/>
      <c r="C1975" s="196"/>
      <c r="D1975" s="197" t="s">
        <v>167</v>
      </c>
      <c r="E1975" s="198" t="s">
        <v>1</v>
      </c>
      <c r="F1975" s="199" t="s">
        <v>178</v>
      </c>
      <c r="G1975" s="196"/>
      <c r="H1975" s="198" t="s">
        <v>1</v>
      </c>
      <c r="I1975" s="200"/>
      <c r="J1975" s="196"/>
      <c r="K1975" s="196"/>
      <c r="L1975" s="201"/>
      <c r="M1975" s="202"/>
      <c r="N1975" s="203"/>
      <c r="O1975" s="203"/>
      <c r="P1975" s="203"/>
      <c r="Q1975" s="203"/>
      <c r="R1975" s="203"/>
      <c r="S1975" s="203"/>
      <c r="T1975" s="204"/>
      <c r="AT1975" s="205" t="s">
        <v>167</v>
      </c>
      <c r="AU1975" s="205" t="s">
        <v>87</v>
      </c>
      <c r="AV1975" s="13" t="s">
        <v>85</v>
      </c>
      <c r="AW1975" s="13" t="s">
        <v>33</v>
      </c>
      <c r="AX1975" s="13" t="s">
        <v>78</v>
      </c>
      <c r="AY1975" s="205" t="s">
        <v>157</v>
      </c>
    </row>
    <row r="1976" spans="1:65" s="14" customFormat="1" ht="20.399999999999999">
      <c r="B1976" s="206"/>
      <c r="C1976" s="207"/>
      <c r="D1976" s="197" t="s">
        <v>167</v>
      </c>
      <c r="E1976" s="208" t="s">
        <v>1</v>
      </c>
      <c r="F1976" s="209" t="s">
        <v>3820</v>
      </c>
      <c r="G1976" s="207"/>
      <c r="H1976" s="210">
        <v>103</v>
      </c>
      <c r="I1976" s="211"/>
      <c r="J1976" s="207"/>
      <c r="K1976" s="207"/>
      <c r="L1976" s="212"/>
      <c r="M1976" s="213"/>
      <c r="N1976" s="214"/>
      <c r="O1976" s="214"/>
      <c r="P1976" s="214"/>
      <c r="Q1976" s="214"/>
      <c r="R1976" s="214"/>
      <c r="S1976" s="214"/>
      <c r="T1976" s="215"/>
      <c r="AT1976" s="216" t="s">
        <v>167</v>
      </c>
      <c r="AU1976" s="216" t="s">
        <v>87</v>
      </c>
      <c r="AV1976" s="14" t="s">
        <v>87</v>
      </c>
      <c r="AW1976" s="14" t="s">
        <v>33</v>
      </c>
      <c r="AX1976" s="14" t="s">
        <v>78</v>
      </c>
      <c r="AY1976" s="216" t="s">
        <v>157</v>
      </c>
    </row>
    <row r="1977" spans="1:65" s="15" customFormat="1" ht="10.199999999999999">
      <c r="B1977" s="217"/>
      <c r="C1977" s="218"/>
      <c r="D1977" s="197" t="s">
        <v>167</v>
      </c>
      <c r="E1977" s="219" t="s">
        <v>1</v>
      </c>
      <c r="F1977" s="220" t="s">
        <v>171</v>
      </c>
      <c r="G1977" s="218"/>
      <c r="H1977" s="221">
        <v>164</v>
      </c>
      <c r="I1977" s="222"/>
      <c r="J1977" s="218"/>
      <c r="K1977" s="218"/>
      <c r="L1977" s="223"/>
      <c r="M1977" s="224"/>
      <c r="N1977" s="225"/>
      <c r="O1977" s="225"/>
      <c r="P1977" s="225"/>
      <c r="Q1977" s="225"/>
      <c r="R1977" s="225"/>
      <c r="S1977" s="225"/>
      <c r="T1977" s="226"/>
      <c r="AT1977" s="227" t="s">
        <v>167</v>
      </c>
      <c r="AU1977" s="227" t="s">
        <v>87</v>
      </c>
      <c r="AV1977" s="15" t="s">
        <v>165</v>
      </c>
      <c r="AW1977" s="15" t="s">
        <v>33</v>
      </c>
      <c r="AX1977" s="15" t="s">
        <v>85</v>
      </c>
      <c r="AY1977" s="227" t="s">
        <v>157</v>
      </c>
    </row>
    <row r="1978" spans="1:65" s="2" customFormat="1" ht="16.5" customHeight="1">
      <c r="A1978" s="34"/>
      <c r="B1978" s="35"/>
      <c r="C1978" s="182" t="s">
        <v>3821</v>
      </c>
      <c r="D1978" s="182" t="s">
        <v>160</v>
      </c>
      <c r="E1978" s="183" t="s">
        <v>3822</v>
      </c>
      <c r="F1978" s="184" t="s">
        <v>3823</v>
      </c>
      <c r="G1978" s="185" t="s">
        <v>352</v>
      </c>
      <c r="H1978" s="186">
        <v>10</v>
      </c>
      <c r="I1978" s="187"/>
      <c r="J1978" s="188">
        <f>ROUND(I1978*H1978,2)</f>
        <v>0</v>
      </c>
      <c r="K1978" s="184" t="s">
        <v>164</v>
      </c>
      <c r="L1978" s="39"/>
      <c r="M1978" s="189" t="s">
        <v>1</v>
      </c>
      <c r="N1978" s="190" t="s">
        <v>43</v>
      </c>
      <c r="O1978" s="71"/>
      <c r="P1978" s="191">
        <f>O1978*H1978</f>
        <v>0</v>
      </c>
      <c r="Q1978" s="191">
        <v>1.8000000000000001E-4</v>
      </c>
      <c r="R1978" s="191">
        <f>Q1978*H1978</f>
        <v>1.8000000000000002E-3</v>
      </c>
      <c r="S1978" s="191">
        <v>0</v>
      </c>
      <c r="T1978" s="192">
        <f>S1978*H1978</f>
        <v>0</v>
      </c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R1978" s="193" t="s">
        <v>254</v>
      </c>
      <c r="AT1978" s="193" t="s">
        <v>160</v>
      </c>
      <c r="AU1978" s="193" t="s">
        <v>87</v>
      </c>
      <c r="AY1978" s="17" t="s">
        <v>157</v>
      </c>
      <c r="BE1978" s="194">
        <f>IF(N1978="základní",J1978,0)</f>
        <v>0</v>
      </c>
      <c r="BF1978" s="194">
        <f>IF(N1978="snížená",J1978,0)</f>
        <v>0</v>
      </c>
      <c r="BG1978" s="194">
        <f>IF(N1978="zákl. přenesená",J1978,0)</f>
        <v>0</v>
      </c>
      <c r="BH1978" s="194">
        <f>IF(N1978="sníž. přenesená",J1978,0)</f>
        <v>0</v>
      </c>
      <c r="BI1978" s="194">
        <f>IF(N1978="nulová",J1978,0)</f>
        <v>0</v>
      </c>
      <c r="BJ1978" s="17" t="s">
        <v>85</v>
      </c>
      <c r="BK1978" s="194">
        <f>ROUND(I1978*H1978,2)</f>
        <v>0</v>
      </c>
      <c r="BL1978" s="17" t="s">
        <v>254</v>
      </c>
      <c r="BM1978" s="193" t="s">
        <v>3824</v>
      </c>
    </row>
    <row r="1979" spans="1:65" s="14" customFormat="1" ht="10.199999999999999">
      <c r="B1979" s="206"/>
      <c r="C1979" s="207"/>
      <c r="D1979" s="197" t="s">
        <v>167</v>
      </c>
      <c r="E1979" s="208" t="s">
        <v>1</v>
      </c>
      <c r="F1979" s="209" t="s">
        <v>3825</v>
      </c>
      <c r="G1979" s="207"/>
      <c r="H1979" s="210">
        <v>10</v>
      </c>
      <c r="I1979" s="211"/>
      <c r="J1979" s="207"/>
      <c r="K1979" s="207"/>
      <c r="L1979" s="212"/>
      <c r="M1979" s="213"/>
      <c r="N1979" s="214"/>
      <c r="O1979" s="214"/>
      <c r="P1979" s="214"/>
      <c r="Q1979" s="214"/>
      <c r="R1979" s="214"/>
      <c r="S1979" s="214"/>
      <c r="T1979" s="215"/>
      <c r="AT1979" s="216" t="s">
        <v>167</v>
      </c>
      <c r="AU1979" s="216" t="s">
        <v>87</v>
      </c>
      <c r="AV1979" s="14" t="s">
        <v>87</v>
      </c>
      <c r="AW1979" s="14" t="s">
        <v>33</v>
      </c>
      <c r="AX1979" s="14" t="s">
        <v>85</v>
      </c>
      <c r="AY1979" s="216" t="s">
        <v>157</v>
      </c>
    </row>
    <row r="1980" spans="1:65" s="2" customFormat="1" ht="16.5" customHeight="1">
      <c r="A1980" s="34"/>
      <c r="B1980" s="35"/>
      <c r="C1980" s="182" t="s">
        <v>3826</v>
      </c>
      <c r="D1980" s="182" t="s">
        <v>160</v>
      </c>
      <c r="E1980" s="183" t="s">
        <v>3827</v>
      </c>
      <c r="F1980" s="184" t="s">
        <v>3828</v>
      </c>
      <c r="G1980" s="185" t="s">
        <v>202</v>
      </c>
      <c r="H1980" s="186">
        <v>450.15</v>
      </c>
      <c r="I1980" s="187"/>
      <c r="J1980" s="188">
        <f>ROUND(I1980*H1980,2)</f>
        <v>0</v>
      </c>
      <c r="K1980" s="184" t="s">
        <v>164</v>
      </c>
      <c r="L1980" s="39"/>
      <c r="M1980" s="189" t="s">
        <v>1</v>
      </c>
      <c r="N1980" s="190" t="s">
        <v>43</v>
      </c>
      <c r="O1980" s="71"/>
      <c r="P1980" s="191">
        <f>O1980*H1980</f>
        <v>0</v>
      </c>
      <c r="Q1980" s="191">
        <v>1.42E-3</v>
      </c>
      <c r="R1980" s="191">
        <f>Q1980*H1980</f>
        <v>0.63921300000000003</v>
      </c>
      <c r="S1980" s="191">
        <v>0</v>
      </c>
      <c r="T1980" s="19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193" t="s">
        <v>254</v>
      </c>
      <c r="AT1980" s="193" t="s">
        <v>160</v>
      </c>
      <c r="AU1980" s="193" t="s">
        <v>87</v>
      </c>
      <c r="AY1980" s="17" t="s">
        <v>157</v>
      </c>
      <c r="BE1980" s="194">
        <f>IF(N1980="základní",J1980,0)</f>
        <v>0</v>
      </c>
      <c r="BF1980" s="194">
        <f>IF(N1980="snížená",J1980,0)</f>
        <v>0</v>
      </c>
      <c r="BG1980" s="194">
        <f>IF(N1980="zákl. přenesená",J1980,0)</f>
        <v>0</v>
      </c>
      <c r="BH1980" s="194">
        <f>IF(N1980="sníž. přenesená",J1980,0)</f>
        <v>0</v>
      </c>
      <c r="BI1980" s="194">
        <f>IF(N1980="nulová",J1980,0)</f>
        <v>0</v>
      </c>
      <c r="BJ1980" s="17" t="s">
        <v>85</v>
      </c>
      <c r="BK1980" s="194">
        <f>ROUND(I1980*H1980,2)</f>
        <v>0</v>
      </c>
      <c r="BL1980" s="17" t="s">
        <v>254</v>
      </c>
      <c r="BM1980" s="193" t="s">
        <v>3829</v>
      </c>
    </row>
    <row r="1981" spans="1:65" s="13" customFormat="1" ht="10.199999999999999">
      <c r="B1981" s="195"/>
      <c r="C1981" s="196"/>
      <c r="D1981" s="197" t="s">
        <v>167</v>
      </c>
      <c r="E1981" s="198" t="s">
        <v>1</v>
      </c>
      <c r="F1981" s="199" t="s">
        <v>189</v>
      </c>
      <c r="G1981" s="196"/>
      <c r="H1981" s="198" t="s">
        <v>1</v>
      </c>
      <c r="I1981" s="200"/>
      <c r="J1981" s="196"/>
      <c r="K1981" s="196"/>
      <c r="L1981" s="201"/>
      <c r="M1981" s="202"/>
      <c r="N1981" s="203"/>
      <c r="O1981" s="203"/>
      <c r="P1981" s="203"/>
      <c r="Q1981" s="203"/>
      <c r="R1981" s="203"/>
      <c r="S1981" s="203"/>
      <c r="T1981" s="204"/>
      <c r="AT1981" s="205" t="s">
        <v>167</v>
      </c>
      <c r="AU1981" s="205" t="s">
        <v>87</v>
      </c>
      <c r="AV1981" s="13" t="s">
        <v>85</v>
      </c>
      <c r="AW1981" s="13" t="s">
        <v>33</v>
      </c>
      <c r="AX1981" s="13" t="s">
        <v>78</v>
      </c>
      <c r="AY1981" s="205" t="s">
        <v>157</v>
      </c>
    </row>
    <row r="1982" spans="1:65" s="14" customFormat="1" ht="20.399999999999999">
      <c r="B1982" s="206"/>
      <c r="C1982" s="207"/>
      <c r="D1982" s="197" t="s">
        <v>167</v>
      </c>
      <c r="E1982" s="208" t="s">
        <v>1</v>
      </c>
      <c r="F1982" s="209" t="s">
        <v>3830</v>
      </c>
      <c r="G1982" s="207"/>
      <c r="H1982" s="210">
        <v>29.9</v>
      </c>
      <c r="I1982" s="211"/>
      <c r="J1982" s="207"/>
      <c r="K1982" s="207"/>
      <c r="L1982" s="212"/>
      <c r="M1982" s="213"/>
      <c r="N1982" s="214"/>
      <c r="O1982" s="214"/>
      <c r="P1982" s="214"/>
      <c r="Q1982" s="214"/>
      <c r="R1982" s="214"/>
      <c r="S1982" s="214"/>
      <c r="T1982" s="215"/>
      <c r="AT1982" s="216" t="s">
        <v>167</v>
      </c>
      <c r="AU1982" s="216" t="s">
        <v>87</v>
      </c>
      <c r="AV1982" s="14" t="s">
        <v>87</v>
      </c>
      <c r="AW1982" s="14" t="s">
        <v>33</v>
      </c>
      <c r="AX1982" s="14" t="s">
        <v>78</v>
      </c>
      <c r="AY1982" s="216" t="s">
        <v>157</v>
      </c>
    </row>
    <row r="1983" spans="1:65" s="14" customFormat="1" ht="10.199999999999999">
      <c r="B1983" s="206"/>
      <c r="C1983" s="207"/>
      <c r="D1983" s="197" t="s">
        <v>167</v>
      </c>
      <c r="E1983" s="208" t="s">
        <v>1</v>
      </c>
      <c r="F1983" s="209" t="s">
        <v>3831</v>
      </c>
      <c r="G1983" s="207"/>
      <c r="H1983" s="210">
        <v>10.35</v>
      </c>
      <c r="I1983" s="211"/>
      <c r="J1983" s="207"/>
      <c r="K1983" s="207"/>
      <c r="L1983" s="212"/>
      <c r="M1983" s="213"/>
      <c r="N1983" s="214"/>
      <c r="O1983" s="214"/>
      <c r="P1983" s="214"/>
      <c r="Q1983" s="214"/>
      <c r="R1983" s="214"/>
      <c r="S1983" s="214"/>
      <c r="T1983" s="215"/>
      <c r="AT1983" s="216" t="s">
        <v>167</v>
      </c>
      <c r="AU1983" s="216" t="s">
        <v>87</v>
      </c>
      <c r="AV1983" s="14" t="s">
        <v>87</v>
      </c>
      <c r="AW1983" s="14" t="s">
        <v>33</v>
      </c>
      <c r="AX1983" s="14" t="s">
        <v>78</v>
      </c>
      <c r="AY1983" s="216" t="s">
        <v>157</v>
      </c>
    </row>
    <row r="1984" spans="1:65" s="14" customFormat="1" ht="10.199999999999999">
      <c r="B1984" s="206"/>
      <c r="C1984" s="207"/>
      <c r="D1984" s="197" t="s">
        <v>167</v>
      </c>
      <c r="E1984" s="208" t="s">
        <v>1</v>
      </c>
      <c r="F1984" s="209" t="s">
        <v>3832</v>
      </c>
      <c r="G1984" s="207"/>
      <c r="H1984" s="210">
        <v>19.45</v>
      </c>
      <c r="I1984" s="211"/>
      <c r="J1984" s="207"/>
      <c r="K1984" s="207"/>
      <c r="L1984" s="212"/>
      <c r="M1984" s="213"/>
      <c r="N1984" s="214"/>
      <c r="O1984" s="214"/>
      <c r="P1984" s="214"/>
      <c r="Q1984" s="214"/>
      <c r="R1984" s="214"/>
      <c r="S1984" s="214"/>
      <c r="T1984" s="215"/>
      <c r="AT1984" s="216" t="s">
        <v>167</v>
      </c>
      <c r="AU1984" s="216" t="s">
        <v>87</v>
      </c>
      <c r="AV1984" s="14" t="s">
        <v>87</v>
      </c>
      <c r="AW1984" s="14" t="s">
        <v>33</v>
      </c>
      <c r="AX1984" s="14" t="s">
        <v>78</v>
      </c>
      <c r="AY1984" s="216" t="s">
        <v>157</v>
      </c>
    </row>
    <row r="1985" spans="2:51" s="14" customFormat="1" ht="20.399999999999999">
      <c r="B1985" s="206"/>
      <c r="C1985" s="207"/>
      <c r="D1985" s="197" t="s">
        <v>167</v>
      </c>
      <c r="E1985" s="208" t="s">
        <v>1</v>
      </c>
      <c r="F1985" s="209" t="s">
        <v>3833</v>
      </c>
      <c r="G1985" s="207"/>
      <c r="H1985" s="210">
        <v>15.6</v>
      </c>
      <c r="I1985" s="211"/>
      <c r="J1985" s="207"/>
      <c r="K1985" s="207"/>
      <c r="L1985" s="212"/>
      <c r="M1985" s="213"/>
      <c r="N1985" s="214"/>
      <c r="O1985" s="214"/>
      <c r="P1985" s="214"/>
      <c r="Q1985" s="214"/>
      <c r="R1985" s="214"/>
      <c r="S1985" s="214"/>
      <c r="T1985" s="215"/>
      <c r="AT1985" s="216" t="s">
        <v>167</v>
      </c>
      <c r="AU1985" s="216" t="s">
        <v>87</v>
      </c>
      <c r="AV1985" s="14" t="s">
        <v>87</v>
      </c>
      <c r="AW1985" s="14" t="s">
        <v>33</v>
      </c>
      <c r="AX1985" s="14" t="s">
        <v>78</v>
      </c>
      <c r="AY1985" s="216" t="s">
        <v>157</v>
      </c>
    </row>
    <row r="1986" spans="2:51" s="14" customFormat="1" ht="10.199999999999999">
      <c r="B1986" s="206"/>
      <c r="C1986" s="207"/>
      <c r="D1986" s="197" t="s">
        <v>167</v>
      </c>
      <c r="E1986" s="208" t="s">
        <v>1</v>
      </c>
      <c r="F1986" s="209" t="s">
        <v>3834</v>
      </c>
      <c r="G1986" s="207"/>
      <c r="H1986" s="210">
        <v>4.3</v>
      </c>
      <c r="I1986" s="211"/>
      <c r="J1986" s="207"/>
      <c r="K1986" s="207"/>
      <c r="L1986" s="212"/>
      <c r="M1986" s="213"/>
      <c r="N1986" s="214"/>
      <c r="O1986" s="214"/>
      <c r="P1986" s="214"/>
      <c r="Q1986" s="214"/>
      <c r="R1986" s="214"/>
      <c r="S1986" s="214"/>
      <c r="T1986" s="215"/>
      <c r="AT1986" s="216" t="s">
        <v>167</v>
      </c>
      <c r="AU1986" s="216" t="s">
        <v>87</v>
      </c>
      <c r="AV1986" s="14" t="s">
        <v>87</v>
      </c>
      <c r="AW1986" s="14" t="s">
        <v>33</v>
      </c>
      <c r="AX1986" s="14" t="s">
        <v>78</v>
      </c>
      <c r="AY1986" s="216" t="s">
        <v>157</v>
      </c>
    </row>
    <row r="1987" spans="2:51" s="14" customFormat="1" ht="10.199999999999999">
      <c r="B1987" s="206"/>
      <c r="C1987" s="207"/>
      <c r="D1987" s="197" t="s">
        <v>167</v>
      </c>
      <c r="E1987" s="208" t="s">
        <v>1</v>
      </c>
      <c r="F1987" s="209" t="s">
        <v>3835</v>
      </c>
      <c r="G1987" s="207"/>
      <c r="H1987" s="210">
        <v>4.2</v>
      </c>
      <c r="I1987" s="211"/>
      <c r="J1987" s="207"/>
      <c r="K1987" s="207"/>
      <c r="L1987" s="212"/>
      <c r="M1987" s="213"/>
      <c r="N1987" s="214"/>
      <c r="O1987" s="214"/>
      <c r="P1987" s="214"/>
      <c r="Q1987" s="214"/>
      <c r="R1987" s="214"/>
      <c r="S1987" s="214"/>
      <c r="T1987" s="215"/>
      <c r="AT1987" s="216" t="s">
        <v>167</v>
      </c>
      <c r="AU1987" s="216" t="s">
        <v>87</v>
      </c>
      <c r="AV1987" s="14" t="s">
        <v>87</v>
      </c>
      <c r="AW1987" s="14" t="s">
        <v>33</v>
      </c>
      <c r="AX1987" s="14" t="s">
        <v>78</v>
      </c>
      <c r="AY1987" s="216" t="s">
        <v>157</v>
      </c>
    </row>
    <row r="1988" spans="2:51" s="14" customFormat="1" ht="20.399999999999999">
      <c r="B1988" s="206"/>
      <c r="C1988" s="207"/>
      <c r="D1988" s="197" t="s">
        <v>167</v>
      </c>
      <c r="E1988" s="208" t="s">
        <v>1</v>
      </c>
      <c r="F1988" s="209" t="s">
        <v>3836</v>
      </c>
      <c r="G1988" s="207"/>
      <c r="H1988" s="210">
        <v>13.7</v>
      </c>
      <c r="I1988" s="211"/>
      <c r="J1988" s="207"/>
      <c r="K1988" s="207"/>
      <c r="L1988" s="212"/>
      <c r="M1988" s="213"/>
      <c r="N1988" s="214"/>
      <c r="O1988" s="214"/>
      <c r="P1988" s="214"/>
      <c r="Q1988" s="214"/>
      <c r="R1988" s="214"/>
      <c r="S1988" s="214"/>
      <c r="T1988" s="215"/>
      <c r="AT1988" s="216" t="s">
        <v>167</v>
      </c>
      <c r="AU1988" s="216" t="s">
        <v>87</v>
      </c>
      <c r="AV1988" s="14" t="s">
        <v>87</v>
      </c>
      <c r="AW1988" s="14" t="s">
        <v>33</v>
      </c>
      <c r="AX1988" s="14" t="s">
        <v>78</v>
      </c>
      <c r="AY1988" s="216" t="s">
        <v>157</v>
      </c>
    </row>
    <row r="1989" spans="2:51" s="14" customFormat="1" ht="10.199999999999999">
      <c r="B1989" s="206"/>
      <c r="C1989" s="207"/>
      <c r="D1989" s="197" t="s">
        <v>167</v>
      </c>
      <c r="E1989" s="208" t="s">
        <v>1</v>
      </c>
      <c r="F1989" s="209" t="s">
        <v>3837</v>
      </c>
      <c r="G1989" s="207"/>
      <c r="H1989" s="210">
        <v>11.8</v>
      </c>
      <c r="I1989" s="211"/>
      <c r="J1989" s="207"/>
      <c r="K1989" s="207"/>
      <c r="L1989" s="212"/>
      <c r="M1989" s="213"/>
      <c r="N1989" s="214"/>
      <c r="O1989" s="214"/>
      <c r="P1989" s="214"/>
      <c r="Q1989" s="214"/>
      <c r="R1989" s="214"/>
      <c r="S1989" s="214"/>
      <c r="T1989" s="215"/>
      <c r="AT1989" s="216" t="s">
        <v>167</v>
      </c>
      <c r="AU1989" s="216" t="s">
        <v>87</v>
      </c>
      <c r="AV1989" s="14" t="s">
        <v>87</v>
      </c>
      <c r="AW1989" s="14" t="s">
        <v>33</v>
      </c>
      <c r="AX1989" s="14" t="s">
        <v>78</v>
      </c>
      <c r="AY1989" s="216" t="s">
        <v>157</v>
      </c>
    </row>
    <row r="1990" spans="2:51" s="14" customFormat="1" ht="10.199999999999999">
      <c r="B1990" s="206"/>
      <c r="C1990" s="207"/>
      <c r="D1990" s="197" t="s">
        <v>167</v>
      </c>
      <c r="E1990" s="208" t="s">
        <v>1</v>
      </c>
      <c r="F1990" s="209" t="s">
        <v>3838</v>
      </c>
      <c r="G1990" s="207"/>
      <c r="H1990" s="210">
        <v>9.65</v>
      </c>
      <c r="I1990" s="211"/>
      <c r="J1990" s="207"/>
      <c r="K1990" s="207"/>
      <c r="L1990" s="212"/>
      <c r="M1990" s="213"/>
      <c r="N1990" s="214"/>
      <c r="O1990" s="214"/>
      <c r="P1990" s="214"/>
      <c r="Q1990" s="214"/>
      <c r="R1990" s="214"/>
      <c r="S1990" s="214"/>
      <c r="T1990" s="215"/>
      <c r="AT1990" s="216" t="s">
        <v>167</v>
      </c>
      <c r="AU1990" s="216" t="s">
        <v>87</v>
      </c>
      <c r="AV1990" s="14" t="s">
        <v>87</v>
      </c>
      <c r="AW1990" s="14" t="s">
        <v>33</v>
      </c>
      <c r="AX1990" s="14" t="s">
        <v>78</v>
      </c>
      <c r="AY1990" s="216" t="s">
        <v>157</v>
      </c>
    </row>
    <row r="1991" spans="2:51" s="14" customFormat="1" ht="10.199999999999999">
      <c r="B1991" s="206"/>
      <c r="C1991" s="207"/>
      <c r="D1991" s="197" t="s">
        <v>167</v>
      </c>
      <c r="E1991" s="208" t="s">
        <v>1</v>
      </c>
      <c r="F1991" s="209" t="s">
        <v>3839</v>
      </c>
      <c r="G1991" s="207"/>
      <c r="H1991" s="210">
        <v>9.65</v>
      </c>
      <c r="I1991" s="211"/>
      <c r="J1991" s="207"/>
      <c r="K1991" s="207"/>
      <c r="L1991" s="212"/>
      <c r="M1991" s="213"/>
      <c r="N1991" s="214"/>
      <c r="O1991" s="214"/>
      <c r="P1991" s="214"/>
      <c r="Q1991" s="214"/>
      <c r="R1991" s="214"/>
      <c r="S1991" s="214"/>
      <c r="T1991" s="215"/>
      <c r="AT1991" s="216" t="s">
        <v>167</v>
      </c>
      <c r="AU1991" s="216" t="s">
        <v>87</v>
      </c>
      <c r="AV1991" s="14" t="s">
        <v>87</v>
      </c>
      <c r="AW1991" s="14" t="s">
        <v>33</v>
      </c>
      <c r="AX1991" s="14" t="s">
        <v>78</v>
      </c>
      <c r="AY1991" s="216" t="s">
        <v>157</v>
      </c>
    </row>
    <row r="1992" spans="2:51" s="14" customFormat="1" ht="10.199999999999999">
      <c r="B1992" s="206"/>
      <c r="C1992" s="207"/>
      <c r="D1992" s="197" t="s">
        <v>167</v>
      </c>
      <c r="E1992" s="208" t="s">
        <v>1</v>
      </c>
      <c r="F1992" s="209" t="s">
        <v>3840</v>
      </c>
      <c r="G1992" s="207"/>
      <c r="H1992" s="210">
        <v>4.2</v>
      </c>
      <c r="I1992" s="211"/>
      <c r="J1992" s="207"/>
      <c r="K1992" s="207"/>
      <c r="L1992" s="212"/>
      <c r="M1992" s="213"/>
      <c r="N1992" s="214"/>
      <c r="O1992" s="214"/>
      <c r="P1992" s="214"/>
      <c r="Q1992" s="214"/>
      <c r="R1992" s="214"/>
      <c r="S1992" s="214"/>
      <c r="T1992" s="215"/>
      <c r="AT1992" s="216" t="s">
        <v>167</v>
      </c>
      <c r="AU1992" s="216" t="s">
        <v>87</v>
      </c>
      <c r="AV1992" s="14" t="s">
        <v>87</v>
      </c>
      <c r="AW1992" s="14" t="s">
        <v>33</v>
      </c>
      <c r="AX1992" s="14" t="s">
        <v>78</v>
      </c>
      <c r="AY1992" s="216" t="s">
        <v>157</v>
      </c>
    </row>
    <row r="1993" spans="2:51" s="14" customFormat="1" ht="20.399999999999999">
      <c r="B1993" s="206"/>
      <c r="C1993" s="207"/>
      <c r="D1993" s="197" t="s">
        <v>167</v>
      </c>
      <c r="E1993" s="208" t="s">
        <v>1</v>
      </c>
      <c r="F1993" s="209" t="s">
        <v>3841</v>
      </c>
      <c r="G1993" s="207"/>
      <c r="H1993" s="210">
        <v>10.6</v>
      </c>
      <c r="I1993" s="211"/>
      <c r="J1993" s="207"/>
      <c r="K1993" s="207"/>
      <c r="L1993" s="212"/>
      <c r="M1993" s="213"/>
      <c r="N1993" s="214"/>
      <c r="O1993" s="214"/>
      <c r="P1993" s="214"/>
      <c r="Q1993" s="214"/>
      <c r="R1993" s="214"/>
      <c r="S1993" s="214"/>
      <c r="T1993" s="215"/>
      <c r="AT1993" s="216" t="s">
        <v>167</v>
      </c>
      <c r="AU1993" s="216" t="s">
        <v>87</v>
      </c>
      <c r="AV1993" s="14" t="s">
        <v>87</v>
      </c>
      <c r="AW1993" s="14" t="s">
        <v>33</v>
      </c>
      <c r="AX1993" s="14" t="s">
        <v>78</v>
      </c>
      <c r="AY1993" s="216" t="s">
        <v>157</v>
      </c>
    </row>
    <row r="1994" spans="2:51" s="14" customFormat="1" ht="10.199999999999999">
      <c r="B1994" s="206"/>
      <c r="C1994" s="207"/>
      <c r="D1994" s="197" t="s">
        <v>167</v>
      </c>
      <c r="E1994" s="208" t="s">
        <v>1</v>
      </c>
      <c r="F1994" s="209" t="s">
        <v>3842</v>
      </c>
      <c r="G1994" s="207"/>
      <c r="H1994" s="210">
        <v>4.3</v>
      </c>
      <c r="I1994" s="211"/>
      <c r="J1994" s="207"/>
      <c r="K1994" s="207"/>
      <c r="L1994" s="212"/>
      <c r="M1994" s="213"/>
      <c r="N1994" s="214"/>
      <c r="O1994" s="214"/>
      <c r="P1994" s="214"/>
      <c r="Q1994" s="214"/>
      <c r="R1994" s="214"/>
      <c r="S1994" s="214"/>
      <c r="T1994" s="215"/>
      <c r="AT1994" s="216" t="s">
        <v>167</v>
      </c>
      <c r="AU1994" s="216" t="s">
        <v>87</v>
      </c>
      <c r="AV1994" s="14" t="s">
        <v>87</v>
      </c>
      <c r="AW1994" s="14" t="s">
        <v>33</v>
      </c>
      <c r="AX1994" s="14" t="s">
        <v>78</v>
      </c>
      <c r="AY1994" s="216" t="s">
        <v>157</v>
      </c>
    </row>
    <row r="1995" spans="2:51" s="14" customFormat="1" ht="10.199999999999999">
      <c r="B1995" s="206"/>
      <c r="C1995" s="207"/>
      <c r="D1995" s="197" t="s">
        <v>167</v>
      </c>
      <c r="E1995" s="208" t="s">
        <v>1</v>
      </c>
      <c r="F1995" s="209" t="s">
        <v>3843</v>
      </c>
      <c r="G1995" s="207"/>
      <c r="H1995" s="210">
        <v>3.45</v>
      </c>
      <c r="I1995" s="211"/>
      <c r="J1995" s="207"/>
      <c r="K1995" s="207"/>
      <c r="L1995" s="212"/>
      <c r="M1995" s="213"/>
      <c r="N1995" s="214"/>
      <c r="O1995" s="214"/>
      <c r="P1995" s="214"/>
      <c r="Q1995" s="214"/>
      <c r="R1995" s="214"/>
      <c r="S1995" s="214"/>
      <c r="T1995" s="215"/>
      <c r="AT1995" s="216" t="s">
        <v>167</v>
      </c>
      <c r="AU1995" s="216" t="s">
        <v>87</v>
      </c>
      <c r="AV1995" s="14" t="s">
        <v>87</v>
      </c>
      <c r="AW1995" s="14" t="s">
        <v>33</v>
      </c>
      <c r="AX1995" s="14" t="s">
        <v>78</v>
      </c>
      <c r="AY1995" s="216" t="s">
        <v>157</v>
      </c>
    </row>
    <row r="1996" spans="2:51" s="14" customFormat="1" ht="10.199999999999999">
      <c r="B1996" s="206"/>
      <c r="C1996" s="207"/>
      <c r="D1996" s="197" t="s">
        <v>167</v>
      </c>
      <c r="E1996" s="208" t="s">
        <v>1</v>
      </c>
      <c r="F1996" s="209" t="s">
        <v>3844</v>
      </c>
      <c r="G1996" s="207"/>
      <c r="H1996" s="210">
        <v>10.199999999999999</v>
      </c>
      <c r="I1996" s="211"/>
      <c r="J1996" s="207"/>
      <c r="K1996" s="207"/>
      <c r="L1996" s="212"/>
      <c r="M1996" s="213"/>
      <c r="N1996" s="214"/>
      <c r="O1996" s="214"/>
      <c r="P1996" s="214"/>
      <c r="Q1996" s="214"/>
      <c r="R1996" s="214"/>
      <c r="S1996" s="214"/>
      <c r="T1996" s="215"/>
      <c r="AT1996" s="216" t="s">
        <v>167</v>
      </c>
      <c r="AU1996" s="216" t="s">
        <v>87</v>
      </c>
      <c r="AV1996" s="14" t="s">
        <v>87</v>
      </c>
      <c r="AW1996" s="14" t="s">
        <v>33</v>
      </c>
      <c r="AX1996" s="14" t="s">
        <v>78</v>
      </c>
      <c r="AY1996" s="216" t="s">
        <v>157</v>
      </c>
    </row>
    <row r="1997" spans="2:51" s="13" customFormat="1" ht="10.199999999999999">
      <c r="B1997" s="195"/>
      <c r="C1997" s="196"/>
      <c r="D1997" s="197" t="s">
        <v>167</v>
      </c>
      <c r="E1997" s="198" t="s">
        <v>1</v>
      </c>
      <c r="F1997" s="199" t="s">
        <v>178</v>
      </c>
      <c r="G1997" s="196"/>
      <c r="H1997" s="198" t="s">
        <v>1</v>
      </c>
      <c r="I1997" s="200"/>
      <c r="J1997" s="196"/>
      <c r="K1997" s="196"/>
      <c r="L1997" s="201"/>
      <c r="M1997" s="202"/>
      <c r="N1997" s="203"/>
      <c r="O1997" s="203"/>
      <c r="P1997" s="203"/>
      <c r="Q1997" s="203"/>
      <c r="R1997" s="203"/>
      <c r="S1997" s="203"/>
      <c r="T1997" s="204"/>
      <c r="AT1997" s="205" t="s">
        <v>167</v>
      </c>
      <c r="AU1997" s="205" t="s">
        <v>87</v>
      </c>
      <c r="AV1997" s="13" t="s">
        <v>85</v>
      </c>
      <c r="AW1997" s="13" t="s">
        <v>33</v>
      </c>
      <c r="AX1997" s="13" t="s">
        <v>78</v>
      </c>
      <c r="AY1997" s="205" t="s">
        <v>157</v>
      </c>
    </row>
    <row r="1998" spans="2:51" s="14" customFormat="1" ht="10.199999999999999">
      <c r="B1998" s="206"/>
      <c r="C1998" s="207"/>
      <c r="D1998" s="197" t="s">
        <v>167</v>
      </c>
      <c r="E1998" s="208" t="s">
        <v>1</v>
      </c>
      <c r="F1998" s="209" t="s">
        <v>311</v>
      </c>
      <c r="G1998" s="207"/>
      <c r="H1998" s="210">
        <v>4.8</v>
      </c>
      <c r="I1998" s="211"/>
      <c r="J1998" s="207"/>
      <c r="K1998" s="207"/>
      <c r="L1998" s="212"/>
      <c r="M1998" s="213"/>
      <c r="N1998" s="214"/>
      <c r="O1998" s="214"/>
      <c r="P1998" s="214"/>
      <c r="Q1998" s="214"/>
      <c r="R1998" s="214"/>
      <c r="S1998" s="214"/>
      <c r="T1998" s="215"/>
      <c r="AT1998" s="216" t="s">
        <v>167</v>
      </c>
      <c r="AU1998" s="216" t="s">
        <v>87</v>
      </c>
      <c r="AV1998" s="14" t="s">
        <v>87</v>
      </c>
      <c r="AW1998" s="14" t="s">
        <v>33</v>
      </c>
      <c r="AX1998" s="14" t="s">
        <v>78</v>
      </c>
      <c r="AY1998" s="216" t="s">
        <v>157</v>
      </c>
    </row>
    <row r="1999" spans="2:51" s="14" customFormat="1" ht="40.799999999999997">
      <c r="B1999" s="206"/>
      <c r="C1999" s="207"/>
      <c r="D1999" s="197" t="s">
        <v>167</v>
      </c>
      <c r="E1999" s="208" t="s">
        <v>1</v>
      </c>
      <c r="F1999" s="209" t="s">
        <v>3845</v>
      </c>
      <c r="G1999" s="207"/>
      <c r="H1999" s="210">
        <v>20.684999999999999</v>
      </c>
      <c r="I1999" s="211"/>
      <c r="J1999" s="207"/>
      <c r="K1999" s="207"/>
      <c r="L1999" s="212"/>
      <c r="M1999" s="213"/>
      <c r="N1999" s="214"/>
      <c r="O1999" s="214"/>
      <c r="P1999" s="214"/>
      <c r="Q1999" s="214"/>
      <c r="R1999" s="214"/>
      <c r="S1999" s="214"/>
      <c r="T1999" s="215"/>
      <c r="AT1999" s="216" t="s">
        <v>167</v>
      </c>
      <c r="AU1999" s="216" t="s">
        <v>87</v>
      </c>
      <c r="AV1999" s="14" t="s">
        <v>87</v>
      </c>
      <c r="AW1999" s="14" t="s">
        <v>33</v>
      </c>
      <c r="AX1999" s="14" t="s">
        <v>78</v>
      </c>
      <c r="AY1999" s="216" t="s">
        <v>157</v>
      </c>
    </row>
    <row r="2000" spans="2:51" s="14" customFormat="1" ht="10.199999999999999">
      <c r="B2000" s="206"/>
      <c r="C2000" s="207"/>
      <c r="D2000" s="197" t="s">
        <v>167</v>
      </c>
      <c r="E2000" s="208" t="s">
        <v>1</v>
      </c>
      <c r="F2000" s="209" t="s">
        <v>313</v>
      </c>
      <c r="G2000" s="207"/>
      <c r="H2000" s="210">
        <v>17.100000000000001</v>
      </c>
      <c r="I2000" s="211"/>
      <c r="J2000" s="207"/>
      <c r="K2000" s="207"/>
      <c r="L2000" s="212"/>
      <c r="M2000" s="213"/>
      <c r="N2000" s="214"/>
      <c r="O2000" s="214"/>
      <c r="P2000" s="214"/>
      <c r="Q2000" s="214"/>
      <c r="R2000" s="214"/>
      <c r="S2000" s="214"/>
      <c r="T2000" s="215"/>
      <c r="AT2000" s="216" t="s">
        <v>167</v>
      </c>
      <c r="AU2000" s="216" t="s">
        <v>87</v>
      </c>
      <c r="AV2000" s="14" t="s">
        <v>87</v>
      </c>
      <c r="AW2000" s="14" t="s">
        <v>33</v>
      </c>
      <c r="AX2000" s="14" t="s">
        <v>78</v>
      </c>
      <c r="AY2000" s="216" t="s">
        <v>157</v>
      </c>
    </row>
    <row r="2001" spans="2:51" s="14" customFormat="1" ht="10.199999999999999">
      <c r="B2001" s="206"/>
      <c r="C2001" s="207"/>
      <c r="D2001" s="197" t="s">
        <v>167</v>
      </c>
      <c r="E2001" s="208" t="s">
        <v>1</v>
      </c>
      <c r="F2001" s="209" t="s">
        <v>315</v>
      </c>
      <c r="G2001" s="207"/>
      <c r="H2001" s="210">
        <v>6.85</v>
      </c>
      <c r="I2001" s="211"/>
      <c r="J2001" s="207"/>
      <c r="K2001" s="207"/>
      <c r="L2001" s="212"/>
      <c r="M2001" s="213"/>
      <c r="N2001" s="214"/>
      <c r="O2001" s="214"/>
      <c r="P2001" s="214"/>
      <c r="Q2001" s="214"/>
      <c r="R2001" s="214"/>
      <c r="S2001" s="214"/>
      <c r="T2001" s="215"/>
      <c r="AT2001" s="216" t="s">
        <v>167</v>
      </c>
      <c r="AU2001" s="216" t="s">
        <v>87</v>
      </c>
      <c r="AV2001" s="14" t="s">
        <v>87</v>
      </c>
      <c r="AW2001" s="14" t="s">
        <v>33</v>
      </c>
      <c r="AX2001" s="14" t="s">
        <v>78</v>
      </c>
      <c r="AY2001" s="216" t="s">
        <v>157</v>
      </c>
    </row>
    <row r="2002" spans="2:51" s="14" customFormat="1" ht="10.199999999999999">
      <c r="B2002" s="206"/>
      <c r="C2002" s="207"/>
      <c r="D2002" s="197" t="s">
        <v>167</v>
      </c>
      <c r="E2002" s="208" t="s">
        <v>1</v>
      </c>
      <c r="F2002" s="209" t="s">
        <v>316</v>
      </c>
      <c r="G2002" s="207"/>
      <c r="H2002" s="210">
        <v>14</v>
      </c>
      <c r="I2002" s="211"/>
      <c r="J2002" s="207"/>
      <c r="K2002" s="207"/>
      <c r="L2002" s="212"/>
      <c r="M2002" s="213"/>
      <c r="N2002" s="214"/>
      <c r="O2002" s="214"/>
      <c r="P2002" s="214"/>
      <c r="Q2002" s="214"/>
      <c r="R2002" s="214"/>
      <c r="S2002" s="214"/>
      <c r="T2002" s="215"/>
      <c r="AT2002" s="216" t="s">
        <v>167</v>
      </c>
      <c r="AU2002" s="216" t="s">
        <v>87</v>
      </c>
      <c r="AV2002" s="14" t="s">
        <v>87</v>
      </c>
      <c r="AW2002" s="14" t="s">
        <v>33</v>
      </c>
      <c r="AX2002" s="14" t="s">
        <v>78</v>
      </c>
      <c r="AY2002" s="216" t="s">
        <v>157</v>
      </c>
    </row>
    <row r="2003" spans="2:51" s="14" customFormat="1" ht="10.199999999999999">
      <c r="B2003" s="206"/>
      <c r="C2003" s="207"/>
      <c r="D2003" s="197" t="s">
        <v>167</v>
      </c>
      <c r="E2003" s="208" t="s">
        <v>1</v>
      </c>
      <c r="F2003" s="209" t="s">
        <v>317</v>
      </c>
      <c r="G2003" s="207"/>
      <c r="H2003" s="210">
        <v>12.45</v>
      </c>
      <c r="I2003" s="211"/>
      <c r="J2003" s="207"/>
      <c r="K2003" s="207"/>
      <c r="L2003" s="212"/>
      <c r="M2003" s="213"/>
      <c r="N2003" s="214"/>
      <c r="O2003" s="214"/>
      <c r="P2003" s="214"/>
      <c r="Q2003" s="214"/>
      <c r="R2003" s="214"/>
      <c r="S2003" s="214"/>
      <c r="T2003" s="215"/>
      <c r="AT2003" s="216" t="s">
        <v>167</v>
      </c>
      <c r="AU2003" s="216" t="s">
        <v>87</v>
      </c>
      <c r="AV2003" s="14" t="s">
        <v>87</v>
      </c>
      <c r="AW2003" s="14" t="s">
        <v>33</v>
      </c>
      <c r="AX2003" s="14" t="s">
        <v>78</v>
      </c>
      <c r="AY2003" s="216" t="s">
        <v>157</v>
      </c>
    </row>
    <row r="2004" spans="2:51" s="14" customFormat="1" ht="10.199999999999999">
      <c r="B2004" s="206"/>
      <c r="C2004" s="207"/>
      <c r="D2004" s="197" t="s">
        <v>167</v>
      </c>
      <c r="E2004" s="208" t="s">
        <v>1</v>
      </c>
      <c r="F2004" s="209" t="s">
        <v>318</v>
      </c>
      <c r="G2004" s="207"/>
      <c r="H2004" s="210">
        <v>9.6999999999999993</v>
      </c>
      <c r="I2004" s="211"/>
      <c r="J2004" s="207"/>
      <c r="K2004" s="207"/>
      <c r="L2004" s="212"/>
      <c r="M2004" s="213"/>
      <c r="N2004" s="214"/>
      <c r="O2004" s="214"/>
      <c r="P2004" s="214"/>
      <c r="Q2004" s="214"/>
      <c r="R2004" s="214"/>
      <c r="S2004" s="214"/>
      <c r="T2004" s="215"/>
      <c r="AT2004" s="216" t="s">
        <v>167</v>
      </c>
      <c r="AU2004" s="216" t="s">
        <v>87</v>
      </c>
      <c r="AV2004" s="14" t="s">
        <v>87</v>
      </c>
      <c r="AW2004" s="14" t="s">
        <v>33</v>
      </c>
      <c r="AX2004" s="14" t="s">
        <v>78</v>
      </c>
      <c r="AY2004" s="216" t="s">
        <v>157</v>
      </c>
    </row>
    <row r="2005" spans="2:51" s="14" customFormat="1" ht="20.399999999999999">
      <c r="B2005" s="206"/>
      <c r="C2005" s="207"/>
      <c r="D2005" s="197" t="s">
        <v>167</v>
      </c>
      <c r="E2005" s="208" t="s">
        <v>1</v>
      </c>
      <c r="F2005" s="209" t="s">
        <v>319</v>
      </c>
      <c r="G2005" s="207"/>
      <c r="H2005" s="210">
        <v>23.9</v>
      </c>
      <c r="I2005" s="211"/>
      <c r="J2005" s="207"/>
      <c r="K2005" s="207"/>
      <c r="L2005" s="212"/>
      <c r="M2005" s="213"/>
      <c r="N2005" s="214"/>
      <c r="O2005" s="214"/>
      <c r="P2005" s="214"/>
      <c r="Q2005" s="214"/>
      <c r="R2005" s="214"/>
      <c r="S2005" s="214"/>
      <c r="T2005" s="215"/>
      <c r="AT2005" s="216" t="s">
        <v>167</v>
      </c>
      <c r="AU2005" s="216" t="s">
        <v>87</v>
      </c>
      <c r="AV2005" s="14" t="s">
        <v>87</v>
      </c>
      <c r="AW2005" s="14" t="s">
        <v>33</v>
      </c>
      <c r="AX2005" s="14" t="s">
        <v>78</v>
      </c>
      <c r="AY2005" s="216" t="s">
        <v>157</v>
      </c>
    </row>
    <row r="2006" spans="2:51" s="14" customFormat="1" ht="10.199999999999999">
      <c r="B2006" s="206"/>
      <c r="C2006" s="207"/>
      <c r="D2006" s="197" t="s">
        <v>167</v>
      </c>
      <c r="E2006" s="208" t="s">
        <v>1</v>
      </c>
      <c r="F2006" s="209" t="s">
        <v>320</v>
      </c>
      <c r="G2006" s="207"/>
      <c r="H2006" s="210">
        <v>16.09</v>
      </c>
      <c r="I2006" s="211"/>
      <c r="J2006" s="207"/>
      <c r="K2006" s="207"/>
      <c r="L2006" s="212"/>
      <c r="M2006" s="213"/>
      <c r="N2006" s="214"/>
      <c r="O2006" s="214"/>
      <c r="P2006" s="214"/>
      <c r="Q2006" s="214"/>
      <c r="R2006" s="214"/>
      <c r="S2006" s="214"/>
      <c r="T2006" s="215"/>
      <c r="AT2006" s="216" t="s">
        <v>167</v>
      </c>
      <c r="AU2006" s="216" t="s">
        <v>87</v>
      </c>
      <c r="AV2006" s="14" t="s">
        <v>87</v>
      </c>
      <c r="AW2006" s="14" t="s">
        <v>33</v>
      </c>
      <c r="AX2006" s="14" t="s">
        <v>78</v>
      </c>
      <c r="AY2006" s="216" t="s">
        <v>157</v>
      </c>
    </row>
    <row r="2007" spans="2:51" s="14" customFormat="1" ht="10.199999999999999">
      <c r="B2007" s="206"/>
      <c r="C2007" s="207"/>
      <c r="D2007" s="197" t="s">
        <v>167</v>
      </c>
      <c r="E2007" s="208" t="s">
        <v>1</v>
      </c>
      <c r="F2007" s="209" t="s">
        <v>321</v>
      </c>
      <c r="G2007" s="207"/>
      <c r="H2007" s="210">
        <v>10.7</v>
      </c>
      <c r="I2007" s="211"/>
      <c r="J2007" s="207"/>
      <c r="K2007" s="207"/>
      <c r="L2007" s="212"/>
      <c r="M2007" s="213"/>
      <c r="N2007" s="214"/>
      <c r="O2007" s="214"/>
      <c r="P2007" s="214"/>
      <c r="Q2007" s="214"/>
      <c r="R2007" s="214"/>
      <c r="S2007" s="214"/>
      <c r="T2007" s="215"/>
      <c r="AT2007" s="216" t="s">
        <v>167</v>
      </c>
      <c r="AU2007" s="216" t="s">
        <v>87</v>
      </c>
      <c r="AV2007" s="14" t="s">
        <v>87</v>
      </c>
      <c r="AW2007" s="14" t="s">
        <v>33</v>
      </c>
      <c r="AX2007" s="14" t="s">
        <v>78</v>
      </c>
      <c r="AY2007" s="216" t="s">
        <v>157</v>
      </c>
    </row>
    <row r="2008" spans="2:51" s="14" customFormat="1" ht="10.199999999999999">
      <c r="B2008" s="206"/>
      <c r="C2008" s="207"/>
      <c r="D2008" s="197" t="s">
        <v>167</v>
      </c>
      <c r="E2008" s="208" t="s">
        <v>1</v>
      </c>
      <c r="F2008" s="209" t="s">
        <v>322</v>
      </c>
      <c r="G2008" s="207"/>
      <c r="H2008" s="210">
        <v>9.85</v>
      </c>
      <c r="I2008" s="211"/>
      <c r="J2008" s="207"/>
      <c r="K2008" s="207"/>
      <c r="L2008" s="212"/>
      <c r="M2008" s="213"/>
      <c r="N2008" s="214"/>
      <c r="O2008" s="214"/>
      <c r="P2008" s="214"/>
      <c r="Q2008" s="214"/>
      <c r="R2008" s="214"/>
      <c r="S2008" s="214"/>
      <c r="T2008" s="215"/>
      <c r="AT2008" s="216" t="s">
        <v>167</v>
      </c>
      <c r="AU2008" s="216" t="s">
        <v>87</v>
      </c>
      <c r="AV2008" s="14" t="s">
        <v>87</v>
      </c>
      <c r="AW2008" s="14" t="s">
        <v>33</v>
      </c>
      <c r="AX2008" s="14" t="s">
        <v>78</v>
      </c>
      <c r="AY2008" s="216" t="s">
        <v>157</v>
      </c>
    </row>
    <row r="2009" spans="2:51" s="14" customFormat="1" ht="10.199999999999999">
      <c r="B2009" s="206"/>
      <c r="C2009" s="207"/>
      <c r="D2009" s="197" t="s">
        <v>167</v>
      </c>
      <c r="E2009" s="208" t="s">
        <v>1</v>
      </c>
      <c r="F2009" s="209" t="s">
        <v>323</v>
      </c>
      <c r="G2009" s="207"/>
      <c r="H2009" s="210">
        <v>3.7</v>
      </c>
      <c r="I2009" s="211"/>
      <c r="J2009" s="207"/>
      <c r="K2009" s="207"/>
      <c r="L2009" s="212"/>
      <c r="M2009" s="213"/>
      <c r="N2009" s="214"/>
      <c r="O2009" s="214"/>
      <c r="P2009" s="214"/>
      <c r="Q2009" s="214"/>
      <c r="R2009" s="214"/>
      <c r="S2009" s="214"/>
      <c r="T2009" s="215"/>
      <c r="AT2009" s="216" t="s">
        <v>167</v>
      </c>
      <c r="AU2009" s="216" t="s">
        <v>87</v>
      </c>
      <c r="AV2009" s="14" t="s">
        <v>87</v>
      </c>
      <c r="AW2009" s="14" t="s">
        <v>33</v>
      </c>
      <c r="AX2009" s="14" t="s">
        <v>78</v>
      </c>
      <c r="AY2009" s="216" t="s">
        <v>157</v>
      </c>
    </row>
    <row r="2010" spans="2:51" s="14" customFormat="1" ht="10.199999999999999">
      <c r="B2010" s="206"/>
      <c r="C2010" s="207"/>
      <c r="D2010" s="197" t="s">
        <v>167</v>
      </c>
      <c r="E2010" s="208" t="s">
        <v>1</v>
      </c>
      <c r="F2010" s="209" t="s">
        <v>324</v>
      </c>
      <c r="G2010" s="207"/>
      <c r="H2010" s="210">
        <v>12.7</v>
      </c>
      <c r="I2010" s="211"/>
      <c r="J2010" s="207"/>
      <c r="K2010" s="207"/>
      <c r="L2010" s="212"/>
      <c r="M2010" s="213"/>
      <c r="N2010" s="214"/>
      <c r="O2010" s="214"/>
      <c r="P2010" s="214"/>
      <c r="Q2010" s="214"/>
      <c r="R2010" s="214"/>
      <c r="S2010" s="214"/>
      <c r="T2010" s="215"/>
      <c r="AT2010" s="216" t="s">
        <v>167</v>
      </c>
      <c r="AU2010" s="216" t="s">
        <v>87</v>
      </c>
      <c r="AV2010" s="14" t="s">
        <v>87</v>
      </c>
      <c r="AW2010" s="14" t="s">
        <v>33</v>
      </c>
      <c r="AX2010" s="14" t="s">
        <v>78</v>
      </c>
      <c r="AY2010" s="216" t="s">
        <v>157</v>
      </c>
    </row>
    <row r="2011" spans="2:51" s="14" customFormat="1" ht="10.199999999999999">
      <c r="B2011" s="206"/>
      <c r="C2011" s="207"/>
      <c r="D2011" s="197" t="s">
        <v>167</v>
      </c>
      <c r="E2011" s="208" t="s">
        <v>1</v>
      </c>
      <c r="F2011" s="209" t="s">
        <v>325</v>
      </c>
      <c r="G2011" s="207"/>
      <c r="H2011" s="210">
        <v>3.85</v>
      </c>
      <c r="I2011" s="211"/>
      <c r="J2011" s="207"/>
      <c r="K2011" s="207"/>
      <c r="L2011" s="212"/>
      <c r="M2011" s="213"/>
      <c r="N2011" s="214"/>
      <c r="O2011" s="214"/>
      <c r="P2011" s="214"/>
      <c r="Q2011" s="214"/>
      <c r="R2011" s="214"/>
      <c r="S2011" s="214"/>
      <c r="T2011" s="215"/>
      <c r="AT2011" s="216" t="s">
        <v>167</v>
      </c>
      <c r="AU2011" s="216" t="s">
        <v>87</v>
      </c>
      <c r="AV2011" s="14" t="s">
        <v>87</v>
      </c>
      <c r="AW2011" s="14" t="s">
        <v>33</v>
      </c>
      <c r="AX2011" s="14" t="s">
        <v>78</v>
      </c>
      <c r="AY2011" s="216" t="s">
        <v>157</v>
      </c>
    </row>
    <row r="2012" spans="2:51" s="14" customFormat="1" ht="20.399999999999999">
      <c r="B2012" s="206"/>
      <c r="C2012" s="207"/>
      <c r="D2012" s="197" t="s">
        <v>167</v>
      </c>
      <c r="E2012" s="208" t="s">
        <v>1</v>
      </c>
      <c r="F2012" s="209" t="s">
        <v>326</v>
      </c>
      <c r="G2012" s="207"/>
      <c r="H2012" s="210">
        <v>12</v>
      </c>
      <c r="I2012" s="211"/>
      <c r="J2012" s="207"/>
      <c r="K2012" s="207"/>
      <c r="L2012" s="212"/>
      <c r="M2012" s="213"/>
      <c r="N2012" s="214"/>
      <c r="O2012" s="214"/>
      <c r="P2012" s="214"/>
      <c r="Q2012" s="214"/>
      <c r="R2012" s="214"/>
      <c r="S2012" s="214"/>
      <c r="T2012" s="215"/>
      <c r="AT2012" s="216" t="s">
        <v>167</v>
      </c>
      <c r="AU2012" s="216" t="s">
        <v>87</v>
      </c>
      <c r="AV2012" s="14" t="s">
        <v>87</v>
      </c>
      <c r="AW2012" s="14" t="s">
        <v>33</v>
      </c>
      <c r="AX2012" s="14" t="s">
        <v>78</v>
      </c>
      <c r="AY2012" s="216" t="s">
        <v>157</v>
      </c>
    </row>
    <row r="2013" spans="2:51" s="14" customFormat="1" ht="20.399999999999999">
      <c r="B2013" s="206"/>
      <c r="C2013" s="207"/>
      <c r="D2013" s="197" t="s">
        <v>167</v>
      </c>
      <c r="E2013" s="208" t="s">
        <v>1</v>
      </c>
      <c r="F2013" s="209" t="s">
        <v>327</v>
      </c>
      <c r="G2013" s="207"/>
      <c r="H2013" s="210">
        <v>16.414999999999999</v>
      </c>
      <c r="I2013" s="211"/>
      <c r="J2013" s="207"/>
      <c r="K2013" s="207"/>
      <c r="L2013" s="212"/>
      <c r="M2013" s="213"/>
      <c r="N2013" s="214"/>
      <c r="O2013" s="214"/>
      <c r="P2013" s="214"/>
      <c r="Q2013" s="214"/>
      <c r="R2013" s="214"/>
      <c r="S2013" s="214"/>
      <c r="T2013" s="215"/>
      <c r="AT2013" s="216" t="s">
        <v>167</v>
      </c>
      <c r="AU2013" s="216" t="s">
        <v>87</v>
      </c>
      <c r="AV2013" s="14" t="s">
        <v>87</v>
      </c>
      <c r="AW2013" s="14" t="s">
        <v>33</v>
      </c>
      <c r="AX2013" s="14" t="s">
        <v>78</v>
      </c>
      <c r="AY2013" s="216" t="s">
        <v>157</v>
      </c>
    </row>
    <row r="2014" spans="2:51" s="14" customFormat="1" ht="10.199999999999999">
      <c r="B2014" s="206"/>
      <c r="C2014" s="207"/>
      <c r="D2014" s="197" t="s">
        <v>167</v>
      </c>
      <c r="E2014" s="208" t="s">
        <v>1</v>
      </c>
      <c r="F2014" s="209" t="s">
        <v>328</v>
      </c>
      <c r="G2014" s="207"/>
      <c r="H2014" s="210">
        <v>10.5</v>
      </c>
      <c r="I2014" s="211"/>
      <c r="J2014" s="207"/>
      <c r="K2014" s="207"/>
      <c r="L2014" s="212"/>
      <c r="M2014" s="213"/>
      <c r="N2014" s="214"/>
      <c r="O2014" s="214"/>
      <c r="P2014" s="214"/>
      <c r="Q2014" s="214"/>
      <c r="R2014" s="214"/>
      <c r="S2014" s="214"/>
      <c r="T2014" s="215"/>
      <c r="AT2014" s="216" t="s">
        <v>167</v>
      </c>
      <c r="AU2014" s="216" t="s">
        <v>87</v>
      </c>
      <c r="AV2014" s="14" t="s">
        <v>87</v>
      </c>
      <c r="AW2014" s="14" t="s">
        <v>33</v>
      </c>
      <c r="AX2014" s="14" t="s">
        <v>78</v>
      </c>
      <c r="AY2014" s="216" t="s">
        <v>157</v>
      </c>
    </row>
    <row r="2015" spans="2:51" s="14" customFormat="1" ht="10.199999999999999">
      <c r="B2015" s="206"/>
      <c r="C2015" s="207"/>
      <c r="D2015" s="197" t="s">
        <v>167</v>
      </c>
      <c r="E2015" s="208" t="s">
        <v>1</v>
      </c>
      <c r="F2015" s="209" t="s">
        <v>329</v>
      </c>
      <c r="G2015" s="207"/>
      <c r="H2015" s="210">
        <v>11.7</v>
      </c>
      <c r="I2015" s="211"/>
      <c r="J2015" s="207"/>
      <c r="K2015" s="207"/>
      <c r="L2015" s="212"/>
      <c r="M2015" s="213"/>
      <c r="N2015" s="214"/>
      <c r="O2015" s="214"/>
      <c r="P2015" s="214"/>
      <c r="Q2015" s="214"/>
      <c r="R2015" s="214"/>
      <c r="S2015" s="214"/>
      <c r="T2015" s="215"/>
      <c r="AT2015" s="216" t="s">
        <v>167</v>
      </c>
      <c r="AU2015" s="216" t="s">
        <v>87</v>
      </c>
      <c r="AV2015" s="14" t="s">
        <v>87</v>
      </c>
      <c r="AW2015" s="14" t="s">
        <v>33</v>
      </c>
      <c r="AX2015" s="14" t="s">
        <v>78</v>
      </c>
      <c r="AY2015" s="216" t="s">
        <v>157</v>
      </c>
    </row>
    <row r="2016" spans="2:51" s="14" customFormat="1" ht="10.199999999999999">
      <c r="B2016" s="206"/>
      <c r="C2016" s="207"/>
      <c r="D2016" s="197" t="s">
        <v>167</v>
      </c>
      <c r="E2016" s="208" t="s">
        <v>1</v>
      </c>
      <c r="F2016" s="209" t="s">
        <v>330</v>
      </c>
      <c r="G2016" s="207"/>
      <c r="H2016" s="210">
        <v>6.37</v>
      </c>
      <c r="I2016" s="211"/>
      <c r="J2016" s="207"/>
      <c r="K2016" s="207"/>
      <c r="L2016" s="212"/>
      <c r="M2016" s="213"/>
      <c r="N2016" s="214"/>
      <c r="O2016" s="214"/>
      <c r="P2016" s="214"/>
      <c r="Q2016" s="214"/>
      <c r="R2016" s="214"/>
      <c r="S2016" s="214"/>
      <c r="T2016" s="215"/>
      <c r="AT2016" s="216" t="s">
        <v>167</v>
      </c>
      <c r="AU2016" s="216" t="s">
        <v>87</v>
      </c>
      <c r="AV2016" s="14" t="s">
        <v>87</v>
      </c>
      <c r="AW2016" s="14" t="s">
        <v>33</v>
      </c>
      <c r="AX2016" s="14" t="s">
        <v>78</v>
      </c>
      <c r="AY2016" s="216" t="s">
        <v>157</v>
      </c>
    </row>
    <row r="2017" spans="1:65" s="14" customFormat="1" ht="20.399999999999999">
      <c r="B2017" s="206"/>
      <c r="C2017" s="207"/>
      <c r="D2017" s="197" t="s">
        <v>167</v>
      </c>
      <c r="E2017" s="208" t="s">
        <v>1</v>
      </c>
      <c r="F2017" s="209" t="s">
        <v>331</v>
      </c>
      <c r="G2017" s="207"/>
      <c r="H2017" s="210">
        <v>7.7</v>
      </c>
      <c r="I2017" s="211"/>
      <c r="J2017" s="207"/>
      <c r="K2017" s="207"/>
      <c r="L2017" s="212"/>
      <c r="M2017" s="213"/>
      <c r="N2017" s="214"/>
      <c r="O2017" s="214"/>
      <c r="P2017" s="214"/>
      <c r="Q2017" s="214"/>
      <c r="R2017" s="214"/>
      <c r="S2017" s="214"/>
      <c r="T2017" s="215"/>
      <c r="AT2017" s="216" t="s">
        <v>167</v>
      </c>
      <c r="AU2017" s="216" t="s">
        <v>87</v>
      </c>
      <c r="AV2017" s="14" t="s">
        <v>87</v>
      </c>
      <c r="AW2017" s="14" t="s">
        <v>33</v>
      </c>
      <c r="AX2017" s="14" t="s">
        <v>78</v>
      </c>
      <c r="AY2017" s="216" t="s">
        <v>157</v>
      </c>
    </row>
    <row r="2018" spans="1:65" s="14" customFormat="1" ht="10.199999999999999">
      <c r="B2018" s="206"/>
      <c r="C2018" s="207"/>
      <c r="D2018" s="197" t="s">
        <v>167</v>
      </c>
      <c r="E2018" s="208" t="s">
        <v>1</v>
      </c>
      <c r="F2018" s="209" t="s">
        <v>332</v>
      </c>
      <c r="G2018" s="207"/>
      <c r="H2018" s="210">
        <v>8.4</v>
      </c>
      <c r="I2018" s="211"/>
      <c r="J2018" s="207"/>
      <c r="K2018" s="207"/>
      <c r="L2018" s="212"/>
      <c r="M2018" s="213"/>
      <c r="N2018" s="214"/>
      <c r="O2018" s="214"/>
      <c r="P2018" s="214"/>
      <c r="Q2018" s="214"/>
      <c r="R2018" s="214"/>
      <c r="S2018" s="214"/>
      <c r="T2018" s="215"/>
      <c r="AT2018" s="216" t="s">
        <v>167</v>
      </c>
      <c r="AU2018" s="216" t="s">
        <v>87</v>
      </c>
      <c r="AV2018" s="14" t="s">
        <v>87</v>
      </c>
      <c r="AW2018" s="14" t="s">
        <v>33</v>
      </c>
      <c r="AX2018" s="14" t="s">
        <v>78</v>
      </c>
      <c r="AY2018" s="216" t="s">
        <v>157</v>
      </c>
    </row>
    <row r="2019" spans="1:65" s="14" customFormat="1" ht="30.6">
      <c r="B2019" s="206"/>
      <c r="C2019" s="207"/>
      <c r="D2019" s="197" t="s">
        <v>167</v>
      </c>
      <c r="E2019" s="208" t="s">
        <v>1</v>
      </c>
      <c r="F2019" s="209" t="s">
        <v>335</v>
      </c>
      <c r="G2019" s="207"/>
      <c r="H2019" s="210">
        <v>19.73</v>
      </c>
      <c r="I2019" s="211"/>
      <c r="J2019" s="207"/>
      <c r="K2019" s="207"/>
      <c r="L2019" s="212"/>
      <c r="M2019" s="213"/>
      <c r="N2019" s="214"/>
      <c r="O2019" s="214"/>
      <c r="P2019" s="214"/>
      <c r="Q2019" s="214"/>
      <c r="R2019" s="214"/>
      <c r="S2019" s="214"/>
      <c r="T2019" s="215"/>
      <c r="AT2019" s="216" t="s">
        <v>167</v>
      </c>
      <c r="AU2019" s="216" t="s">
        <v>87</v>
      </c>
      <c r="AV2019" s="14" t="s">
        <v>87</v>
      </c>
      <c r="AW2019" s="14" t="s">
        <v>33</v>
      </c>
      <c r="AX2019" s="14" t="s">
        <v>78</v>
      </c>
      <c r="AY2019" s="216" t="s">
        <v>157</v>
      </c>
    </row>
    <row r="2020" spans="1:65" s="14" customFormat="1" ht="10.199999999999999">
      <c r="B2020" s="206"/>
      <c r="C2020" s="207"/>
      <c r="D2020" s="197" t="s">
        <v>167</v>
      </c>
      <c r="E2020" s="208" t="s">
        <v>1</v>
      </c>
      <c r="F2020" s="209" t="s">
        <v>336</v>
      </c>
      <c r="G2020" s="207"/>
      <c r="H2020" s="210">
        <v>5.6</v>
      </c>
      <c r="I2020" s="211"/>
      <c r="J2020" s="207"/>
      <c r="K2020" s="207"/>
      <c r="L2020" s="212"/>
      <c r="M2020" s="213"/>
      <c r="N2020" s="214"/>
      <c r="O2020" s="214"/>
      <c r="P2020" s="214"/>
      <c r="Q2020" s="214"/>
      <c r="R2020" s="214"/>
      <c r="S2020" s="214"/>
      <c r="T2020" s="215"/>
      <c r="AT2020" s="216" t="s">
        <v>167</v>
      </c>
      <c r="AU2020" s="216" t="s">
        <v>87</v>
      </c>
      <c r="AV2020" s="14" t="s">
        <v>87</v>
      </c>
      <c r="AW2020" s="14" t="s">
        <v>33</v>
      </c>
      <c r="AX2020" s="14" t="s">
        <v>78</v>
      </c>
      <c r="AY2020" s="216" t="s">
        <v>157</v>
      </c>
    </row>
    <row r="2021" spans="1:65" s="14" customFormat="1" ht="20.399999999999999">
      <c r="B2021" s="206"/>
      <c r="C2021" s="207"/>
      <c r="D2021" s="197" t="s">
        <v>167</v>
      </c>
      <c r="E2021" s="208" t="s">
        <v>1</v>
      </c>
      <c r="F2021" s="209" t="s">
        <v>337</v>
      </c>
      <c r="G2021" s="207"/>
      <c r="H2021" s="210">
        <v>19.100000000000001</v>
      </c>
      <c r="I2021" s="211"/>
      <c r="J2021" s="207"/>
      <c r="K2021" s="207"/>
      <c r="L2021" s="212"/>
      <c r="M2021" s="213"/>
      <c r="N2021" s="214"/>
      <c r="O2021" s="214"/>
      <c r="P2021" s="214"/>
      <c r="Q2021" s="214"/>
      <c r="R2021" s="214"/>
      <c r="S2021" s="214"/>
      <c r="T2021" s="215"/>
      <c r="AT2021" s="216" t="s">
        <v>167</v>
      </c>
      <c r="AU2021" s="216" t="s">
        <v>87</v>
      </c>
      <c r="AV2021" s="14" t="s">
        <v>87</v>
      </c>
      <c r="AW2021" s="14" t="s">
        <v>33</v>
      </c>
      <c r="AX2021" s="14" t="s">
        <v>78</v>
      </c>
      <c r="AY2021" s="216" t="s">
        <v>157</v>
      </c>
    </row>
    <row r="2022" spans="1:65" s="14" customFormat="1" ht="10.199999999999999">
      <c r="B2022" s="206"/>
      <c r="C2022" s="207"/>
      <c r="D2022" s="197" t="s">
        <v>167</v>
      </c>
      <c r="E2022" s="208" t="s">
        <v>1</v>
      </c>
      <c r="F2022" s="209" t="s">
        <v>338</v>
      </c>
      <c r="G2022" s="207"/>
      <c r="H2022" s="210">
        <v>4.91</v>
      </c>
      <c r="I2022" s="211"/>
      <c r="J2022" s="207"/>
      <c r="K2022" s="207"/>
      <c r="L2022" s="212"/>
      <c r="M2022" s="213"/>
      <c r="N2022" s="214"/>
      <c r="O2022" s="214"/>
      <c r="P2022" s="214"/>
      <c r="Q2022" s="214"/>
      <c r="R2022" s="214"/>
      <c r="S2022" s="214"/>
      <c r="T2022" s="215"/>
      <c r="AT2022" s="216" t="s">
        <v>167</v>
      </c>
      <c r="AU2022" s="216" t="s">
        <v>87</v>
      </c>
      <c r="AV2022" s="14" t="s">
        <v>87</v>
      </c>
      <c r="AW2022" s="14" t="s">
        <v>33</v>
      </c>
      <c r="AX2022" s="14" t="s">
        <v>78</v>
      </c>
      <c r="AY2022" s="216" t="s">
        <v>157</v>
      </c>
    </row>
    <row r="2023" spans="1:65" s="15" customFormat="1" ht="10.199999999999999">
      <c r="B2023" s="217"/>
      <c r="C2023" s="218"/>
      <c r="D2023" s="197" t="s">
        <v>167</v>
      </c>
      <c r="E2023" s="219" t="s">
        <v>1</v>
      </c>
      <c r="F2023" s="220" t="s">
        <v>171</v>
      </c>
      <c r="G2023" s="218"/>
      <c r="H2023" s="221">
        <v>450.15</v>
      </c>
      <c r="I2023" s="222"/>
      <c r="J2023" s="218"/>
      <c r="K2023" s="218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167</v>
      </c>
      <c r="AU2023" s="227" t="s">
        <v>87</v>
      </c>
      <c r="AV2023" s="15" t="s">
        <v>165</v>
      </c>
      <c r="AW2023" s="15" t="s">
        <v>33</v>
      </c>
      <c r="AX2023" s="15" t="s">
        <v>85</v>
      </c>
      <c r="AY2023" s="227" t="s">
        <v>157</v>
      </c>
    </row>
    <row r="2024" spans="1:65" s="2" customFormat="1" ht="33" customHeight="1">
      <c r="A2024" s="34"/>
      <c r="B2024" s="35"/>
      <c r="C2024" s="182" t="s">
        <v>3846</v>
      </c>
      <c r="D2024" s="182" t="s">
        <v>160</v>
      </c>
      <c r="E2024" s="183" t="s">
        <v>3847</v>
      </c>
      <c r="F2024" s="184" t="s">
        <v>3848</v>
      </c>
      <c r="G2024" s="185" t="s">
        <v>806</v>
      </c>
      <c r="H2024" s="238"/>
      <c r="I2024" s="187"/>
      <c r="J2024" s="188">
        <f>ROUND(I2024*H2024,2)</f>
        <v>0</v>
      </c>
      <c r="K2024" s="184" t="s">
        <v>164</v>
      </c>
      <c r="L2024" s="39"/>
      <c r="M2024" s="189" t="s">
        <v>1</v>
      </c>
      <c r="N2024" s="190" t="s">
        <v>43</v>
      </c>
      <c r="O2024" s="71"/>
      <c r="P2024" s="191">
        <f>O2024*H2024</f>
        <v>0</v>
      </c>
      <c r="Q2024" s="191">
        <v>0</v>
      </c>
      <c r="R2024" s="191">
        <f>Q2024*H2024</f>
        <v>0</v>
      </c>
      <c r="S2024" s="191">
        <v>0</v>
      </c>
      <c r="T2024" s="192">
        <f>S2024*H2024</f>
        <v>0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193" t="s">
        <v>254</v>
      </c>
      <c r="AT2024" s="193" t="s">
        <v>160</v>
      </c>
      <c r="AU2024" s="193" t="s">
        <v>87</v>
      </c>
      <c r="AY2024" s="17" t="s">
        <v>157</v>
      </c>
      <c r="BE2024" s="194">
        <f>IF(N2024="základní",J2024,0)</f>
        <v>0</v>
      </c>
      <c r="BF2024" s="194">
        <f>IF(N2024="snížená",J2024,0)</f>
        <v>0</v>
      </c>
      <c r="BG2024" s="194">
        <f>IF(N2024="zákl. přenesená",J2024,0)</f>
        <v>0</v>
      </c>
      <c r="BH2024" s="194">
        <f>IF(N2024="sníž. přenesená",J2024,0)</f>
        <v>0</v>
      </c>
      <c r="BI2024" s="194">
        <f>IF(N2024="nulová",J2024,0)</f>
        <v>0</v>
      </c>
      <c r="BJ2024" s="17" t="s">
        <v>85</v>
      </c>
      <c r="BK2024" s="194">
        <f>ROUND(I2024*H2024,2)</f>
        <v>0</v>
      </c>
      <c r="BL2024" s="17" t="s">
        <v>254</v>
      </c>
      <c r="BM2024" s="193" t="s">
        <v>3849</v>
      </c>
    </row>
    <row r="2025" spans="1:65" s="2" customFormat="1" ht="24.15" customHeight="1">
      <c r="A2025" s="34"/>
      <c r="B2025" s="35"/>
      <c r="C2025" s="182" t="s">
        <v>3850</v>
      </c>
      <c r="D2025" s="182" t="s">
        <v>160</v>
      </c>
      <c r="E2025" s="183" t="s">
        <v>3851</v>
      </c>
      <c r="F2025" s="184" t="s">
        <v>3852</v>
      </c>
      <c r="G2025" s="185" t="s">
        <v>806</v>
      </c>
      <c r="H2025" s="238"/>
      <c r="I2025" s="187"/>
      <c r="J2025" s="188">
        <f>ROUND(I2025*H2025,2)</f>
        <v>0</v>
      </c>
      <c r="K2025" s="184" t="s">
        <v>164</v>
      </c>
      <c r="L2025" s="39"/>
      <c r="M2025" s="189" t="s">
        <v>1</v>
      </c>
      <c r="N2025" s="190" t="s">
        <v>43</v>
      </c>
      <c r="O2025" s="71"/>
      <c r="P2025" s="191">
        <f>O2025*H2025</f>
        <v>0</v>
      </c>
      <c r="Q2025" s="191">
        <v>0</v>
      </c>
      <c r="R2025" s="191">
        <f>Q2025*H2025</f>
        <v>0</v>
      </c>
      <c r="S2025" s="191">
        <v>0</v>
      </c>
      <c r="T2025" s="192">
        <f>S2025*H2025</f>
        <v>0</v>
      </c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R2025" s="193" t="s">
        <v>254</v>
      </c>
      <c r="AT2025" s="193" t="s">
        <v>160</v>
      </c>
      <c r="AU2025" s="193" t="s">
        <v>87</v>
      </c>
      <c r="AY2025" s="17" t="s">
        <v>157</v>
      </c>
      <c r="BE2025" s="194">
        <f>IF(N2025="základní",J2025,0)</f>
        <v>0</v>
      </c>
      <c r="BF2025" s="194">
        <f>IF(N2025="snížená",J2025,0)</f>
        <v>0</v>
      </c>
      <c r="BG2025" s="194">
        <f>IF(N2025="zákl. přenesená",J2025,0)</f>
        <v>0</v>
      </c>
      <c r="BH2025" s="194">
        <f>IF(N2025="sníž. přenesená",J2025,0)</f>
        <v>0</v>
      </c>
      <c r="BI2025" s="194">
        <f>IF(N2025="nulová",J2025,0)</f>
        <v>0</v>
      </c>
      <c r="BJ2025" s="17" t="s">
        <v>85</v>
      </c>
      <c r="BK2025" s="194">
        <f>ROUND(I2025*H2025,2)</f>
        <v>0</v>
      </c>
      <c r="BL2025" s="17" t="s">
        <v>254</v>
      </c>
      <c r="BM2025" s="193" t="s">
        <v>3853</v>
      </c>
    </row>
    <row r="2026" spans="1:65" s="12" customFormat="1" ht="22.8" customHeight="1">
      <c r="B2026" s="166"/>
      <c r="C2026" s="167"/>
      <c r="D2026" s="168" t="s">
        <v>77</v>
      </c>
      <c r="E2026" s="180" t="s">
        <v>3727</v>
      </c>
      <c r="F2026" s="180" t="s">
        <v>3854</v>
      </c>
      <c r="G2026" s="167"/>
      <c r="H2026" s="167"/>
      <c r="I2026" s="170"/>
      <c r="J2026" s="181">
        <f>BK2026</f>
        <v>0</v>
      </c>
      <c r="K2026" s="167"/>
      <c r="L2026" s="172"/>
      <c r="M2026" s="173"/>
      <c r="N2026" s="174"/>
      <c r="O2026" s="174"/>
      <c r="P2026" s="175">
        <f>SUM(P2027:P2111)</f>
        <v>0</v>
      </c>
      <c r="Q2026" s="174"/>
      <c r="R2026" s="175">
        <f>SUM(R2027:R2111)</f>
        <v>1.9400043299999996</v>
      </c>
      <c r="S2026" s="174"/>
      <c r="T2026" s="176">
        <f>SUM(T2027:T2111)</f>
        <v>0.21637499999999998</v>
      </c>
      <c r="AR2026" s="177" t="s">
        <v>87</v>
      </c>
      <c r="AT2026" s="178" t="s">
        <v>77</v>
      </c>
      <c r="AU2026" s="178" t="s">
        <v>85</v>
      </c>
      <c r="AY2026" s="177" t="s">
        <v>157</v>
      </c>
      <c r="BK2026" s="179">
        <f>SUM(BK2027:BK2111)</f>
        <v>0</v>
      </c>
    </row>
    <row r="2027" spans="1:65" s="2" customFormat="1" ht="21.75" customHeight="1">
      <c r="A2027" s="34"/>
      <c r="B2027" s="35"/>
      <c r="C2027" s="182" t="s">
        <v>3855</v>
      </c>
      <c r="D2027" s="182" t="s">
        <v>160</v>
      </c>
      <c r="E2027" s="183" t="s">
        <v>3856</v>
      </c>
      <c r="F2027" s="184" t="s">
        <v>3857</v>
      </c>
      <c r="G2027" s="185" t="s">
        <v>174</v>
      </c>
      <c r="H2027" s="186">
        <v>193.83</v>
      </c>
      <c r="I2027" s="187"/>
      <c r="J2027" s="188">
        <f>ROUND(I2027*H2027,2)</f>
        <v>0</v>
      </c>
      <c r="K2027" s="184" t="s">
        <v>164</v>
      </c>
      <c r="L2027" s="39"/>
      <c r="M2027" s="189" t="s">
        <v>1</v>
      </c>
      <c r="N2027" s="190" t="s">
        <v>43</v>
      </c>
      <c r="O2027" s="71"/>
      <c r="P2027" s="191">
        <f>O2027*H2027</f>
        <v>0</v>
      </c>
      <c r="Q2027" s="191">
        <v>0</v>
      </c>
      <c r="R2027" s="191">
        <f>Q2027*H2027</f>
        <v>0</v>
      </c>
      <c r="S2027" s="191">
        <v>0</v>
      </c>
      <c r="T2027" s="19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193" t="s">
        <v>254</v>
      </c>
      <c r="AT2027" s="193" t="s">
        <v>160</v>
      </c>
      <c r="AU2027" s="193" t="s">
        <v>87</v>
      </c>
      <c r="AY2027" s="17" t="s">
        <v>157</v>
      </c>
      <c r="BE2027" s="194">
        <f>IF(N2027="základní",J2027,0)</f>
        <v>0</v>
      </c>
      <c r="BF2027" s="194">
        <f>IF(N2027="snížená",J2027,0)</f>
        <v>0</v>
      </c>
      <c r="BG2027" s="194">
        <f>IF(N2027="zákl. přenesená",J2027,0)</f>
        <v>0</v>
      </c>
      <c r="BH2027" s="194">
        <f>IF(N2027="sníž. přenesená",J2027,0)</f>
        <v>0</v>
      </c>
      <c r="BI2027" s="194">
        <f>IF(N2027="nulová",J2027,0)</f>
        <v>0</v>
      </c>
      <c r="BJ2027" s="17" t="s">
        <v>85</v>
      </c>
      <c r="BK2027" s="194">
        <f>ROUND(I2027*H2027,2)</f>
        <v>0</v>
      </c>
      <c r="BL2027" s="17" t="s">
        <v>254</v>
      </c>
      <c r="BM2027" s="193" t="s">
        <v>3858</v>
      </c>
    </row>
    <row r="2028" spans="1:65" s="13" customFormat="1" ht="10.199999999999999">
      <c r="B2028" s="195"/>
      <c r="C2028" s="196"/>
      <c r="D2028" s="197" t="s">
        <v>167</v>
      </c>
      <c r="E2028" s="198" t="s">
        <v>1</v>
      </c>
      <c r="F2028" s="199" t="s">
        <v>178</v>
      </c>
      <c r="G2028" s="196"/>
      <c r="H2028" s="198" t="s">
        <v>1</v>
      </c>
      <c r="I2028" s="200"/>
      <c r="J2028" s="196"/>
      <c r="K2028" s="196"/>
      <c r="L2028" s="201"/>
      <c r="M2028" s="202"/>
      <c r="N2028" s="203"/>
      <c r="O2028" s="203"/>
      <c r="P2028" s="203"/>
      <c r="Q2028" s="203"/>
      <c r="R2028" s="203"/>
      <c r="S2028" s="203"/>
      <c r="T2028" s="204"/>
      <c r="AT2028" s="205" t="s">
        <v>167</v>
      </c>
      <c r="AU2028" s="205" t="s">
        <v>87</v>
      </c>
      <c r="AV2028" s="13" t="s">
        <v>85</v>
      </c>
      <c r="AW2028" s="13" t="s">
        <v>33</v>
      </c>
      <c r="AX2028" s="13" t="s">
        <v>78</v>
      </c>
      <c r="AY2028" s="205" t="s">
        <v>157</v>
      </c>
    </row>
    <row r="2029" spans="1:65" s="14" customFormat="1" ht="10.199999999999999">
      <c r="B2029" s="206"/>
      <c r="C2029" s="207"/>
      <c r="D2029" s="197" t="s">
        <v>167</v>
      </c>
      <c r="E2029" s="208" t="s">
        <v>1</v>
      </c>
      <c r="F2029" s="209" t="s">
        <v>3859</v>
      </c>
      <c r="G2029" s="207"/>
      <c r="H2029" s="210">
        <v>193.83</v>
      </c>
      <c r="I2029" s="211"/>
      <c r="J2029" s="207"/>
      <c r="K2029" s="207"/>
      <c r="L2029" s="212"/>
      <c r="M2029" s="213"/>
      <c r="N2029" s="214"/>
      <c r="O2029" s="214"/>
      <c r="P2029" s="214"/>
      <c r="Q2029" s="214"/>
      <c r="R2029" s="214"/>
      <c r="S2029" s="214"/>
      <c r="T2029" s="215"/>
      <c r="AT2029" s="216" t="s">
        <v>167</v>
      </c>
      <c r="AU2029" s="216" t="s">
        <v>87</v>
      </c>
      <c r="AV2029" s="14" t="s">
        <v>87</v>
      </c>
      <c r="AW2029" s="14" t="s">
        <v>33</v>
      </c>
      <c r="AX2029" s="14" t="s">
        <v>78</v>
      </c>
      <c r="AY2029" s="216" t="s">
        <v>157</v>
      </c>
    </row>
    <row r="2030" spans="1:65" s="15" customFormat="1" ht="10.199999999999999">
      <c r="B2030" s="217"/>
      <c r="C2030" s="218"/>
      <c r="D2030" s="197" t="s">
        <v>167</v>
      </c>
      <c r="E2030" s="219" t="s">
        <v>1</v>
      </c>
      <c r="F2030" s="220" t="s">
        <v>171</v>
      </c>
      <c r="G2030" s="218"/>
      <c r="H2030" s="221">
        <v>193.83</v>
      </c>
      <c r="I2030" s="222"/>
      <c r="J2030" s="218"/>
      <c r="K2030" s="218"/>
      <c r="L2030" s="223"/>
      <c r="M2030" s="224"/>
      <c r="N2030" s="225"/>
      <c r="O2030" s="225"/>
      <c r="P2030" s="225"/>
      <c r="Q2030" s="225"/>
      <c r="R2030" s="225"/>
      <c r="S2030" s="225"/>
      <c r="T2030" s="226"/>
      <c r="AT2030" s="227" t="s">
        <v>167</v>
      </c>
      <c r="AU2030" s="227" t="s">
        <v>87</v>
      </c>
      <c r="AV2030" s="15" t="s">
        <v>165</v>
      </c>
      <c r="AW2030" s="15" t="s">
        <v>33</v>
      </c>
      <c r="AX2030" s="15" t="s">
        <v>85</v>
      </c>
      <c r="AY2030" s="227" t="s">
        <v>157</v>
      </c>
    </row>
    <row r="2031" spans="1:65" s="2" customFormat="1" ht="24.15" customHeight="1">
      <c r="A2031" s="34"/>
      <c r="B2031" s="35"/>
      <c r="C2031" s="182" t="s">
        <v>3860</v>
      </c>
      <c r="D2031" s="182" t="s">
        <v>160</v>
      </c>
      <c r="E2031" s="183" t="s">
        <v>3861</v>
      </c>
      <c r="F2031" s="184" t="s">
        <v>3862</v>
      </c>
      <c r="G2031" s="185" t="s">
        <v>174</v>
      </c>
      <c r="H2031" s="186">
        <v>42.59</v>
      </c>
      <c r="I2031" s="187"/>
      <c r="J2031" s="188">
        <f>ROUND(I2031*H2031,2)</f>
        <v>0</v>
      </c>
      <c r="K2031" s="184" t="s">
        <v>164</v>
      </c>
      <c r="L2031" s="39"/>
      <c r="M2031" s="189" t="s">
        <v>1</v>
      </c>
      <c r="N2031" s="190" t="s">
        <v>43</v>
      </c>
      <c r="O2031" s="71"/>
      <c r="P2031" s="191">
        <f>O2031*H2031</f>
        <v>0</v>
      </c>
      <c r="Q2031" s="191">
        <v>0</v>
      </c>
      <c r="R2031" s="191">
        <f>Q2031*H2031</f>
        <v>0</v>
      </c>
      <c r="S2031" s="191">
        <v>0</v>
      </c>
      <c r="T2031" s="19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193" t="s">
        <v>254</v>
      </c>
      <c r="AT2031" s="193" t="s">
        <v>160</v>
      </c>
      <c r="AU2031" s="193" t="s">
        <v>87</v>
      </c>
      <c r="AY2031" s="17" t="s">
        <v>157</v>
      </c>
      <c r="BE2031" s="194">
        <f>IF(N2031="základní",J2031,0)</f>
        <v>0</v>
      </c>
      <c r="BF2031" s="194">
        <f>IF(N2031="snížená",J2031,0)</f>
        <v>0</v>
      </c>
      <c r="BG2031" s="194">
        <f>IF(N2031="zákl. přenesená",J2031,0)</f>
        <v>0</v>
      </c>
      <c r="BH2031" s="194">
        <f>IF(N2031="sníž. přenesená",J2031,0)</f>
        <v>0</v>
      </c>
      <c r="BI2031" s="194">
        <f>IF(N2031="nulová",J2031,0)</f>
        <v>0</v>
      </c>
      <c r="BJ2031" s="17" t="s">
        <v>85</v>
      </c>
      <c r="BK2031" s="194">
        <f>ROUND(I2031*H2031,2)</f>
        <v>0</v>
      </c>
      <c r="BL2031" s="17" t="s">
        <v>254</v>
      </c>
      <c r="BM2031" s="193" t="s">
        <v>3863</v>
      </c>
    </row>
    <row r="2032" spans="1:65" s="13" customFormat="1" ht="10.199999999999999">
      <c r="B2032" s="195"/>
      <c r="C2032" s="196"/>
      <c r="D2032" s="197" t="s">
        <v>167</v>
      </c>
      <c r="E2032" s="198" t="s">
        <v>1</v>
      </c>
      <c r="F2032" s="199" t="s">
        <v>189</v>
      </c>
      <c r="G2032" s="196"/>
      <c r="H2032" s="198" t="s">
        <v>1</v>
      </c>
      <c r="I2032" s="200"/>
      <c r="J2032" s="196"/>
      <c r="K2032" s="196"/>
      <c r="L2032" s="201"/>
      <c r="M2032" s="202"/>
      <c r="N2032" s="203"/>
      <c r="O2032" s="203"/>
      <c r="P2032" s="203"/>
      <c r="Q2032" s="203"/>
      <c r="R2032" s="203"/>
      <c r="S2032" s="203"/>
      <c r="T2032" s="204"/>
      <c r="AT2032" s="205" t="s">
        <v>167</v>
      </c>
      <c r="AU2032" s="205" t="s">
        <v>87</v>
      </c>
      <c r="AV2032" s="13" t="s">
        <v>85</v>
      </c>
      <c r="AW2032" s="13" t="s">
        <v>33</v>
      </c>
      <c r="AX2032" s="13" t="s">
        <v>78</v>
      </c>
      <c r="AY2032" s="205" t="s">
        <v>157</v>
      </c>
    </row>
    <row r="2033" spans="1:65" s="14" customFormat="1" ht="10.199999999999999">
      <c r="B2033" s="206"/>
      <c r="C2033" s="207"/>
      <c r="D2033" s="197" t="s">
        <v>167</v>
      </c>
      <c r="E2033" s="208" t="s">
        <v>1</v>
      </c>
      <c r="F2033" s="209" t="s">
        <v>3864</v>
      </c>
      <c r="G2033" s="207"/>
      <c r="H2033" s="210">
        <v>42.59</v>
      </c>
      <c r="I2033" s="211"/>
      <c r="J2033" s="207"/>
      <c r="K2033" s="207"/>
      <c r="L2033" s="212"/>
      <c r="M2033" s="213"/>
      <c r="N2033" s="214"/>
      <c r="O2033" s="214"/>
      <c r="P2033" s="214"/>
      <c r="Q2033" s="214"/>
      <c r="R2033" s="214"/>
      <c r="S2033" s="214"/>
      <c r="T2033" s="215"/>
      <c r="AT2033" s="216" t="s">
        <v>167</v>
      </c>
      <c r="AU2033" s="216" t="s">
        <v>87</v>
      </c>
      <c r="AV2033" s="14" t="s">
        <v>87</v>
      </c>
      <c r="AW2033" s="14" t="s">
        <v>33</v>
      </c>
      <c r="AX2033" s="14" t="s">
        <v>78</v>
      </c>
      <c r="AY2033" s="216" t="s">
        <v>157</v>
      </c>
    </row>
    <row r="2034" spans="1:65" s="15" customFormat="1" ht="10.199999999999999">
      <c r="B2034" s="217"/>
      <c r="C2034" s="218"/>
      <c r="D2034" s="197" t="s">
        <v>167</v>
      </c>
      <c r="E2034" s="219" t="s">
        <v>1</v>
      </c>
      <c r="F2034" s="220" t="s">
        <v>171</v>
      </c>
      <c r="G2034" s="218"/>
      <c r="H2034" s="221">
        <v>42.59</v>
      </c>
      <c r="I2034" s="222"/>
      <c r="J2034" s="218"/>
      <c r="K2034" s="218"/>
      <c r="L2034" s="223"/>
      <c r="M2034" s="224"/>
      <c r="N2034" s="225"/>
      <c r="O2034" s="225"/>
      <c r="P2034" s="225"/>
      <c r="Q2034" s="225"/>
      <c r="R2034" s="225"/>
      <c r="S2034" s="225"/>
      <c r="T2034" s="226"/>
      <c r="AT2034" s="227" t="s">
        <v>167</v>
      </c>
      <c r="AU2034" s="227" t="s">
        <v>87</v>
      </c>
      <c r="AV2034" s="15" t="s">
        <v>165</v>
      </c>
      <c r="AW2034" s="15" t="s">
        <v>33</v>
      </c>
      <c r="AX2034" s="15" t="s">
        <v>85</v>
      </c>
      <c r="AY2034" s="227" t="s">
        <v>157</v>
      </c>
    </row>
    <row r="2035" spans="1:65" s="2" customFormat="1" ht="16.5" customHeight="1">
      <c r="A2035" s="34"/>
      <c r="B2035" s="35"/>
      <c r="C2035" s="182" t="s">
        <v>3865</v>
      </c>
      <c r="D2035" s="182" t="s">
        <v>160</v>
      </c>
      <c r="E2035" s="183" t="s">
        <v>3866</v>
      </c>
      <c r="F2035" s="184" t="s">
        <v>3867</v>
      </c>
      <c r="G2035" s="185" t="s">
        <v>174</v>
      </c>
      <c r="H2035" s="186">
        <v>236.42</v>
      </c>
      <c r="I2035" s="187"/>
      <c r="J2035" s="188">
        <f>ROUND(I2035*H2035,2)</f>
        <v>0</v>
      </c>
      <c r="K2035" s="184" t="s">
        <v>164</v>
      </c>
      <c r="L2035" s="39"/>
      <c r="M2035" s="189" t="s">
        <v>1</v>
      </c>
      <c r="N2035" s="190" t="s">
        <v>43</v>
      </c>
      <c r="O2035" s="71"/>
      <c r="P2035" s="191">
        <f>O2035*H2035</f>
        <v>0</v>
      </c>
      <c r="Q2035" s="191">
        <v>0</v>
      </c>
      <c r="R2035" s="191">
        <f>Q2035*H2035</f>
        <v>0</v>
      </c>
      <c r="S2035" s="191">
        <v>0</v>
      </c>
      <c r="T2035" s="192">
        <f>S2035*H2035</f>
        <v>0</v>
      </c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  <c r="AR2035" s="193" t="s">
        <v>254</v>
      </c>
      <c r="AT2035" s="193" t="s">
        <v>160</v>
      </c>
      <c r="AU2035" s="193" t="s">
        <v>87</v>
      </c>
      <c r="AY2035" s="17" t="s">
        <v>157</v>
      </c>
      <c r="BE2035" s="194">
        <f>IF(N2035="základní",J2035,0)</f>
        <v>0</v>
      </c>
      <c r="BF2035" s="194">
        <f>IF(N2035="snížená",J2035,0)</f>
        <v>0</v>
      </c>
      <c r="BG2035" s="194">
        <f>IF(N2035="zákl. přenesená",J2035,0)</f>
        <v>0</v>
      </c>
      <c r="BH2035" s="194">
        <f>IF(N2035="sníž. přenesená",J2035,0)</f>
        <v>0</v>
      </c>
      <c r="BI2035" s="194">
        <f>IF(N2035="nulová",J2035,0)</f>
        <v>0</v>
      </c>
      <c r="BJ2035" s="17" t="s">
        <v>85</v>
      </c>
      <c r="BK2035" s="194">
        <f>ROUND(I2035*H2035,2)</f>
        <v>0</v>
      </c>
      <c r="BL2035" s="17" t="s">
        <v>254</v>
      </c>
      <c r="BM2035" s="193" t="s">
        <v>3868</v>
      </c>
    </row>
    <row r="2036" spans="1:65" s="13" customFormat="1" ht="10.199999999999999">
      <c r="B2036" s="195"/>
      <c r="C2036" s="196"/>
      <c r="D2036" s="197" t="s">
        <v>167</v>
      </c>
      <c r="E2036" s="198" t="s">
        <v>1</v>
      </c>
      <c r="F2036" s="199" t="s">
        <v>189</v>
      </c>
      <c r="G2036" s="196"/>
      <c r="H2036" s="198" t="s">
        <v>1</v>
      </c>
      <c r="I2036" s="200"/>
      <c r="J2036" s="196"/>
      <c r="K2036" s="196"/>
      <c r="L2036" s="201"/>
      <c r="M2036" s="202"/>
      <c r="N2036" s="203"/>
      <c r="O2036" s="203"/>
      <c r="P2036" s="203"/>
      <c r="Q2036" s="203"/>
      <c r="R2036" s="203"/>
      <c r="S2036" s="203"/>
      <c r="T2036" s="204"/>
      <c r="AT2036" s="205" t="s">
        <v>167</v>
      </c>
      <c r="AU2036" s="205" t="s">
        <v>87</v>
      </c>
      <c r="AV2036" s="13" t="s">
        <v>85</v>
      </c>
      <c r="AW2036" s="13" t="s">
        <v>33</v>
      </c>
      <c r="AX2036" s="13" t="s">
        <v>78</v>
      </c>
      <c r="AY2036" s="205" t="s">
        <v>157</v>
      </c>
    </row>
    <row r="2037" spans="1:65" s="14" customFormat="1" ht="10.199999999999999">
      <c r="B2037" s="206"/>
      <c r="C2037" s="207"/>
      <c r="D2037" s="197" t="s">
        <v>167</v>
      </c>
      <c r="E2037" s="208" t="s">
        <v>1</v>
      </c>
      <c r="F2037" s="209" t="s">
        <v>3864</v>
      </c>
      <c r="G2037" s="207"/>
      <c r="H2037" s="210">
        <v>42.59</v>
      </c>
      <c r="I2037" s="211"/>
      <c r="J2037" s="207"/>
      <c r="K2037" s="207"/>
      <c r="L2037" s="212"/>
      <c r="M2037" s="213"/>
      <c r="N2037" s="214"/>
      <c r="O2037" s="214"/>
      <c r="P2037" s="214"/>
      <c r="Q2037" s="214"/>
      <c r="R2037" s="214"/>
      <c r="S2037" s="214"/>
      <c r="T2037" s="215"/>
      <c r="AT2037" s="216" t="s">
        <v>167</v>
      </c>
      <c r="AU2037" s="216" t="s">
        <v>87</v>
      </c>
      <c r="AV2037" s="14" t="s">
        <v>87</v>
      </c>
      <c r="AW2037" s="14" t="s">
        <v>33</v>
      </c>
      <c r="AX2037" s="14" t="s">
        <v>78</v>
      </c>
      <c r="AY2037" s="216" t="s">
        <v>157</v>
      </c>
    </row>
    <row r="2038" spans="1:65" s="13" customFormat="1" ht="10.199999999999999">
      <c r="B2038" s="195"/>
      <c r="C2038" s="196"/>
      <c r="D2038" s="197" t="s">
        <v>167</v>
      </c>
      <c r="E2038" s="198" t="s">
        <v>1</v>
      </c>
      <c r="F2038" s="199" t="s">
        <v>178</v>
      </c>
      <c r="G2038" s="196"/>
      <c r="H2038" s="198" t="s">
        <v>1</v>
      </c>
      <c r="I2038" s="200"/>
      <c r="J2038" s="196"/>
      <c r="K2038" s="196"/>
      <c r="L2038" s="201"/>
      <c r="M2038" s="202"/>
      <c r="N2038" s="203"/>
      <c r="O2038" s="203"/>
      <c r="P2038" s="203"/>
      <c r="Q2038" s="203"/>
      <c r="R2038" s="203"/>
      <c r="S2038" s="203"/>
      <c r="T2038" s="204"/>
      <c r="AT2038" s="205" t="s">
        <v>167</v>
      </c>
      <c r="AU2038" s="205" t="s">
        <v>87</v>
      </c>
      <c r="AV2038" s="13" t="s">
        <v>85</v>
      </c>
      <c r="AW2038" s="13" t="s">
        <v>33</v>
      </c>
      <c r="AX2038" s="13" t="s">
        <v>78</v>
      </c>
      <c r="AY2038" s="205" t="s">
        <v>157</v>
      </c>
    </row>
    <row r="2039" spans="1:65" s="14" customFormat="1" ht="10.199999999999999">
      <c r="B2039" s="206"/>
      <c r="C2039" s="207"/>
      <c r="D2039" s="197" t="s">
        <v>167</v>
      </c>
      <c r="E2039" s="208" t="s">
        <v>1</v>
      </c>
      <c r="F2039" s="209" t="s">
        <v>3859</v>
      </c>
      <c r="G2039" s="207"/>
      <c r="H2039" s="210">
        <v>193.83</v>
      </c>
      <c r="I2039" s="211"/>
      <c r="J2039" s="207"/>
      <c r="K2039" s="207"/>
      <c r="L2039" s="212"/>
      <c r="M2039" s="213"/>
      <c r="N2039" s="214"/>
      <c r="O2039" s="214"/>
      <c r="P2039" s="214"/>
      <c r="Q2039" s="214"/>
      <c r="R2039" s="214"/>
      <c r="S2039" s="214"/>
      <c r="T2039" s="215"/>
      <c r="AT2039" s="216" t="s">
        <v>167</v>
      </c>
      <c r="AU2039" s="216" t="s">
        <v>87</v>
      </c>
      <c r="AV2039" s="14" t="s">
        <v>87</v>
      </c>
      <c r="AW2039" s="14" t="s">
        <v>33</v>
      </c>
      <c r="AX2039" s="14" t="s">
        <v>78</v>
      </c>
      <c r="AY2039" s="216" t="s">
        <v>157</v>
      </c>
    </row>
    <row r="2040" spans="1:65" s="15" customFormat="1" ht="10.199999999999999">
      <c r="B2040" s="217"/>
      <c r="C2040" s="218"/>
      <c r="D2040" s="197" t="s">
        <v>167</v>
      </c>
      <c r="E2040" s="219" t="s">
        <v>1</v>
      </c>
      <c r="F2040" s="220" t="s">
        <v>171</v>
      </c>
      <c r="G2040" s="218"/>
      <c r="H2040" s="221">
        <v>236.42000000000002</v>
      </c>
      <c r="I2040" s="222"/>
      <c r="J2040" s="218"/>
      <c r="K2040" s="218"/>
      <c r="L2040" s="223"/>
      <c r="M2040" s="224"/>
      <c r="N2040" s="225"/>
      <c r="O2040" s="225"/>
      <c r="P2040" s="225"/>
      <c r="Q2040" s="225"/>
      <c r="R2040" s="225"/>
      <c r="S2040" s="225"/>
      <c r="T2040" s="226"/>
      <c r="AT2040" s="227" t="s">
        <v>167</v>
      </c>
      <c r="AU2040" s="227" t="s">
        <v>87</v>
      </c>
      <c r="AV2040" s="15" t="s">
        <v>165</v>
      </c>
      <c r="AW2040" s="15" t="s">
        <v>33</v>
      </c>
      <c r="AX2040" s="15" t="s">
        <v>85</v>
      </c>
      <c r="AY2040" s="227" t="s">
        <v>157</v>
      </c>
    </row>
    <row r="2041" spans="1:65" s="2" customFormat="1" ht="16.5" customHeight="1">
      <c r="A2041" s="34"/>
      <c r="B2041" s="35"/>
      <c r="C2041" s="182" t="s">
        <v>3869</v>
      </c>
      <c r="D2041" s="182" t="s">
        <v>160</v>
      </c>
      <c r="E2041" s="183" t="s">
        <v>3870</v>
      </c>
      <c r="F2041" s="184" t="s">
        <v>3871</v>
      </c>
      <c r="G2041" s="185" t="s">
        <v>202</v>
      </c>
      <c r="H2041" s="186">
        <v>37.700000000000003</v>
      </c>
      <c r="I2041" s="187"/>
      <c r="J2041" s="188">
        <f>ROUND(I2041*H2041,2)</f>
        <v>0</v>
      </c>
      <c r="K2041" s="184" t="s">
        <v>164</v>
      </c>
      <c r="L2041" s="39"/>
      <c r="M2041" s="189" t="s">
        <v>1</v>
      </c>
      <c r="N2041" s="190" t="s">
        <v>43</v>
      </c>
      <c r="O2041" s="71"/>
      <c r="P2041" s="191">
        <f>O2041*H2041</f>
        <v>0</v>
      </c>
      <c r="Q2041" s="191">
        <v>0</v>
      </c>
      <c r="R2041" s="191">
        <f>Q2041*H2041</f>
        <v>0</v>
      </c>
      <c r="S2041" s="191">
        <v>0</v>
      </c>
      <c r="T2041" s="192">
        <f>S2041*H2041</f>
        <v>0</v>
      </c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R2041" s="193" t="s">
        <v>254</v>
      </c>
      <c r="AT2041" s="193" t="s">
        <v>160</v>
      </c>
      <c r="AU2041" s="193" t="s">
        <v>87</v>
      </c>
      <c r="AY2041" s="17" t="s">
        <v>157</v>
      </c>
      <c r="BE2041" s="194">
        <f>IF(N2041="základní",J2041,0)</f>
        <v>0</v>
      </c>
      <c r="BF2041" s="194">
        <f>IF(N2041="snížená",J2041,0)</f>
        <v>0</v>
      </c>
      <c r="BG2041" s="194">
        <f>IF(N2041="zákl. přenesená",J2041,0)</f>
        <v>0</v>
      </c>
      <c r="BH2041" s="194">
        <f>IF(N2041="sníž. přenesená",J2041,0)</f>
        <v>0</v>
      </c>
      <c r="BI2041" s="194">
        <f>IF(N2041="nulová",J2041,0)</f>
        <v>0</v>
      </c>
      <c r="BJ2041" s="17" t="s">
        <v>85</v>
      </c>
      <c r="BK2041" s="194">
        <f>ROUND(I2041*H2041,2)</f>
        <v>0</v>
      </c>
      <c r="BL2041" s="17" t="s">
        <v>254</v>
      </c>
      <c r="BM2041" s="193" t="s">
        <v>3872</v>
      </c>
    </row>
    <row r="2042" spans="1:65" s="14" customFormat="1" ht="10.199999999999999">
      <c r="B2042" s="206"/>
      <c r="C2042" s="207"/>
      <c r="D2042" s="197" t="s">
        <v>167</v>
      </c>
      <c r="E2042" s="208" t="s">
        <v>1</v>
      </c>
      <c r="F2042" s="209" t="s">
        <v>3873</v>
      </c>
      <c r="G2042" s="207"/>
      <c r="H2042" s="210">
        <v>37.700000000000003</v>
      </c>
      <c r="I2042" s="211"/>
      <c r="J2042" s="207"/>
      <c r="K2042" s="207"/>
      <c r="L2042" s="212"/>
      <c r="M2042" s="213"/>
      <c r="N2042" s="214"/>
      <c r="O2042" s="214"/>
      <c r="P2042" s="214"/>
      <c r="Q2042" s="214"/>
      <c r="R2042" s="214"/>
      <c r="S2042" s="214"/>
      <c r="T2042" s="215"/>
      <c r="AT2042" s="216" t="s">
        <v>167</v>
      </c>
      <c r="AU2042" s="216" t="s">
        <v>87</v>
      </c>
      <c r="AV2042" s="14" t="s">
        <v>87</v>
      </c>
      <c r="AW2042" s="14" t="s">
        <v>33</v>
      </c>
      <c r="AX2042" s="14" t="s">
        <v>78</v>
      </c>
      <c r="AY2042" s="216" t="s">
        <v>157</v>
      </c>
    </row>
    <row r="2043" spans="1:65" s="15" customFormat="1" ht="10.199999999999999">
      <c r="B2043" s="217"/>
      <c r="C2043" s="218"/>
      <c r="D2043" s="197" t="s">
        <v>167</v>
      </c>
      <c r="E2043" s="219" t="s">
        <v>1</v>
      </c>
      <c r="F2043" s="220" t="s">
        <v>171</v>
      </c>
      <c r="G2043" s="218"/>
      <c r="H2043" s="221">
        <v>37.700000000000003</v>
      </c>
      <c r="I2043" s="222"/>
      <c r="J2043" s="218"/>
      <c r="K2043" s="218"/>
      <c r="L2043" s="223"/>
      <c r="M2043" s="224"/>
      <c r="N2043" s="225"/>
      <c r="O2043" s="225"/>
      <c r="P2043" s="225"/>
      <c r="Q2043" s="225"/>
      <c r="R2043" s="225"/>
      <c r="S2043" s="225"/>
      <c r="T2043" s="226"/>
      <c r="AT2043" s="227" t="s">
        <v>167</v>
      </c>
      <c r="AU2043" s="227" t="s">
        <v>87</v>
      </c>
      <c r="AV2043" s="15" t="s">
        <v>165</v>
      </c>
      <c r="AW2043" s="15" t="s">
        <v>33</v>
      </c>
      <c r="AX2043" s="15" t="s">
        <v>85</v>
      </c>
      <c r="AY2043" s="227" t="s">
        <v>157</v>
      </c>
    </row>
    <row r="2044" spans="1:65" s="2" customFormat="1" ht="16.5" customHeight="1">
      <c r="A2044" s="34"/>
      <c r="B2044" s="35"/>
      <c r="C2044" s="228" t="s">
        <v>3874</v>
      </c>
      <c r="D2044" s="228" t="s">
        <v>240</v>
      </c>
      <c r="E2044" s="229" t="s">
        <v>3875</v>
      </c>
      <c r="F2044" s="230" t="s">
        <v>3876</v>
      </c>
      <c r="G2044" s="231" t="s">
        <v>202</v>
      </c>
      <c r="H2044" s="232">
        <v>38.454000000000001</v>
      </c>
      <c r="I2044" s="233"/>
      <c r="J2044" s="234">
        <f>ROUND(I2044*H2044,2)</f>
        <v>0</v>
      </c>
      <c r="K2044" s="230" t="s">
        <v>164</v>
      </c>
      <c r="L2044" s="235"/>
      <c r="M2044" s="236" t="s">
        <v>1</v>
      </c>
      <c r="N2044" s="237" t="s">
        <v>43</v>
      </c>
      <c r="O2044" s="71"/>
      <c r="P2044" s="191">
        <f>O2044*H2044</f>
        <v>0</v>
      </c>
      <c r="Q2044" s="191">
        <v>2.0000000000000002E-5</v>
      </c>
      <c r="R2044" s="191">
        <f>Q2044*H2044</f>
        <v>7.6908000000000011E-4</v>
      </c>
      <c r="S2044" s="191">
        <v>0</v>
      </c>
      <c r="T2044" s="192">
        <f>S2044*H2044</f>
        <v>0</v>
      </c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R2044" s="193" t="s">
        <v>367</v>
      </c>
      <c r="AT2044" s="193" t="s">
        <v>240</v>
      </c>
      <c r="AU2044" s="193" t="s">
        <v>87</v>
      </c>
      <c r="AY2044" s="17" t="s">
        <v>157</v>
      </c>
      <c r="BE2044" s="194">
        <f>IF(N2044="základní",J2044,0)</f>
        <v>0</v>
      </c>
      <c r="BF2044" s="194">
        <f>IF(N2044="snížená",J2044,0)</f>
        <v>0</v>
      </c>
      <c r="BG2044" s="194">
        <f>IF(N2044="zákl. přenesená",J2044,0)</f>
        <v>0</v>
      </c>
      <c r="BH2044" s="194">
        <f>IF(N2044="sníž. přenesená",J2044,0)</f>
        <v>0</v>
      </c>
      <c r="BI2044" s="194">
        <f>IF(N2044="nulová",J2044,0)</f>
        <v>0</v>
      </c>
      <c r="BJ2044" s="17" t="s">
        <v>85</v>
      </c>
      <c r="BK2044" s="194">
        <f>ROUND(I2044*H2044,2)</f>
        <v>0</v>
      </c>
      <c r="BL2044" s="17" t="s">
        <v>254</v>
      </c>
      <c r="BM2044" s="193" t="s">
        <v>3877</v>
      </c>
    </row>
    <row r="2045" spans="1:65" s="14" customFormat="1" ht="10.199999999999999">
      <c r="B2045" s="206"/>
      <c r="C2045" s="207"/>
      <c r="D2045" s="197" t="s">
        <v>167</v>
      </c>
      <c r="E2045" s="207"/>
      <c r="F2045" s="209" t="s">
        <v>3878</v>
      </c>
      <c r="G2045" s="207"/>
      <c r="H2045" s="210">
        <v>38.454000000000001</v>
      </c>
      <c r="I2045" s="211"/>
      <c r="J2045" s="207"/>
      <c r="K2045" s="207"/>
      <c r="L2045" s="212"/>
      <c r="M2045" s="213"/>
      <c r="N2045" s="214"/>
      <c r="O2045" s="214"/>
      <c r="P2045" s="214"/>
      <c r="Q2045" s="214"/>
      <c r="R2045" s="214"/>
      <c r="S2045" s="214"/>
      <c r="T2045" s="215"/>
      <c r="AT2045" s="216" t="s">
        <v>167</v>
      </c>
      <c r="AU2045" s="216" t="s">
        <v>87</v>
      </c>
      <c r="AV2045" s="14" t="s">
        <v>87</v>
      </c>
      <c r="AW2045" s="14" t="s">
        <v>4</v>
      </c>
      <c r="AX2045" s="14" t="s">
        <v>85</v>
      </c>
      <c r="AY2045" s="216" t="s">
        <v>157</v>
      </c>
    </row>
    <row r="2046" spans="1:65" s="2" customFormat="1" ht="24.15" customHeight="1">
      <c r="A2046" s="34"/>
      <c r="B2046" s="35"/>
      <c r="C2046" s="182" t="s">
        <v>3879</v>
      </c>
      <c r="D2046" s="182" t="s">
        <v>160</v>
      </c>
      <c r="E2046" s="183" t="s">
        <v>3880</v>
      </c>
      <c r="F2046" s="184" t="s">
        <v>3881</v>
      </c>
      <c r="G2046" s="185" t="s">
        <v>174</v>
      </c>
      <c r="H2046" s="186">
        <v>236.42</v>
      </c>
      <c r="I2046" s="187"/>
      <c r="J2046" s="188">
        <f>ROUND(I2046*H2046,2)</f>
        <v>0</v>
      </c>
      <c r="K2046" s="184" t="s">
        <v>164</v>
      </c>
      <c r="L2046" s="39"/>
      <c r="M2046" s="189" t="s">
        <v>1</v>
      </c>
      <c r="N2046" s="190" t="s">
        <v>43</v>
      </c>
      <c r="O2046" s="71"/>
      <c r="P2046" s="191">
        <f>O2046*H2046</f>
        <v>0</v>
      </c>
      <c r="Q2046" s="191">
        <v>3.0000000000000001E-5</v>
      </c>
      <c r="R2046" s="191">
        <f>Q2046*H2046</f>
        <v>7.0926000000000001E-3</v>
      </c>
      <c r="S2046" s="191">
        <v>0</v>
      </c>
      <c r="T2046" s="192">
        <f>S2046*H2046</f>
        <v>0</v>
      </c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R2046" s="193" t="s">
        <v>254</v>
      </c>
      <c r="AT2046" s="193" t="s">
        <v>160</v>
      </c>
      <c r="AU2046" s="193" t="s">
        <v>87</v>
      </c>
      <c r="AY2046" s="17" t="s">
        <v>157</v>
      </c>
      <c r="BE2046" s="194">
        <f>IF(N2046="základní",J2046,0)</f>
        <v>0</v>
      </c>
      <c r="BF2046" s="194">
        <f>IF(N2046="snížená",J2046,0)</f>
        <v>0</v>
      </c>
      <c r="BG2046" s="194">
        <f>IF(N2046="zákl. přenesená",J2046,0)</f>
        <v>0</v>
      </c>
      <c r="BH2046" s="194">
        <f>IF(N2046="sníž. přenesená",J2046,0)</f>
        <v>0</v>
      </c>
      <c r="BI2046" s="194">
        <f>IF(N2046="nulová",J2046,0)</f>
        <v>0</v>
      </c>
      <c r="BJ2046" s="17" t="s">
        <v>85</v>
      </c>
      <c r="BK2046" s="194">
        <f>ROUND(I2046*H2046,2)</f>
        <v>0</v>
      </c>
      <c r="BL2046" s="17" t="s">
        <v>254</v>
      </c>
      <c r="BM2046" s="193" t="s">
        <v>3882</v>
      </c>
    </row>
    <row r="2047" spans="1:65" s="13" customFormat="1" ht="10.199999999999999">
      <c r="B2047" s="195"/>
      <c r="C2047" s="196"/>
      <c r="D2047" s="197" t="s">
        <v>167</v>
      </c>
      <c r="E2047" s="198" t="s">
        <v>1</v>
      </c>
      <c r="F2047" s="199" t="s">
        <v>189</v>
      </c>
      <c r="G2047" s="196"/>
      <c r="H2047" s="198" t="s">
        <v>1</v>
      </c>
      <c r="I2047" s="200"/>
      <c r="J2047" s="196"/>
      <c r="K2047" s="196"/>
      <c r="L2047" s="201"/>
      <c r="M2047" s="202"/>
      <c r="N2047" s="203"/>
      <c r="O2047" s="203"/>
      <c r="P2047" s="203"/>
      <c r="Q2047" s="203"/>
      <c r="R2047" s="203"/>
      <c r="S2047" s="203"/>
      <c r="T2047" s="204"/>
      <c r="AT2047" s="205" t="s">
        <v>167</v>
      </c>
      <c r="AU2047" s="205" t="s">
        <v>87</v>
      </c>
      <c r="AV2047" s="13" t="s">
        <v>85</v>
      </c>
      <c r="AW2047" s="13" t="s">
        <v>33</v>
      </c>
      <c r="AX2047" s="13" t="s">
        <v>78</v>
      </c>
      <c r="AY2047" s="205" t="s">
        <v>157</v>
      </c>
    </row>
    <row r="2048" spans="1:65" s="14" customFormat="1" ht="10.199999999999999">
      <c r="B2048" s="206"/>
      <c r="C2048" s="207"/>
      <c r="D2048" s="197" t="s">
        <v>167</v>
      </c>
      <c r="E2048" s="208" t="s">
        <v>1</v>
      </c>
      <c r="F2048" s="209" t="s">
        <v>3864</v>
      </c>
      <c r="G2048" s="207"/>
      <c r="H2048" s="210">
        <v>42.59</v>
      </c>
      <c r="I2048" s="211"/>
      <c r="J2048" s="207"/>
      <c r="K2048" s="207"/>
      <c r="L2048" s="212"/>
      <c r="M2048" s="213"/>
      <c r="N2048" s="214"/>
      <c r="O2048" s="214"/>
      <c r="P2048" s="214"/>
      <c r="Q2048" s="214"/>
      <c r="R2048" s="214"/>
      <c r="S2048" s="214"/>
      <c r="T2048" s="215"/>
      <c r="AT2048" s="216" t="s">
        <v>167</v>
      </c>
      <c r="AU2048" s="216" t="s">
        <v>87</v>
      </c>
      <c r="AV2048" s="14" t="s">
        <v>87</v>
      </c>
      <c r="AW2048" s="14" t="s">
        <v>33</v>
      </c>
      <c r="AX2048" s="14" t="s">
        <v>78</v>
      </c>
      <c r="AY2048" s="216" t="s">
        <v>157</v>
      </c>
    </row>
    <row r="2049" spans="1:65" s="13" customFormat="1" ht="10.199999999999999">
      <c r="B2049" s="195"/>
      <c r="C2049" s="196"/>
      <c r="D2049" s="197" t="s">
        <v>167</v>
      </c>
      <c r="E2049" s="198" t="s">
        <v>1</v>
      </c>
      <c r="F2049" s="199" t="s">
        <v>178</v>
      </c>
      <c r="G2049" s="196"/>
      <c r="H2049" s="198" t="s">
        <v>1</v>
      </c>
      <c r="I2049" s="200"/>
      <c r="J2049" s="196"/>
      <c r="K2049" s="196"/>
      <c r="L2049" s="201"/>
      <c r="M2049" s="202"/>
      <c r="N2049" s="203"/>
      <c r="O2049" s="203"/>
      <c r="P2049" s="203"/>
      <c r="Q2049" s="203"/>
      <c r="R2049" s="203"/>
      <c r="S2049" s="203"/>
      <c r="T2049" s="204"/>
      <c r="AT2049" s="205" t="s">
        <v>167</v>
      </c>
      <c r="AU2049" s="205" t="s">
        <v>87</v>
      </c>
      <c r="AV2049" s="13" t="s">
        <v>85</v>
      </c>
      <c r="AW2049" s="13" t="s">
        <v>33</v>
      </c>
      <c r="AX2049" s="13" t="s">
        <v>78</v>
      </c>
      <c r="AY2049" s="205" t="s">
        <v>157</v>
      </c>
    </row>
    <row r="2050" spans="1:65" s="14" customFormat="1" ht="10.199999999999999">
      <c r="B2050" s="206"/>
      <c r="C2050" s="207"/>
      <c r="D2050" s="197" t="s">
        <v>167</v>
      </c>
      <c r="E2050" s="208" t="s">
        <v>1</v>
      </c>
      <c r="F2050" s="209" t="s">
        <v>3859</v>
      </c>
      <c r="G2050" s="207"/>
      <c r="H2050" s="210">
        <v>193.83</v>
      </c>
      <c r="I2050" s="211"/>
      <c r="J2050" s="207"/>
      <c r="K2050" s="207"/>
      <c r="L2050" s="212"/>
      <c r="M2050" s="213"/>
      <c r="N2050" s="214"/>
      <c r="O2050" s="214"/>
      <c r="P2050" s="214"/>
      <c r="Q2050" s="214"/>
      <c r="R2050" s="214"/>
      <c r="S2050" s="214"/>
      <c r="T2050" s="215"/>
      <c r="AT2050" s="216" t="s">
        <v>167</v>
      </c>
      <c r="AU2050" s="216" t="s">
        <v>87</v>
      </c>
      <c r="AV2050" s="14" t="s">
        <v>87</v>
      </c>
      <c r="AW2050" s="14" t="s">
        <v>33</v>
      </c>
      <c r="AX2050" s="14" t="s">
        <v>78</v>
      </c>
      <c r="AY2050" s="216" t="s">
        <v>157</v>
      </c>
    </row>
    <row r="2051" spans="1:65" s="15" customFormat="1" ht="10.199999999999999">
      <c r="B2051" s="217"/>
      <c r="C2051" s="218"/>
      <c r="D2051" s="197" t="s">
        <v>167</v>
      </c>
      <c r="E2051" s="219" t="s">
        <v>1</v>
      </c>
      <c r="F2051" s="220" t="s">
        <v>171</v>
      </c>
      <c r="G2051" s="218"/>
      <c r="H2051" s="221">
        <v>236.42000000000002</v>
      </c>
      <c r="I2051" s="222"/>
      <c r="J2051" s="218"/>
      <c r="K2051" s="218"/>
      <c r="L2051" s="223"/>
      <c r="M2051" s="224"/>
      <c r="N2051" s="225"/>
      <c r="O2051" s="225"/>
      <c r="P2051" s="225"/>
      <c r="Q2051" s="225"/>
      <c r="R2051" s="225"/>
      <c r="S2051" s="225"/>
      <c r="T2051" s="226"/>
      <c r="AT2051" s="227" t="s">
        <v>167</v>
      </c>
      <c r="AU2051" s="227" t="s">
        <v>87</v>
      </c>
      <c r="AV2051" s="15" t="s">
        <v>165</v>
      </c>
      <c r="AW2051" s="15" t="s">
        <v>33</v>
      </c>
      <c r="AX2051" s="15" t="s">
        <v>85</v>
      </c>
      <c r="AY2051" s="227" t="s">
        <v>157</v>
      </c>
    </row>
    <row r="2052" spans="1:65" s="2" customFormat="1" ht="33" customHeight="1">
      <c r="A2052" s="34"/>
      <c r="B2052" s="35"/>
      <c r="C2052" s="182" t="s">
        <v>3883</v>
      </c>
      <c r="D2052" s="182" t="s">
        <v>160</v>
      </c>
      <c r="E2052" s="183" t="s">
        <v>3884</v>
      </c>
      <c r="F2052" s="184" t="s">
        <v>3885</v>
      </c>
      <c r="G2052" s="185" t="s">
        <v>174</v>
      </c>
      <c r="H2052" s="186">
        <v>236.42</v>
      </c>
      <c r="I2052" s="187"/>
      <c r="J2052" s="188">
        <f>ROUND(I2052*H2052,2)</f>
        <v>0</v>
      </c>
      <c r="K2052" s="184" t="s">
        <v>164</v>
      </c>
      <c r="L2052" s="39"/>
      <c r="M2052" s="189" t="s">
        <v>1</v>
      </c>
      <c r="N2052" s="190" t="s">
        <v>43</v>
      </c>
      <c r="O2052" s="71"/>
      <c r="P2052" s="191">
        <f>O2052*H2052</f>
        <v>0</v>
      </c>
      <c r="Q2052" s="191">
        <v>4.4999999999999997E-3</v>
      </c>
      <c r="R2052" s="191">
        <f>Q2052*H2052</f>
        <v>1.0638899999999998</v>
      </c>
      <c r="S2052" s="191">
        <v>0</v>
      </c>
      <c r="T2052" s="192">
        <f>S2052*H2052</f>
        <v>0</v>
      </c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R2052" s="193" t="s">
        <v>254</v>
      </c>
      <c r="AT2052" s="193" t="s">
        <v>160</v>
      </c>
      <c r="AU2052" s="193" t="s">
        <v>87</v>
      </c>
      <c r="AY2052" s="17" t="s">
        <v>157</v>
      </c>
      <c r="BE2052" s="194">
        <f>IF(N2052="základní",J2052,0)</f>
        <v>0</v>
      </c>
      <c r="BF2052" s="194">
        <f>IF(N2052="snížená",J2052,0)</f>
        <v>0</v>
      </c>
      <c r="BG2052" s="194">
        <f>IF(N2052="zákl. přenesená",J2052,0)</f>
        <v>0</v>
      </c>
      <c r="BH2052" s="194">
        <f>IF(N2052="sníž. přenesená",J2052,0)</f>
        <v>0</v>
      </c>
      <c r="BI2052" s="194">
        <f>IF(N2052="nulová",J2052,0)</f>
        <v>0</v>
      </c>
      <c r="BJ2052" s="17" t="s">
        <v>85</v>
      </c>
      <c r="BK2052" s="194">
        <f>ROUND(I2052*H2052,2)</f>
        <v>0</v>
      </c>
      <c r="BL2052" s="17" t="s">
        <v>254</v>
      </c>
      <c r="BM2052" s="193" t="s">
        <v>3886</v>
      </c>
    </row>
    <row r="2053" spans="1:65" s="13" customFormat="1" ht="10.199999999999999">
      <c r="B2053" s="195"/>
      <c r="C2053" s="196"/>
      <c r="D2053" s="197" t="s">
        <v>167</v>
      </c>
      <c r="E2053" s="198" t="s">
        <v>1</v>
      </c>
      <c r="F2053" s="199" t="s">
        <v>189</v>
      </c>
      <c r="G2053" s="196"/>
      <c r="H2053" s="198" t="s">
        <v>1</v>
      </c>
      <c r="I2053" s="200"/>
      <c r="J2053" s="196"/>
      <c r="K2053" s="196"/>
      <c r="L2053" s="201"/>
      <c r="M2053" s="202"/>
      <c r="N2053" s="203"/>
      <c r="O2053" s="203"/>
      <c r="P2053" s="203"/>
      <c r="Q2053" s="203"/>
      <c r="R2053" s="203"/>
      <c r="S2053" s="203"/>
      <c r="T2053" s="204"/>
      <c r="AT2053" s="205" t="s">
        <v>167</v>
      </c>
      <c r="AU2053" s="205" t="s">
        <v>87</v>
      </c>
      <c r="AV2053" s="13" t="s">
        <v>85</v>
      </c>
      <c r="AW2053" s="13" t="s">
        <v>33</v>
      </c>
      <c r="AX2053" s="13" t="s">
        <v>78</v>
      </c>
      <c r="AY2053" s="205" t="s">
        <v>157</v>
      </c>
    </row>
    <row r="2054" spans="1:65" s="14" customFormat="1" ht="10.199999999999999">
      <c r="B2054" s="206"/>
      <c r="C2054" s="207"/>
      <c r="D2054" s="197" t="s">
        <v>167</v>
      </c>
      <c r="E2054" s="208" t="s">
        <v>1</v>
      </c>
      <c r="F2054" s="209" t="s">
        <v>3864</v>
      </c>
      <c r="G2054" s="207"/>
      <c r="H2054" s="210">
        <v>42.59</v>
      </c>
      <c r="I2054" s="211"/>
      <c r="J2054" s="207"/>
      <c r="K2054" s="207"/>
      <c r="L2054" s="212"/>
      <c r="M2054" s="213"/>
      <c r="N2054" s="214"/>
      <c r="O2054" s="214"/>
      <c r="P2054" s="214"/>
      <c r="Q2054" s="214"/>
      <c r="R2054" s="214"/>
      <c r="S2054" s="214"/>
      <c r="T2054" s="215"/>
      <c r="AT2054" s="216" t="s">
        <v>167</v>
      </c>
      <c r="AU2054" s="216" t="s">
        <v>87</v>
      </c>
      <c r="AV2054" s="14" t="s">
        <v>87</v>
      </c>
      <c r="AW2054" s="14" t="s">
        <v>33</v>
      </c>
      <c r="AX2054" s="14" t="s">
        <v>78</v>
      </c>
      <c r="AY2054" s="216" t="s">
        <v>157</v>
      </c>
    </row>
    <row r="2055" spans="1:65" s="13" customFormat="1" ht="10.199999999999999">
      <c r="B2055" s="195"/>
      <c r="C2055" s="196"/>
      <c r="D2055" s="197" t="s">
        <v>167</v>
      </c>
      <c r="E2055" s="198" t="s">
        <v>1</v>
      </c>
      <c r="F2055" s="199" t="s">
        <v>178</v>
      </c>
      <c r="G2055" s="196"/>
      <c r="H2055" s="198" t="s">
        <v>1</v>
      </c>
      <c r="I2055" s="200"/>
      <c r="J2055" s="196"/>
      <c r="K2055" s="196"/>
      <c r="L2055" s="201"/>
      <c r="M2055" s="202"/>
      <c r="N2055" s="203"/>
      <c r="O2055" s="203"/>
      <c r="P2055" s="203"/>
      <c r="Q2055" s="203"/>
      <c r="R2055" s="203"/>
      <c r="S2055" s="203"/>
      <c r="T2055" s="204"/>
      <c r="AT2055" s="205" t="s">
        <v>167</v>
      </c>
      <c r="AU2055" s="205" t="s">
        <v>87</v>
      </c>
      <c r="AV2055" s="13" t="s">
        <v>85</v>
      </c>
      <c r="AW2055" s="13" t="s">
        <v>33</v>
      </c>
      <c r="AX2055" s="13" t="s">
        <v>78</v>
      </c>
      <c r="AY2055" s="205" t="s">
        <v>157</v>
      </c>
    </row>
    <row r="2056" spans="1:65" s="14" customFormat="1" ht="10.199999999999999">
      <c r="B2056" s="206"/>
      <c r="C2056" s="207"/>
      <c r="D2056" s="197" t="s">
        <v>167</v>
      </c>
      <c r="E2056" s="208" t="s">
        <v>1</v>
      </c>
      <c r="F2056" s="209" t="s">
        <v>3859</v>
      </c>
      <c r="G2056" s="207"/>
      <c r="H2056" s="210">
        <v>193.83</v>
      </c>
      <c r="I2056" s="211"/>
      <c r="J2056" s="207"/>
      <c r="K2056" s="207"/>
      <c r="L2056" s="212"/>
      <c r="M2056" s="213"/>
      <c r="N2056" s="214"/>
      <c r="O2056" s="214"/>
      <c r="P2056" s="214"/>
      <c r="Q2056" s="214"/>
      <c r="R2056" s="214"/>
      <c r="S2056" s="214"/>
      <c r="T2056" s="215"/>
      <c r="AT2056" s="216" t="s">
        <v>167</v>
      </c>
      <c r="AU2056" s="216" t="s">
        <v>87</v>
      </c>
      <c r="AV2056" s="14" t="s">
        <v>87</v>
      </c>
      <c r="AW2056" s="14" t="s">
        <v>33</v>
      </c>
      <c r="AX2056" s="14" t="s">
        <v>78</v>
      </c>
      <c r="AY2056" s="216" t="s">
        <v>157</v>
      </c>
    </row>
    <row r="2057" spans="1:65" s="15" customFormat="1" ht="10.199999999999999">
      <c r="B2057" s="217"/>
      <c r="C2057" s="218"/>
      <c r="D2057" s="197" t="s">
        <v>167</v>
      </c>
      <c r="E2057" s="219" t="s">
        <v>1</v>
      </c>
      <c r="F2057" s="220" t="s">
        <v>171</v>
      </c>
      <c r="G2057" s="218"/>
      <c r="H2057" s="221">
        <v>236.42000000000002</v>
      </c>
      <c r="I2057" s="222"/>
      <c r="J2057" s="218"/>
      <c r="K2057" s="218"/>
      <c r="L2057" s="223"/>
      <c r="M2057" s="224"/>
      <c r="N2057" s="225"/>
      <c r="O2057" s="225"/>
      <c r="P2057" s="225"/>
      <c r="Q2057" s="225"/>
      <c r="R2057" s="225"/>
      <c r="S2057" s="225"/>
      <c r="T2057" s="226"/>
      <c r="AT2057" s="227" t="s">
        <v>167</v>
      </c>
      <c r="AU2057" s="227" t="s">
        <v>87</v>
      </c>
      <c r="AV2057" s="15" t="s">
        <v>165</v>
      </c>
      <c r="AW2057" s="15" t="s">
        <v>33</v>
      </c>
      <c r="AX2057" s="15" t="s">
        <v>85</v>
      </c>
      <c r="AY2057" s="227" t="s">
        <v>157</v>
      </c>
    </row>
    <row r="2058" spans="1:65" s="2" customFormat="1" ht="24.15" customHeight="1">
      <c r="A2058" s="34"/>
      <c r="B2058" s="35"/>
      <c r="C2058" s="182" t="s">
        <v>3887</v>
      </c>
      <c r="D2058" s="182" t="s">
        <v>160</v>
      </c>
      <c r="E2058" s="183" t="s">
        <v>3888</v>
      </c>
      <c r="F2058" s="184" t="s">
        <v>3889</v>
      </c>
      <c r="G2058" s="185" t="s">
        <v>174</v>
      </c>
      <c r="H2058" s="186">
        <v>64.94</v>
      </c>
      <c r="I2058" s="187"/>
      <c r="J2058" s="188">
        <f>ROUND(I2058*H2058,2)</f>
        <v>0</v>
      </c>
      <c r="K2058" s="184" t="s">
        <v>164</v>
      </c>
      <c r="L2058" s="39"/>
      <c r="M2058" s="189" t="s">
        <v>1</v>
      </c>
      <c r="N2058" s="190" t="s">
        <v>43</v>
      </c>
      <c r="O2058" s="71"/>
      <c r="P2058" s="191">
        <f>O2058*H2058</f>
        <v>0</v>
      </c>
      <c r="Q2058" s="191">
        <v>0</v>
      </c>
      <c r="R2058" s="191">
        <f>Q2058*H2058</f>
        <v>0</v>
      </c>
      <c r="S2058" s="191">
        <v>3.0000000000000001E-3</v>
      </c>
      <c r="T2058" s="192">
        <f>S2058*H2058</f>
        <v>0.19481999999999999</v>
      </c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R2058" s="193" t="s">
        <v>254</v>
      </c>
      <c r="AT2058" s="193" t="s">
        <v>160</v>
      </c>
      <c r="AU2058" s="193" t="s">
        <v>87</v>
      </c>
      <c r="AY2058" s="17" t="s">
        <v>157</v>
      </c>
      <c r="BE2058" s="194">
        <f>IF(N2058="základní",J2058,0)</f>
        <v>0</v>
      </c>
      <c r="BF2058" s="194">
        <f>IF(N2058="snížená",J2058,0)</f>
        <v>0</v>
      </c>
      <c r="BG2058" s="194">
        <f>IF(N2058="zákl. přenesená",J2058,0)</f>
        <v>0</v>
      </c>
      <c r="BH2058" s="194">
        <f>IF(N2058="sníž. přenesená",J2058,0)</f>
        <v>0</v>
      </c>
      <c r="BI2058" s="194">
        <f>IF(N2058="nulová",J2058,0)</f>
        <v>0</v>
      </c>
      <c r="BJ2058" s="17" t="s">
        <v>85</v>
      </c>
      <c r="BK2058" s="194">
        <f>ROUND(I2058*H2058,2)</f>
        <v>0</v>
      </c>
      <c r="BL2058" s="17" t="s">
        <v>254</v>
      </c>
      <c r="BM2058" s="193" t="s">
        <v>3890</v>
      </c>
    </row>
    <row r="2059" spans="1:65" s="14" customFormat="1" ht="10.199999999999999">
      <c r="B2059" s="206"/>
      <c r="C2059" s="207"/>
      <c r="D2059" s="197" t="s">
        <v>167</v>
      </c>
      <c r="E2059" s="208" t="s">
        <v>1</v>
      </c>
      <c r="F2059" s="209" t="s">
        <v>3891</v>
      </c>
      <c r="G2059" s="207"/>
      <c r="H2059" s="210">
        <v>22.35</v>
      </c>
      <c r="I2059" s="211"/>
      <c r="J2059" s="207"/>
      <c r="K2059" s="207"/>
      <c r="L2059" s="212"/>
      <c r="M2059" s="213"/>
      <c r="N2059" s="214"/>
      <c r="O2059" s="214"/>
      <c r="P2059" s="214"/>
      <c r="Q2059" s="214"/>
      <c r="R2059" s="214"/>
      <c r="S2059" s="214"/>
      <c r="T2059" s="215"/>
      <c r="AT2059" s="216" t="s">
        <v>167</v>
      </c>
      <c r="AU2059" s="216" t="s">
        <v>87</v>
      </c>
      <c r="AV2059" s="14" t="s">
        <v>87</v>
      </c>
      <c r="AW2059" s="14" t="s">
        <v>33</v>
      </c>
      <c r="AX2059" s="14" t="s">
        <v>78</v>
      </c>
      <c r="AY2059" s="216" t="s">
        <v>157</v>
      </c>
    </row>
    <row r="2060" spans="1:65" s="14" customFormat="1" ht="10.199999999999999">
      <c r="B2060" s="206"/>
      <c r="C2060" s="207"/>
      <c r="D2060" s="197" t="s">
        <v>167</v>
      </c>
      <c r="E2060" s="208" t="s">
        <v>1</v>
      </c>
      <c r="F2060" s="209" t="s">
        <v>3892</v>
      </c>
      <c r="G2060" s="207"/>
      <c r="H2060" s="210">
        <v>42.59</v>
      </c>
      <c r="I2060" s="211"/>
      <c r="J2060" s="207"/>
      <c r="K2060" s="207"/>
      <c r="L2060" s="212"/>
      <c r="M2060" s="213"/>
      <c r="N2060" s="214"/>
      <c r="O2060" s="214"/>
      <c r="P2060" s="214"/>
      <c r="Q2060" s="214"/>
      <c r="R2060" s="214"/>
      <c r="S2060" s="214"/>
      <c r="T2060" s="215"/>
      <c r="AT2060" s="216" t="s">
        <v>167</v>
      </c>
      <c r="AU2060" s="216" t="s">
        <v>87</v>
      </c>
      <c r="AV2060" s="14" t="s">
        <v>87</v>
      </c>
      <c r="AW2060" s="14" t="s">
        <v>33</v>
      </c>
      <c r="AX2060" s="14" t="s">
        <v>78</v>
      </c>
      <c r="AY2060" s="216" t="s">
        <v>157</v>
      </c>
    </row>
    <row r="2061" spans="1:65" s="15" customFormat="1" ht="10.199999999999999">
      <c r="B2061" s="217"/>
      <c r="C2061" s="218"/>
      <c r="D2061" s="197" t="s">
        <v>167</v>
      </c>
      <c r="E2061" s="219" t="s">
        <v>1</v>
      </c>
      <c r="F2061" s="220" t="s">
        <v>171</v>
      </c>
      <c r="G2061" s="218"/>
      <c r="H2061" s="221">
        <v>64.94</v>
      </c>
      <c r="I2061" s="222"/>
      <c r="J2061" s="218"/>
      <c r="K2061" s="218"/>
      <c r="L2061" s="223"/>
      <c r="M2061" s="224"/>
      <c r="N2061" s="225"/>
      <c r="O2061" s="225"/>
      <c r="P2061" s="225"/>
      <c r="Q2061" s="225"/>
      <c r="R2061" s="225"/>
      <c r="S2061" s="225"/>
      <c r="T2061" s="226"/>
      <c r="AT2061" s="227" t="s">
        <v>167</v>
      </c>
      <c r="AU2061" s="227" t="s">
        <v>87</v>
      </c>
      <c r="AV2061" s="15" t="s">
        <v>165</v>
      </c>
      <c r="AW2061" s="15" t="s">
        <v>33</v>
      </c>
      <c r="AX2061" s="15" t="s">
        <v>85</v>
      </c>
      <c r="AY2061" s="227" t="s">
        <v>157</v>
      </c>
    </row>
    <row r="2062" spans="1:65" s="2" customFormat="1" ht="16.5" customHeight="1">
      <c r="A2062" s="34"/>
      <c r="B2062" s="35"/>
      <c r="C2062" s="182" t="s">
        <v>3893</v>
      </c>
      <c r="D2062" s="182" t="s">
        <v>160</v>
      </c>
      <c r="E2062" s="183" t="s">
        <v>3894</v>
      </c>
      <c r="F2062" s="184" t="s">
        <v>3895</v>
      </c>
      <c r="G2062" s="185" t="s">
        <v>174</v>
      </c>
      <c r="H2062" s="186">
        <v>196.26</v>
      </c>
      <c r="I2062" s="187"/>
      <c r="J2062" s="188">
        <f>ROUND(I2062*H2062,2)</f>
        <v>0</v>
      </c>
      <c r="K2062" s="184" t="s">
        <v>164</v>
      </c>
      <c r="L2062" s="39"/>
      <c r="M2062" s="189" t="s">
        <v>1</v>
      </c>
      <c r="N2062" s="190" t="s">
        <v>43</v>
      </c>
      <c r="O2062" s="71"/>
      <c r="P2062" s="191">
        <f>O2062*H2062</f>
        <v>0</v>
      </c>
      <c r="Q2062" s="191">
        <v>2.9999999999999997E-4</v>
      </c>
      <c r="R2062" s="191">
        <f>Q2062*H2062</f>
        <v>5.8877999999999993E-2</v>
      </c>
      <c r="S2062" s="191">
        <v>0</v>
      </c>
      <c r="T2062" s="192">
        <f>S2062*H2062</f>
        <v>0</v>
      </c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R2062" s="193" t="s">
        <v>254</v>
      </c>
      <c r="AT2062" s="193" t="s">
        <v>160</v>
      </c>
      <c r="AU2062" s="193" t="s">
        <v>87</v>
      </c>
      <c r="AY2062" s="17" t="s">
        <v>157</v>
      </c>
      <c r="BE2062" s="194">
        <f>IF(N2062="základní",J2062,0)</f>
        <v>0</v>
      </c>
      <c r="BF2062" s="194">
        <f>IF(N2062="snížená",J2062,0)</f>
        <v>0</v>
      </c>
      <c r="BG2062" s="194">
        <f>IF(N2062="zákl. přenesená",J2062,0)</f>
        <v>0</v>
      </c>
      <c r="BH2062" s="194">
        <f>IF(N2062="sníž. přenesená",J2062,0)</f>
        <v>0</v>
      </c>
      <c r="BI2062" s="194">
        <f>IF(N2062="nulová",J2062,0)</f>
        <v>0</v>
      </c>
      <c r="BJ2062" s="17" t="s">
        <v>85</v>
      </c>
      <c r="BK2062" s="194">
        <f>ROUND(I2062*H2062,2)</f>
        <v>0</v>
      </c>
      <c r="BL2062" s="17" t="s">
        <v>254</v>
      </c>
      <c r="BM2062" s="193" t="s">
        <v>3896</v>
      </c>
    </row>
    <row r="2063" spans="1:65" s="13" customFormat="1" ht="10.199999999999999">
      <c r="B2063" s="195"/>
      <c r="C2063" s="196"/>
      <c r="D2063" s="197" t="s">
        <v>167</v>
      </c>
      <c r="E2063" s="198" t="s">
        <v>1</v>
      </c>
      <c r="F2063" s="199" t="s">
        <v>189</v>
      </c>
      <c r="G2063" s="196"/>
      <c r="H2063" s="198" t="s">
        <v>1</v>
      </c>
      <c r="I2063" s="200"/>
      <c r="J2063" s="196"/>
      <c r="K2063" s="196"/>
      <c r="L2063" s="201"/>
      <c r="M2063" s="202"/>
      <c r="N2063" s="203"/>
      <c r="O2063" s="203"/>
      <c r="P2063" s="203"/>
      <c r="Q2063" s="203"/>
      <c r="R2063" s="203"/>
      <c r="S2063" s="203"/>
      <c r="T2063" s="204"/>
      <c r="AT2063" s="205" t="s">
        <v>167</v>
      </c>
      <c r="AU2063" s="205" t="s">
        <v>87</v>
      </c>
      <c r="AV2063" s="13" t="s">
        <v>85</v>
      </c>
      <c r="AW2063" s="13" t="s">
        <v>33</v>
      </c>
      <c r="AX2063" s="13" t="s">
        <v>78</v>
      </c>
      <c r="AY2063" s="205" t="s">
        <v>157</v>
      </c>
    </row>
    <row r="2064" spans="1:65" s="14" customFormat="1" ht="10.199999999999999">
      <c r="B2064" s="206"/>
      <c r="C2064" s="207"/>
      <c r="D2064" s="197" t="s">
        <v>167</v>
      </c>
      <c r="E2064" s="208" t="s">
        <v>1</v>
      </c>
      <c r="F2064" s="209" t="s">
        <v>3897</v>
      </c>
      <c r="G2064" s="207"/>
      <c r="H2064" s="210">
        <v>13.13</v>
      </c>
      <c r="I2064" s="211"/>
      <c r="J2064" s="207"/>
      <c r="K2064" s="207"/>
      <c r="L2064" s="212"/>
      <c r="M2064" s="213"/>
      <c r="N2064" s="214"/>
      <c r="O2064" s="214"/>
      <c r="P2064" s="214"/>
      <c r="Q2064" s="214"/>
      <c r="R2064" s="214"/>
      <c r="S2064" s="214"/>
      <c r="T2064" s="215"/>
      <c r="AT2064" s="216" t="s">
        <v>167</v>
      </c>
      <c r="AU2064" s="216" t="s">
        <v>87</v>
      </c>
      <c r="AV2064" s="14" t="s">
        <v>87</v>
      </c>
      <c r="AW2064" s="14" t="s">
        <v>33</v>
      </c>
      <c r="AX2064" s="14" t="s">
        <v>78</v>
      </c>
      <c r="AY2064" s="216" t="s">
        <v>157</v>
      </c>
    </row>
    <row r="2065" spans="1:65" s="13" customFormat="1" ht="10.199999999999999">
      <c r="B2065" s="195"/>
      <c r="C2065" s="196"/>
      <c r="D2065" s="197" t="s">
        <v>167</v>
      </c>
      <c r="E2065" s="198" t="s">
        <v>1</v>
      </c>
      <c r="F2065" s="199" t="s">
        <v>178</v>
      </c>
      <c r="G2065" s="196"/>
      <c r="H2065" s="198" t="s">
        <v>1</v>
      </c>
      <c r="I2065" s="200"/>
      <c r="J2065" s="196"/>
      <c r="K2065" s="196"/>
      <c r="L2065" s="201"/>
      <c r="M2065" s="202"/>
      <c r="N2065" s="203"/>
      <c r="O2065" s="203"/>
      <c r="P2065" s="203"/>
      <c r="Q2065" s="203"/>
      <c r="R2065" s="203"/>
      <c r="S2065" s="203"/>
      <c r="T2065" s="204"/>
      <c r="AT2065" s="205" t="s">
        <v>167</v>
      </c>
      <c r="AU2065" s="205" t="s">
        <v>87</v>
      </c>
      <c r="AV2065" s="13" t="s">
        <v>85</v>
      </c>
      <c r="AW2065" s="13" t="s">
        <v>33</v>
      </c>
      <c r="AX2065" s="13" t="s">
        <v>78</v>
      </c>
      <c r="AY2065" s="205" t="s">
        <v>157</v>
      </c>
    </row>
    <row r="2066" spans="1:65" s="14" customFormat="1" ht="10.199999999999999">
      <c r="B2066" s="206"/>
      <c r="C2066" s="207"/>
      <c r="D2066" s="197" t="s">
        <v>167</v>
      </c>
      <c r="E2066" s="208" t="s">
        <v>1</v>
      </c>
      <c r="F2066" s="209" t="s">
        <v>3898</v>
      </c>
      <c r="G2066" s="207"/>
      <c r="H2066" s="210">
        <v>171.48</v>
      </c>
      <c r="I2066" s="211"/>
      <c r="J2066" s="207"/>
      <c r="K2066" s="207"/>
      <c r="L2066" s="212"/>
      <c r="M2066" s="213"/>
      <c r="N2066" s="214"/>
      <c r="O2066" s="214"/>
      <c r="P2066" s="214"/>
      <c r="Q2066" s="214"/>
      <c r="R2066" s="214"/>
      <c r="S2066" s="214"/>
      <c r="T2066" s="215"/>
      <c r="AT2066" s="216" t="s">
        <v>167</v>
      </c>
      <c r="AU2066" s="216" t="s">
        <v>87</v>
      </c>
      <c r="AV2066" s="14" t="s">
        <v>87</v>
      </c>
      <c r="AW2066" s="14" t="s">
        <v>33</v>
      </c>
      <c r="AX2066" s="14" t="s">
        <v>78</v>
      </c>
      <c r="AY2066" s="216" t="s">
        <v>157</v>
      </c>
    </row>
    <row r="2067" spans="1:65" s="14" customFormat="1" ht="10.199999999999999">
      <c r="B2067" s="206"/>
      <c r="C2067" s="207"/>
      <c r="D2067" s="197" t="s">
        <v>167</v>
      </c>
      <c r="E2067" s="208" t="s">
        <v>1</v>
      </c>
      <c r="F2067" s="209" t="s">
        <v>3899</v>
      </c>
      <c r="G2067" s="207"/>
      <c r="H2067" s="210">
        <v>11.65</v>
      </c>
      <c r="I2067" s="211"/>
      <c r="J2067" s="207"/>
      <c r="K2067" s="207"/>
      <c r="L2067" s="212"/>
      <c r="M2067" s="213"/>
      <c r="N2067" s="214"/>
      <c r="O2067" s="214"/>
      <c r="P2067" s="214"/>
      <c r="Q2067" s="214"/>
      <c r="R2067" s="214"/>
      <c r="S2067" s="214"/>
      <c r="T2067" s="215"/>
      <c r="AT2067" s="216" t="s">
        <v>167</v>
      </c>
      <c r="AU2067" s="216" t="s">
        <v>87</v>
      </c>
      <c r="AV2067" s="14" t="s">
        <v>87</v>
      </c>
      <c r="AW2067" s="14" t="s">
        <v>33</v>
      </c>
      <c r="AX2067" s="14" t="s">
        <v>78</v>
      </c>
      <c r="AY2067" s="216" t="s">
        <v>157</v>
      </c>
    </row>
    <row r="2068" spans="1:65" s="15" customFormat="1" ht="10.199999999999999">
      <c r="B2068" s="217"/>
      <c r="C2068" s="218"/>
      <c r="D2068" s="197" t="s">
        <v>167</v>
      </c>
      <c r="E2068" s="219" t="s">
        <v>1</v>
      </c>
      <c r="F2068" s="220" t="s">
        <v>171</v>
      </c>
      <c r="G2068" s="218"/>
      <c r="H2068" s="221">
        <v>196.26</v>
      </c>
      <c r="I2068" s="222"/>
      <c r="J2068" s="218"/>
      <c r="K2068" s="218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167</v>
      </c>
      <c r="AU2068" s="227" t="s">
        <v>87</v>
      </c>
      <c r="AV2068" s="15" t="s">
        <v>165</v>
      </c>
      <c r="AW2068" s="15" t="s">
        <v>33</v>
      </c>
      <c r="AX2068" s="15" t="s">
        <v>85</v>
      </c>
      <c r="AY2068" s="227" t="s">
        <v>157</v>
      </c>
    </row>
    <row r="2069" spans="1:65" s="2" customFormat="1" ht="49.05" customHeight="1">
      <c r="A2069" s="34"/>
      <c r="B2069" s="35"/>
      <c r="C2069" s="228" t="s">
        <v>3900</v>
      </c>
      <c r="D2069" s="228" t="s">
        <v>240</v>
      </c>
      <c r="E2069" s="229" t="s">
        <v>3901</v>
      </c>
      <c r="F2069" s="230" t="s">
        <v>3902</v>
      </c>
      <c r="G2069" s="231" t="s">
        <v>174</v>
      </c>
      <c r="H2069" s="232">
        <v>215.886</v>
      </c>
      <c r="I2069" s="233"/>
      <c r="J2069" s="234">
        <f>ROUND(I2069*H2069,2)</f>
        <v>0</v>
      </c>
      <c r="K2069" s="230" t="s">
        <v>164</v>
      </c>
      <c r="L2069" s="235"/>
      <c r="M2069" s="236" t="s">
        <v>1</v>
      </c>
      <c r="N2069" s="237" t="s">
        <v>43</v>
      </c>
      <c r="O2069" s="71"/>
      <c r="P2069" s="191">
        <f>O2069*H2069</f>
        <v>0</v>
      </c>
      <c r="Q2069" s="191">
        <v>2.7499999999999998E-3</v>
      </c>
      <c r="R2069" s="191">
        <f>Q2069*H2069</f>
        <v>0.59368650000000001</v>
      </c>
      <c r="S2069" s="191">
        <v>0</v>
      </c>
      <c r="T2069" s="192">
        <f>S2069*H2069</f>
        <v>0</v>
      </c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  <c r="AR2069" s="193" t="s">
        <v>367</v>
      </c>
      <c r="AT2069" s="193" t="s">
        <v>240</v>
      </c>
      <c r="AU2069" s="193" t="s">
        <v>87</v>
      </c>
      <c r="AY2069" s="17" t="s">
        <v>157</v>
      </c>
      <c r="BE2069" s="194">
        <f>IF(N2069="základní",J2069,0)</f>
        <v>0</v>
      </c>
      <c r="BF2069" s="194">
        <f>IF(N2069="snížená",J2069,0)</f>
        <v>0</v>
      </c>
      <c r="BG2069" s="194">
        <f>IF(N2069="zákl. přenesená",J2069,0)</f>
        <v>0</v>
      </c>
      <c r="BH2069" s="194">
        <f>IF(N2069="sníž. přenesená",J2069,0)</f>
        <v>0</v>
      </c>
      <c r="BI2069" s="194">
        <f>IF(N2069="nulová",J2069,0)</f>
        <v>0</v>
      </c>
      <c r="BJ2069" s="17" t="s">
        <v>85</v>
      </c>
      <c r="BK2069" s="194">
        <f>ROUND(I2069*H2069,2)</f>
        <v>0</v>
      </c>
      <c r="BL2069" s="17" t="s">
        <v>254</v>
      </c>
      <c r="BM2069" s="193" t="s">
        <v>3903</v>
      </c>
    </row>
    <row r="2070" spans="1:65" s="14" customFormat="1" ht="10.199999999999999">
      <c r="B2070" s="206"/>
      <c r="C2070" s="207"/>
      <c r="D2070" s="197" t="s">
        <v>167</v>
      </c>
      <c r="E2070" s="207"/>
      <c r="F2070" s="209" t="s">
        <v>3904</v>
      </c>
      <c r="G2070" s="207"/>
      <c r="H2070" s="210">
        <v>215.886</v>
      </c>
      <c r="I2070" s="211"/>
      <c r="J2070" s="207"/>
      <c r="K2070" s="207"/>
      <c r="L2070" s="212"/>
      <c r="M2070" s="213"/>
      <c r="N2070" s="214"/>
      <c r="O2070" s="214"/>
      <c r="P2070" s="214"/>
      <c r="Q2070" s="214"/>
      <c r="R2070" s="214"/>
      <c r="S2070" s="214"/>
      <c r="T2070" s="215"/>
      <c r="AT2070" s="216" t="s">
        <v>167</v>
      </c>
      <c r="AU2070" s="216" t="s">
        <v>87</v>
      </c>
      <c r="AV2070" s="14" t="s">
        <v>87</v>
      </c>
      <c r="AW2070" s="14" t="s">
        <v>4</v>
      </c>
      <c r="AX2070" s="14" t="s">
        <v>85</v>
      </c>
      <c r="AY2070" s="216" t="s">
        <v>157</v>
      </c>
    </row>
    <row r="2071" spans="1:65" s="2" customFormat="1" ht="16.5" customHeight="1">
      <c r="A2071" s="34"/>
      <c r="B2071" s="35"/>
      <c r="C2071" s="182" t="s">
        <v>3905</v>
      </c>
      <c r="D2071" s="182" t="s">
        <v>160</v>
      </c>
      <c r="E2071" s="183" t="s">
        <v>3906</v>
      </c>
      <c r="F2071" s="184" t="s">
        <v>3907</v>
      </c>
      <c r="G2071" s="185" t="s">
        <v>174</v>
      </c>
      <c r="H2071" s="186">
        <v>40.159999999999997</v>
      </c>
      <c r="I2071" s="187"/>
      <c r="J2071" s="188">
        <f>ROUND(I2071*H2071,2)</f>
        <v>0</v>
      </c>
      <c r="K2071" s="184" t="s">
        <v>164</v>
      </c>
      <c r="L2071" s="39"/>
      <c r="M2071" s="189" t="s">
        <v>1</v>
      </c>
      <c r="N2071" s="190" t="s">
        <v>43</v>
      </c>
      <c r="O2071" s="71"/>
      <c r="P2071" s="191">
        <f>O2071*H2071</f>
        <v>0</v>
      </c>
      <c r="Q2071" s="191">
        <v>6.9999999999999999E-4</v>
      </c>
      <c r="R2071" s="191">
        <f>Q2071*H2071</f>
        <v>2.8111999999999998E-2</v>
      </c>
      <c r="S2071" s="191">
        <v>0</v>
      </c>
      <c r="T2071" s="192">
        <f>S2071*H2071</f>
        <v>0</v>
      </c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  <c r="AR2071" s="193" t="s">
        <v>254</v>
      </c>
      <c r="AT2071" s="193" t="s">
        <v>160</v>
      </c>
      <c r="AU2071" s="193" t="s">
        <v>87</v>
      </c>
      <c r="AY2071" s="17" t="s">
        <v>157</v>
      </c>
      <c r="BE2071" s="194">
        <f>IF(N2071="základní",J2071,0)</f>
        <v>0</v>
      </c>
      <c r="BF2071" s="194">
        <f>IF(N2071="snížená",J2071,0)</f>
        <v>0</v>
      </c>
      <c r="BG2071" s="194">
        <f>IF(N2071="zákl. přenesená",J2071,0)</f>
        <v>0</v>
      </c>
      <c r="BH2071" s="194">
        <f>IF(N2071="sníž. přenesená",J2071,0)</f>
        <v>0</v>
      </c>
      <c r="BI2071" s="194">
        <f>IF(N2071="nulová",J2071,0)</f>
        <v>0</v>
      </c>
      <c r="BJ2071" s="17" t="s">
        <v>85</v>
      </c>
      <c r="BK2071" s="194">
        <f>ROUND(I2071*H2071,2)</f>
        <v>0</v>
      </c>
      <c r="BL2071" s="17" t="s">
        <v>254</v>
      </c>
      <c r="BM2071" s="193" t="s">
        <v>3908</v>
      </c>
    </row>
    <row r="2072" spans="1:65" s="13" customFormat="1" ht="10.199999999999999">
      <c r="B2072" s="195"/>
      <c r="C2072" s="196"/>
      <c r="D2072" s="197" t="s">
        <v>167</v>
      </c>
      <c r="E2072" s="198" t="s">
        <v>1</v>
      </c>
      <c r="F2072" s="199" t="s">
        <v>189</v>
      </c>
      <c r="G2072" s="196"/>
      <c r="H2072" s="198" t="s">
        <v>1</v>
      </c>
      <c r="I2072" s="200"/>
      <c r="J2072" s="196"/>
      <c r="K2072" s="196"/>
      <c r="L2072" s="201"/>
      <c r="M2072" s="202"/>
      <c r="N2072" s="203"/>
      <c r="O2072" s="203"/>
      <c r="P2072" s="203"/>
      <c r="Q2072" s="203"/>
      <c r="R2072" s="203"/>
      <c r="S2072" s="203"/>
      <c r="T2072" s="204"/>
      <c r="AT2072" s="205" t="s">
        <v>167</v>
      </c>
      <c r="AU2072" s="205" t="s">
        <v>87</v>
      </c>
      <c r="AV2072" s="13" t="s">
        <v>85</v>
      </c>
      <c r="AW2072" s="13" t="s">
        <v>33</v>
      </c>
      <c r="AX2072" s="13" t="s">
        <v>78</v>
      </c>
      <c r="AY2072" s="205" t="s">
        <v>157</v>
      </c>
    </row>
    <row r="2073" spans="1:65" s="14" customFormat="1" ht="10.199999999999999">
      <c r="B2073" s="206"/>
      <c r="C2073" s="207"/>
      <c r="D2073" s="197" t="s">
        <v>167</v>
      </c>
      <c r="E2073" s="208" t="s">
        <v>1</v>
      </c>
      <c r="F2073" s="209" t="s">
        <v>3909</v>
      </c>
      <c r="G2073" s="207"/>
      <c r="H2073" s="210">
        <v>29.46</v>
      </c>
      <c r="I2073" s="211"/>
      <c r="J2073" s="207"/>
      <c r="K2073" s="207"/>
      <c r="L2073" s="212"/>
      <c r="M2073" s="213"/>
      <c r="N2073" s="214"/>
      <c r="O2073" s="214"/>
      <c r="P2073" s="214"/>
      <c r="Q2073" s="214"/>
      <c r="R2073" s="214"/>
      <c r="S2073" s="214"/>
      <c r="T2073" s="215"/>
      <c r="AT2073" s="216" t="s">
        <v>167</v>
      </c>
      <c r="AU2073" s="216" t="s">
        <v>87</v>
      </c>
      <c r="AV2073" s="14" t="s">
        <v>87</v>
      </c>
      <c r="AW2073" s="14" t="s">
        <v>33</v>
      </c>
      <c r="AX2073" s="14" t="s">
        <v>78</v>
      </c>
      <c r="AY2073" s="216" t="s">
        <v>157</v>
      </c>
    </row>
    <row r="2074" spans="1:65" s="13" customFormat="1" ht="10.199999999999999">
      <c r="B2074" s="195"/>
      <c r="C2074" s="196"/>
      <c r="D2074" s="197" t="s">
        <v>167</v>
      </c>
      <c r="E2074" s="198" t="s">
        <v>1</v>
      </c>
      <c r="F2074" s="199" t="s">
        <v>178</v>
      </c>
      <c r="G2074" s="196"/>
      <c r="H2074" s="198" t="s">
        <v>1</v>
      </c>
      <c r="I2074" s="200"/>
      <c r="J2074" s="196"/>
      <c r="K2074" s="196"/>
      <c r="L2074" s="201"/>
      <c r="M2074" s="202"/>
      <c r="N2074" s="203"/>
      <c r="O2074" s="203"/>
      <c r="P2074" s="203"/>
      <c r="Q2074" s="203"/>
      <c r="R2074" s="203"/>
      <c r="S2074" s="203"/>
      <c r="T2074" s="204"/>
      <c r="AT2074" s="205" t="s">
        <v>167</v>
      </c>
      <c r="AU2074" s="205" t="s">
        <v>87</v>
      </c>
      <c r="AV2074" s="13" t="s">
        <v>85</v>
      </c>
      <c r="AW2074" s="13" t="s">
        <v>33</v>
      </c>
      <c r="AX2074" s="13" t="s">
        <v>78</v>
      </c>
      <c r="AY2074" s="205" t="s">
        <v>157</v>
      </c>
    </row>
    <row r="2075" spans="1:65" s="14" customFormat="1" ht="10.199999999999999">
      <c r="B2075" s="206"/>
      <c r="C2075" s="207"/>
      <c r="D2075" s="197" t="s">
        <v>167</v>
      </c>
      <c r="E2075" s="208" t="s">
        <v>1</v>
      </c>
      <c r="F2075" s="209" t="s">
        <v>3910</v>
      </c>
      <c r="G2075" s="207"/>
      <c r="H2075" s="210">
        <v>10.7</v>
      </c>
      <c r="I2075" s="211"/>
      <c r="J2075" s="207"/>
      <c r="K2075" s="207"/>
      <c r="L2075" s="212"/>
      <c r="M2075" s="213"/>
      <c r="N2075" s="214"/>
      <c r="O2075" s="214"/>
      <c r="P2075" s="214"/>
      <c r="Q2075" s="214"/>
      <c r="R2075" s="214"/>
      <c r="S2075" s="214"/>
      <c r="T2075" s="215"/>
      <c r="AT2075" s="216" t="s">
        <v>167</v>
      </c>
      <c r="AU2075" s="216" t="s">
        <v>87</v>
      </c>
      <c r="AV2075" s="14" t="s">
        <v>87</v>
      </c>
      <c r="AW2075" s="14" t="s">
        <v>33</v>
      </c>
      <c r="AX2075" s="14" t="s">
        <v>78</v>
      </c>
      <c r="AY2075" s="216" t="s">
        <v>157</v>
      </c>
    </row>
    <row r="2076" spans="1:65" s="15" customFormat="1" ht="10.199999999999999">
      <c r="B2076" s="217"/>
      <c r="C2076" s="218"/>
      <c r="D2076" s="197" t="s">
        <v>167</v>
      </c>
      <c r="E2076" s="219" t="s">
        <v>1</v>
      </c>
      <c r="F2076" s="220" t="s">
        <v>171</v>
      </c>
      <c r="G2076" s="218"/>
      <c r="H2076" s="221">
        <v>40.159999999999997</v>
      </c>
      <c r="I2076" s="222"/>
      <c r="J2076" s="218"/>
      <c r="K2076" s="218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167</v>
      </c>
      <c r="AU2076" s="227" t="s">
        <v>87</v>
      </c>
      <c r="AV2076" s="15" t="s">
        <v>165</v>
      </c>
      <c r="AW2076" s="15" t="s">
        <v>33</v>
      </c>
      <c r="AX2076" s="15" t="s">
        <v>85</v>
      </c>
      <c r="AY2076" s="227" t="s">
        <v>157</v>
      </c>
    </row>
    <row r="2077" spans="1:65" s="2" customFormat="1" ht="49.05" customHeight="1">
      <c r="A2077" s="34"/>
      <c r="B2077" s="35"/>
      <c r="C2077" s="228" t="s">
        <v>3911</v>
      </c>
      <c r="D2077" s="228" t="s">
        <v>240</v>
      </c>
      <c r="E2077" s="229" t="s">
        <v>3901</v>
      </c>
      <c r="F2077" s="230" t="s">
        <v>3902</v>
      </c>
      <c r="G2077" s="231" t="s">
        <v>174</v>
      </c>
      <c r="H2077" s="232">
        <v>44.176000000000002</v>
      </c>
      <c r="I2077" s="233"/>
      <c r="J2077" s="234">
        <f>ROUND(I2077*H2077,2)</f>
        <v>0</v>
      </c>
      <c r="K2077" s="230" t="s">
        <v>164</v>
      </c>
      <c r="L2077" s="235"/>
      <c r="M2077" s="236" t="s">
        <v>1</v>
      </c>
      <c r="N2077" s="237" t="s">
        <v>43</v>
      </c>
      <c r="O2077" s="71"/>
      <c r="P2077" s="191">
        <f>O2077*H2077</f>
        <v>0</v>
      </c>
      <c r="Q2077" s="191">
        <v>2.7499999999999998E-3</v>
      </c>
      <c r="R2077" s="191">
        <f>Q2077*H2077</f>
        <v>0.12148399999999999</v>
      </c>
      <c r="S2077" s="191">
        <v>0</v>
      </c>
      <c r="T2077" s="192">
        <f>S2077*H2077</f>
        <v>0</v>
      </c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R2077" s="193" t="s">
        <v>367</v>
      </c>
      <c r="AT2077" s="193" t="s">
        <v>240</v>
      </c>
      <c r="AU2077" s="193" t="s">
        <v>87</v>
      </c>
      <c r="AY2077" s="17" t="s">
        <v>157</v>
      </c>
      <c r="BE2077" s="194">
        <f>IF(N2077="základní",J2077,0)</f>
        <v>0</v>
      </c>
      <c r="BF2077" s="194">
        <f>IF(N2077="snížená",J2077,0)</f>
        <v>0</v>
      </c>
      <c r="BG2077" s="194">
        <f>IF(N2077="zákl. přenesená",J2077,0)</f>
        <v>0</v>
      </c>
      <c r="BH2077" s="194">
        <f>IF(N2077="sníž. přenesená",J2077,0)</f>
        <v>0</v>
      </c>
      <c r="BI2077" s="194">
        <f>IF(N2077="nulová",J2077,0)</f>
        <v>0</v>
      </c>
      <c r="BJ2077" s="17" t="s">
        <v>85</v>
      </c>
      <c r="BK2077" s="194">
        <f>ROUND(I2077*H2077,2)</f>
        <v>0</v>
      </c>
      <c r="BL2077" s="17" t="s">
        <v>254</v>
      </c>
      <c r="BM2077" s="193" t="s">
        <v>3912</v>
      </c>
    </row>
    <row r="2078" spans="1:65" s="14" customFormat="1" ht="10.199999999999999">
      <c r="B2078" s="206"/>
      <c r="C2078" s="207"/>
      <c r="D2078" s="197" t="s">
        <v>167</v>
      </c>
      <c r="E2078" s="207"/>
      <c r="F2078" s="209" t="s">
        <v>3913</v>
      </c>
      <c r="G2078" s="207"/>
      <c r="H2078" s="210">
        <v>44.176000000000002</v>
      </c>
      <c r="I2078" s="211"/>
      <c r="J2078" s="207"/>
      <c r="K2078" s="207"/>
      <c r="L2078" s="212"/>
      <c r="M2078" s="213"/>
      <c r="N2078" s="214"/>
      <c r="O2078" s="214"/>
      <c r="P2078" s="214"/>
      <c r="Q2078" s="214"/>
      <c r="R2078" s="214"/>
      <c r="S2078" s="214"/>
      <c r="T2078" s="215"/>
      <c r="AT2078" s="216" t="s">
        <v>167</v>
      </c>
      <c r="AU2078" s="216" t="s">
        <v>87</v>
      </c>
      <c r="AV2078" s="14" t="s">
        <v>87</v>
      </c>
      <c r="AW2078" s="14" t="s">
        <v>4</v>
      </c>
      <c r="AX2078" s="14" t="s">
        <v>85</v>
      </c>
      <c r="AY2078" s="216" t="s">
        <v>157</v>
      </c>
    </row>
    <row r="2079" spans="1:65" s="2" customFormat="1" ht="24.15" customHeight="1">
      <c r="A2079" s="34"/>
      <c r="B2079" s="35"/>
      <c r="C2079" s="182" t="s">
        <v>3914</v>
      </c>
      <c r="D2079" s="182" t="s">
        <v>160</v>
      </c>
      <c r="E2079" s="183" t="s">
        <v>3915</v>
      </c>
      <c r="F2079" s="184" t="s">
        <v>3916</v>
      </c>
      <c r="G2079" s="185" t="s">
        <v>202</v>
      </c>
      <c r="H2079" s="186">
        <v>140.85</v>
      </c>
      <c r="I2079" s="187"/>
      <c r="J2079" s="188">
        <f>ROUND(I2079*H2079,2)</f>
        <v>0</v>
      </c>
      <c r="K2079" s="184" t="s">
        <v>164</v>
      </c>
      <c r="L2079" s="39"/>
      <c r="M2079" s="189" t="s">
        <v>1</v>
      </c>
      <c r="N2079" s="190" t="s">
        <v>43</v>
      </c>
      <c r="O2079" s="71"/>
      <c r="P2079" s="191">
        <f>O2079*H2079</f>
        <v>0</v>
      </c>
      <c r="Q2079" s="191">
        <v>0</v>
      </c>
      <c r="R2079" s="191">
        <f>Q2079*H2079</f>
        <v>0</v>
      </c>
      <c r="S2079" s="191">
        <v>0</v>
      </c>
      <c r="T2079" s="192">
        <f>S2079*H2079</f>
        <v>0</v>
      </c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R2079" s="193" t="s">
        <v>254</v>
      </c>
      <c r="AT2079" s="193" t="s">
        <v>160</v>
      </c>
      <c r="AU2079" s="193" t="s">
        <v>87</v>
      </c>
      <c r="AY2079" s="17" t="s">
        <v>157</v>
      </c>
      <c r="BE2079" s="194">
        <f>IF(N2079="základní",J2079,0)</f>
        <v>0</v>
      </c>
      <c r="BF2079" s="194">
        <f>IF(N2079="snížená",J2079,0)</f>
        <v>0</v>
      </c>
      <c r="BG2079" s="194">
        <f>IF(N2079="zákl. přenesená",J2079,0)</f>
        <v>0</v>
      </c>
      <c r="BH2079" s="194">
        <f>IF(N2079="sníž. přenesená",J2079,0)</f>
        <v>0</v>
      </c>
      <c r="BI2079" s="194">
        <f>IF(N2079="nulová",J2079,0)</f>
        <v>0</v>
      </c>
      <c r="BJ2079" s="17" t="s">
        <v>85</v>
      </c>
      <c r="BK2079" s="194">
        <f>ROUND(I2079*H2079,2)</f>
        <v>0</v>
      </c>
      <c r="BL2079" s="17" t="s">
        <v>254</v>
      </c>
      <c r="BM2079" s="193" t="s">
        <v>3917</v>
      </c>
    </row>
    <row r="2080" spans="1:65" s="14" customFormat="1" ht="10.199999999999999">
      <c r="B2080" s="206"/>
      <c r="C2080" s="207"/>
      <c r="D2080" s="197" t="s">
        <v>167</v>
      </c>
      <c r="E2080" s="208" t="s">
        <v>1</v>
      </c>
      <c r="F2080" s="209" t="s">
        <v>3918</v>
      </c>
      <c r="G2080" s="207"/>
      <c r="H2080" s="210">
        <v>140.85</v>
      </c>
      <c r="I2080" s="211"/>
      <c r="J2080" s="207"/>
      <c r="K2080" s="207"/>
      <c r="L2080" s="212"/>
      <c r="M2080" s="213"/>
      <c r="N2080" s="214"/>
      <c r="O2080" s="214"/>
      <c r="P2080" s="214"/>
      <c r="Q2080" s="214"/>
      <c r="R2080" s="214"/>
      <c r="S2080" s="214"/>
      <c r="T2080" s="215"/>
      <c r="AT2080" s="216" t="s">
        <v>167</v>
      </c>
      <c r="AU2080" s="216" t="s">
        <v>87</v>
      </c>
      <c r="AV2080" s="14" t="s">
        <v>87</v>
      </c>
      <c r="AW2080" s="14" t="s">
        <v>33</v>
      </c>
      <c r="AX2080" s="14" t="s">
        <v>85</v>
      </c>
      <c r="AY2080" s="216" t="s">
        <v>157</v>
      </c>
    </row>
    <row r="2081" spans="1:65" s="2" customFormat="1" ht="21.75" customHeight="1">
      <c r="A2081" s="34"/>
      <c r="B2081" s="35"/>
      <c r="C2081" s="182" t="s">
        <v>3919</v>
      </c>
      <c r="D2081" s="182" t="s">
        <v>160</v>
      </c>
      <c r="E2081" s="183" t="s">
        <v>3920</v>
      </c>
      <c r="F2081" s="184" t="s">
        <v>3921</v>
      </c>
      <c r="G2081" s="185" t="s">
        <v>202</v>
      </c>
      <c r="H2081" s="186">
        <v>71.849999999999994</v>
      </c>
      <c r="I2081" s="187"/>
      <c r="J2081" s="188">
        <f>ROUND(I2081*H2081,2)</f>
        <v>0</v>
      </c>
      <c r="K2081" s="184" t="s">
        <v>164</v>
      </c>
      <c r="L2081" s="39"/>
      <c r="M2081" s="189" t="s">
        <v>1</v>
      </c>
      <c r="N2081" s="190" t="s">
        <v>43</v>
      </c>
      <c r="O2081" s="71"/>
      <c r="P2081" s="191">
        <f>O2081*H2081</f>
        <v>0</v>
      </c>
      <c r="Q2081" s="191">
        <v>0</v>
      </c>
      <c r="R2081" s="191">
        <f>Q2081*H2081</f>
        <v>0</v>
      </c>
      <c r="S2081" s="191">
        <v>2.9999999999999997E-4</v>
      </c>
      <c r="T2081" s="192">
        <f>S2081*H2081</f>
        <v>2.1554999999999998E-2</v>
      </c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R2081" s="193" t="s">
        <v>254</v>
      </c>
      <c r="AT2081" s="193" t="s">
        <v>160</v>
      </c>
      <c r="AU2081" s="193" t="s">
        <v>87</v>
      </c>
      <c r="AY2081" s="17" t="s">
        <v>157</v>
      </c>
      <c r="BE2081" s="194">
        <f>IF(N2081="základní",J2081,0)</f>
        <v>0</v>
      </c>
      <c r="BF2081" s="194">
        <f>IF(N2081="snížená",J2081,0)</f>
        <v>0</v>
      </c>
      <c r="BG2081" s="194">
        <f>IF(N2081="zákl. přenesená",J2081,0)</f>
        <v>0</v>
      </c>
      <c r="BH2081" s="194">
        <f>IF(N2081="sníž. přenesená",J2081,0)</f>
        <v>0</v>
      </c>
      <c r="BI2081" s="194">
        <f>IF(N2081="nulová",J2081,0)</f>
        <v>0</v>
      </c>
      <c r="BJ2081" s="17" t="s">
        <v>85</v>
      </c>
      <c r="BK2081" s="194">
        <f>ROUND(I2081*H2081,2)</f>
        <v>0</v>
      </c>
      <c r="BL2081" s="17" t="s">
        <v>254</v>
      </c>
      <c r="BM2081" s="193" t="s">
        <v>3922</v>
      </c>
    </row>
    <row r="2082" spans="1:65" s="13" customFormat="1" ht="10.199999999999999">
      <c r="B2082" s="195"/>
      <c r="C2082" s="196"/>
      <c r="D2082" s="197" t="s">
        <v>167</v>
      </c>
      <c r="E2082" s="198" t="s">
        <v>1</v>
      </c>
      <c r="F2082" s="199" t="s">
        <v>178</v>
      </c>
      <c r="G2082" s="196"/>
      <c r="H2082" s="198" t="s">
        <v>1</v>
      </c>
      <c r="I2082" s="200"/>
      <c r="J2082" s="196"/>
      <c r="K2082" s="196"/>
      <c r="L2082" s="201"/>
      <c r="M2082" s="202"/>
      <c r="N2082" s="203"/>
      <c r="O2082" s="203"/>
      <c r="P2082" s="203"/>
      <c r="Q2082" s="203"/>
      <c r="R2082" s="203"/>
      <c r="S2082" s="203"/>
      <c r="T2082" s="204"/>
      <c r="AT2082" s="205" t="s">
        <v>167</v>
      </c>
      <c r="AU2082" s="205" t="s">
        <v>87</v>
      </c>
      <c r="AV2082" s="13" t="s">
        <v>85</v>
      </c>
      <c r="AW2082" s="13" t="s">
        <v>33</v>
      </c>
      <c r="AX2082" s="13" t="s">
        <v>78</v>
      </c>
      <c r="AY2082" s="205" t="s">
        <v>157</v>
      </c>
    </row>
    <row r="2083" spans="1:65" s="14" customFormat="1" ht="10.199999999999999">
      <c r="B2083" s="206"/>
      <c r="C2083" s="207"/>
      <c r="D2083" s="197" t="s">
        <v>167</v>
      </c>
      <c r="E2083" s="208" t="s">
        <v>1</v>
      </c>
      <c r="F2083" s="209" t="s">
        <v>3923</v>
      </c>
      <c r="G2083" s="207"/>
      <c r="H2083" s="210">
        <v>11.5</v>
      </c>
      <c r="I2083" s="211"/>
      <c r="J2083" s="207"/>
      <c r="K2083" s="207"/>
      <c r="L2083" s="212"/>
      <c r="M2083" s="213"/>
      <c r="N2083" s="214"/>
      <c r="O2083" s="214"/>
      <c r="P2083" s="214"/>
      <c r="Q2083" s="214"/>
      <c r="R2083" s="214"/>
      <c r="S2083" s="214"/>
      <c r="T2083" s="215"/>
      <c r="AT2083" s="216" t="s">
        <v>167</v>
      </c>
      <c r="AU2083" s="216" t="s">
        <v>87</v>
      </c>
      <c r="AV2083" s="14" t="s">
        <v>87</v>
      </c>
      <c r="AW2083" s="14" t="s">
        <v>33</v>
      </c>
      <c r="AX2083" s="14" t="s">
        <v>78</v>
      </c>
      <c r="AY2083" s="216" t="s">
        <v>157</v>
      </c>
    </row>
    <row r="2084" spans="1:65" s="14" customFormat="1" ht="10.199999999999999">
      <c r="B2084" s="206"/>
      <c r="C2084" s="207"/>
      <c r="D2084" s="197" t="s">
        <v>167</v>
      </c>
      <c r="E2084" s="208" t="s">
        <v>1</v>
      </c>
      <c r="F2084" s="209" t="s">
        <v>3924</v>
      </c>
      <c r="G2084" s="207"/>
      <c r="H2084" s="210">
        <v>14.4</v>
      </c>
      <c r="I2084" s="211"/>
      <c r="J2084" s="207"/>
      <c r="K2084" s="207"/>
      <c r="L2084" s="212"/>
      <c r="M2084" s="213"/>
      <c r="N2084" s="214"/>
      <c r="O2084" s="214"/>
      <c r="P2084" s="214"/>
      <c r="Q2084" s="214"/>
      <c r="R2084" s="214"/>
      <c r="S2084" s="214"/>
      <c r="T2084" s="215"/>
      <c r="AT2084" s="216" t="s">
        <v>167</v>
      </c>
      <c r="AU2084" s="216" t="s">
        <v>87</v>
      </c>
      <c r="AV2084" s="14" t="s">
        <v>87</v>
      </c>
      <c r="AW2084" s="14" t="s">
        <v>33</v>
      </c>
      <c r="AX2084" s="14" t="s">
        <v>78</v>
      </c>
      <c r="AY2084" s="216" t="s">
        <v>157</v>
      </c>
    </row>
    <row r="2085" spans="1:65" s="13" customFormat="1" ht="10.199999999999999">
      <c r="B2085" s="195"/>
      <c r="C2085" s="196"/>
      <c r="D2085" s="197" t="s">
        <v>167</v>
      </c>
      <c r="E2085" s="198" t="s">
        <v>1</v>
      </c>
      <c r="F2085" s="199" t="s">
        <v>204</v>
      </c>
      <c r="G2085" s="196"/>
      <c r="H2085" s="198" t="s">
        <v>1</v>
      </c>
      <c r="I2085" s="200"/>
      <c r="J2085" s="196"/>
      <c r="K2085" s="196"/>
      <c r="L2085" s="201"/>
      <c r="M2085" s="202"/>
      <c r="N2085" s="203"/>
      <c r="O2085" s="203"/>
      <c r="P2085" s="203"/>
      <c r="Q2085" s="203"/>
      <c r="R2085" s="203"/>
      <c r="S2085" s="203"/>
      <c r="T2085" s="204"/>
      <c r="AT2085" s="205" t="s">
        <v>167</v>
      </c>
      <c r="AU2085" s="205" t="s">
        <v>87</v>
      </c>
      <c r="AV2085" s="13" t="s">
        <v>85</v>
      </c>
      <c r="AW2085" s="13" t="s">
        <v>33</v>
      </c>
      <c r="AX2085" s="13" t="s">
        <v>78</v>
      </c>
      <c r="AY2085" s="205" t="s">
        <v>157</v>
      </c>
    </row>
    <row r="2086" spans="1:65" s="14" customFormat="1" ht="10.199999999999999">
      <c r="B2086" s="206"/>
      <c r="C2086" s="207"/>
      <c r="D2086" s="197" t="s">
        <v>167</v>
      </c>
      <c r="E2086" s="208" t="s">
        <v>1</v>
      </c>
      <c r="F2086" s="209" t="s">
        <v>3925</v>
      </c>
      <c r="G2086" s="207"/>
      <c r="H2086" s="210">
        <v>14.8</v>
      </c>
      <c r="I2086" s="211"/>
      <c r="J2086" s="207"/>
      <c r="K2086" s="207"/>
      <c r="L2086" s="212"/>
      <c r="M2086" s="213"/>
      <c r="N2086" s="214"/>
      <c r="O2086" s="214"/>
      <c r="P2086" s="214"/>
      <c r="Q2086" s="214"/>
      <c r="R2086" s="214"/>
      <c r="S2086" s="214"/>
      <c r="T2086" s="215"/>
      <c r="AT2086" s="216" t="s">
        <v>167</v>
      </c>
      <c r="AU2086" s="216" t="s">
        <v>87</v>
      </c>
      <c r="AV2086" s="14" t="s">
        <v>87</v>
      </c>
      <c r="AW2086" s="14" t="s">
        <v>33</v>
      </c>
      <c r="AX2086" s="14" t="s">
        <v>78</v>
      </c>
      <c r="AY2086" s="216" t="s">
        <v>157</v>
      </c>
    </row>
    <row r="2087" spans="1:65" s="14" customFormat="1" ht="10.199999999999999">
      <c r="B2087" s="206"/>
      <c r="C2087" s="207"/>
      <c r="D2087" s="197" t="s">
        <v>167</v>
      </c>
      <c r="E2087" s="208" t="s">
        <v>1</v>
      </c>
      <c r="F2087" s="209" t="s">
        <v>3926</v>
      </c>
      <c r="G2087" s="207"/>
      <c r="H2087" s="210">
        <v>15.4</v>
      </c>
      <c r="I2087" s="211"/>
      <c r="J2087" s="207"/>
      <c r="K2087" s="207"/>
      <c r="L2087" s="212"/>
      <c r="M2087" s="213"/>
      <c r="N2087" s="214"/>
      <c r="O2087" s="214"/>
      <c r="P2087" s="214"/>
      <c r="Q2087" s="214"/>
      <c r="R2087" s="214"/>
      <c r="S2087" s="214"/>
      <c r="T2087" s="215"/>
      <c r="AT2087" s="216" t="s">
        <v>167</v>
      </c>
      <c r="AU2087" s="216" t="s">
        <v>87</v>
      </c>
      <c r="AV2087" s="14" t="s">
        <v>87</v>
      </c>
      <c r="AW2087" s="14" t="s">
        <v>33</v>
      </c>
      <c r="AX2087" s="14" t="s">
        <v>78</v>
      </c>
      <c r="AY2087" s="216" t="s">
        <v>157</v>
      </c>
    </row>
    <row r="2088" spans="1:65" s="14" customFormat="1" ht="10.199999999999999">
      <c r="B2088" s="206"/>
      <c r="C2088" s="207"/>
      <c r="D2088" s="197" t="s">
        <v>167</v>
      </c>
      <c r="E2088" s="208" t="s">
        <v>1</v>
      </c>
      <c r="F2088" s="209" t="s">
        <v>3927</v>
      </c>
      <c r="G2088" s="207"/>
      <c r="H2088" s="210">
        <v>15.75</v>
      </c>
      <c r="I2088" s="211"/>
      <c r="J2088" s="207"/>
      <c r="K2088" s="207"/>
      <c r="L2088" s="212"/>
      <c r="M2088" s="213"/>
      <c r="N2088" s="214"/>
      <c r="O2088" s="214"/>
      <c r="P2088" s="214"/>
      <c r="Q2088" s="214"/>
      <c r="R2088" s="214"/>
      <c r="S2088" s="214"/>
      <c r="T2088" s="215"/>
      <c r="AT2088" s="216" t="s">
        <v>167</v>
      </c>
      <c r="AU2088" s="216" t="s">
        <v>87</v>
      </c>
      <c r="AV2088" s="14" t="s">
        <v>87</v>
      </c>
      <c r="AW2088" s="14" t="s">
        <v>33</v>
      </c>
      <c r="AX2088" s="14" t="s">
        <v>78</v>
      </c>
      <c r="AY2088" s="216" t="s">
        <v>157</v>
      </c>
    </row>
    <row r="2089" spans="1:65" s="15" customFormat="1" ht="10.199999999999999">
      <c r="B2089" s="217"/>
      <c r="C2089" s="218"/>
      <c r="D2089" s="197" t="s">
        <v>167</v>
      </c>
      <c r="E2089" s="219" t="s">
        <v>1</v>
      </c>
      <c r="F2089" s="220" t="s">
        <v>171</v>
      </c>
      <c r="G2089" s="218"/>
      <c r="H2089" s="221">
        <v>71.849999999999994</v>
      </c>
      <c r="I2089" s="222"/>
      <c r="J2089" s="218"/>
      <c r="K2089" s="218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167</v>
      </c>
      <c r="AU2089" s="227" t="s">
        <v>87</v>
      </c>
      <c r="AV2089" s="15" t="s">
        <v>165</v>
      </c>
      <c r="AW2089" s="15" t="s">
        <v>33</v>
      </c>
      <c r="AX2089" s="15" t="s">
        <v>85</v>
      </c>
      <c r="AY2089" s="227" t="s">
        <v>157</v>
      </c>
    </row>
    <row r="2090" spans="1:65" s="2" customFormat="1" ht="16.5" customHeight="1">
      <c r="A2090" s="34"/>
      <c r="B2090" s="35"/>
      <c r="C2090" s="182" t="s">
        <v>3928</v>
      </c>
      <c r="D2090" s="182" t="s">
        <v>160</v>
      </c>
      <c r="E2090" s="183" t="s">
        <v>3929</v>
      </c>
      <c r="F2090" s="184" t="s">
        <v>3930</v>
      </c>
      <c r="G2090" s="185" t="s">
        <v>202</v>
      </c>
      <c r="H2090" s="186">
        <v>112.97499999999999</v>
      </c>
      <c r="I2090" s="187"/>
      <c r="J2090" s="188">
        <f>ROUND(I2090*H2090,2)</f>
        <v>0</v>
      </c>
      <c r="K2090" s="184" t="s">
        <v>164</v>
      </c>
      <c r="L2090" s="39"/>
      <c r="M2090" s="189" t="s">
        <v>1</v>
      </c>
      <c r="N2090" s="190" t="s">
        <v>43</v>
      </c>
      <c r="O2090" s="71"/>
      <c r="P2090" s="191">
        <f>O2090*H2090</f>
        <v>0</v>
      </c>
      <c r="Q2090" s="191">
        <v>3.0000000000000001E-5</v>
      </c>
      <c r="R2090" s="191">
        <f>Q2090*H2090</f>
        <v>3.3892499999999999E-3</v>
      </c>
      <c r="S2090" s="191">
        <v>0</v>
      </c>
      <c r="T2090" s="192">
        <f>S2090*H2090</f>
        <v>0</v>
      </c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  <c r="AR2090" s="193" t="s">
        <v>254</v>
      </c>
      <c r="AT2090" s="193" t="s">
        <v>160</v>
      </c>
      <c r="AU2090" s="193" t="s">
        <v>87</v>
      </c>
      <c r="AY2090" s="17" t="s">
        <v>157</v>
      </c>
      <c r="BE2090" s="194">
        <f>IF(N2090="základní",J2090,0)</f>
        <v>0</v>
      </c>
      <c r="BF2090" s="194">
        <f>IF(N2090="snížená",J2090,0)</f>
        <v>0</v>
      </c>
      <c r="BG2090" s="194">
        <f>IF(N2090="zákl. přenesená",J2090,0)</f>
        <v>0</v>
      </c>
      <c r="BH2090" s="194">
        <f>IF(N2090="sníž. přenesená",J2090,0)</f>
        <v>0</v>
      </c>
      <c r="BI2090" s="194">
        <f>IF(N2090="nulová",J2090,0)</f>
        <v>0</v>
      </c>
      <c r="BJ2090" s="17" t="s">
        <v>85</v>
      </c>
      <c r="BK2090" s="194">
        <f>ROUND(I2090*H2090,2)</f>
        <v>0</v>
      </c>
      <c r="BL2090" s="17" t="s">
        <v>254</v>
      </c>
      <c r="BM2090" s="193" t="s">
        <v>3931</v>
      </c>
    </row>
    <row r="2091" spans="1:65" s="13" customFormat="1" ht="10.199999999999999">
      <c r="B2091" s="195"/>
      <c r="C2091" s="196"/>
      <c r="D2091" s="197" t="s">
        <v>167</v>
      </c>
      <c r="E2091" s="198" t="s">
        <v>1</v>
      </c>
      <c r="F2091" s="199" t="s">
        <v>204</v>
      </c>
      <c r="G2091" s="196"/>
      <c r="H2091" s="198" t="s">
        <v>1</v>
      </c>
      <c r="I2091" s="200"/>
      <c r="J2091" s="196"/>
      <c r="K2091" s="196"/>
      <c r="L2091" s="201"/>
      <c r="M2091" s="202"/>
      <c r="N2091" s="203"/>
      <c r="O2091" s="203"/>
      <c r="P2091" s="203"/>
      <c r="Q2091" s="203"/>
      <c r="R2091" s="203"/>
      <c r="S2091" s="203"/>
      <c r="T2091" s="204"/>
      <c r="AT2091" s="205" t="s">
        <v>167</v>
      </c>
      <c r="AU2091" s="205" t="s">
        <v>87</v>
      </c>
      <c r="AV2091" s="13" t="s">
        <v>85</v>
      </c>
      <c r="AW2091" s="13" t="s">
        <v>33</v>
      </c>
      <c r="AX2091" s="13" t="s">
        <v>78</v>
      </c>
      <c r="AY2091" s="205" t="s">
        <v>157</v>
      </c>
    </row>
    <row r="2092" spans="1:65" s="14" customFormat="1" ht="10.199999999999999">
      <c r="B2092" s="206"/>
      <c r="C2092" s="207"/>
      <c r="D2092" s="197" t="s">
        <v>167</v>
      </c>
      <c r="E2092" s="208" t="s">
        <v>1</v>
      </c>
      <c r="F2092" s="209" t="s">
        <v>3932</v>
      </c>
      <c r="G2092" s="207"/>
      <c r="H2092" s="210">
        <v>14.8</v>
      </c>
      <c r="I2092" s="211"/>
      <c r="J2092" s="207"/>
      <c r="K2092" s="207"/>
      <c r="L2092" s="212"/>
      <c r="M2092" s="213"/>
      <c r="N2092" s="214"/>
      <c r="O2092" s="214"/>
      <c r="P2092" s="214"/>
      <c r="Q2092" s="214"/>
      <c r="R2092" s="214"/>
      <c r="S2092" s="214"/>
      <c r="T2092" s="215"/>
      <c r="AT2092" s="216" t="s">
        <v>167</v>
      </c>
      <c r="AU2092" s="216" t="s">
        <v>87</v>
      </c>
      <c r="AV2092" s="14" t="s">
        <v>87</v>
      </c>
      <c r="AW2092" s="14" t="s">
        <v>33</v>
      </c>
      <c r="AX2092" s="14" t="s">
        <v>78</v>
      </c>
      <c r="AY2092" s="216" t="s">
        <v>157</v>
      </c>
    </row>
    <row r="2093" spans="1:65" s="14" customFormat="1" ht="10.199999999999999">
      <c r="B2093" s="206"/>
      <c r="C2093" s="207"/>
      <c r="D2093" s="197" t="s">
        <v>167</v>
      </c>
      <c r="E2093" s="208" t="s">
        <v>1</v>
      </c>
      <c r="F2093" s="209" t="s">
        <v>3933</v>
      </c>
      <c r="G2093" s="207"/>
      <c r="H2093" s="210">
        <v>15.2</v>
      </c>
      <c r="I2093" s="211"/>
      <c r="J2093" s="207"/>
      <c r="K2093" s="207"/>
      <c r="L2093" s="212"/>
      <c r="M2093" s="213"/>
      <c r="N2093" s="214"/>
      <c r="O2093" s="214"/>
      <c r="P2093" s="214"/>
      <c r="Q2093" s="214"/>
      <c r="R2093" s="214"/>
      <c r="S2093" s="214"/>
      <c r="T2093" s="215"/>
      <c r="AT2093" s="216" t="s">
        <v>167</v>
      </c>
      <c r="AU2093" s="216" t="s">
        <v>87</v>
      </c>
      <c r="AV2093" s="14" t="s">
        <v>87</v>
      </c>
      <c r="AW2093" s="14" t="s">
        <v>33</v>
      </c>
      <c r="AX2093" s="14" t="s">
        <v>78</v>
      </c>
      <c r="AY2093" s="216" t="s">
        <v>157</v>
      </c>
    </row>
    <row r="2094" spans="1:65" s="14" customFormat="1" ht="10.199999999999999">
      <c r="B2094" s="206"/>
      <c r="C2094" s="207"/>
      <c r="D2094" s="197" t="s">
        <v>167</v>
      </c>
      <c r="E2094" s="208" t="s">
        <v>1</v>
      </c>
      <c r="F2094" s="209" t="s">
        <v>3934</v>
      </c>
      <c r="G2094" s="207"/>
      <c r="H2094" s="210">
        <v>15.8</v>
      </c>
      <c r="I2094" s="211"/>
      <c r="J2094" s="207"/>
      <c r="K2094" s="207"/>
      <c r="L2094" s="212"/>
      <c r="M2094" s="213"/>
      <c r="N2094" s="214"/>
      <c r="O2094" s="214"/>
      <c r="P2094" s="214"/>
      <c r="Q2094" s="214"/>
      <c r="R2094" s="214"/>
      <c r="S2094" s="214"/>
      <c r="T2094" s="215"/>
      <c r="AT2094" s="216" t="s">
        <v>167</v>
      </c>
      <c r="AU2094" s="216" t="s">
        <v>87</v>
      </c>
      <c r="AV2094" s="14" t="s">
        <v>87</v>
      </c>
      <c r="AW2094" s="14" t="s">
        <v>33</v>
      </c>
      <c r="AX2094" s="14" t="s">
        <v>78</v>
      </c>
      <c r="AY2094" s="216" t="s">
        <v>157</v>
      </c>
    </row>
    <row r="2095" spans="1:65" s="13" customFormat="1" ht="10.199999999999999">
      <c r="B2095" s="195"/>
      <c r="C2095" s="196"/>
      <c r="D2095" s="197" t="s">
        <v>167</v>
      </c>
      <c r="E2095" s="198" t="s">
        <v>1</v>
      </c>
      <c r="F2095" s="199" t="s">
        <v>191</v>
      </c>
      <c r="G2095" s="196"/>
      <c r="H2095" s="198" t="s">
        <v>1</v>
      </c>
      <c r="I2095" s="200"/>
      <c r="J2095" s="196"/>
      <c r="K2095" s="196"/>
      <c r="L2095" s="201"/>
      <c r="M2095" s="202"/>
      <c r="N2095" s="203"/>
      <c r="O2095" s="203"/>
      <c r="P2095" s="203"/>
      <c r="Q2095" s="203"/>
      <c r="R2095" s="203"/>
      <c r="S2095" s="203"/>
      <c r="T2095" s="204"/>
      <c r="AT2095" s="205" t="s">
        <v>167</v>
      </c>
      <c r="AU2095" s="205" t="s">
        <v>87</v>
      </c>
      <c r="AV2095" s="13" t="s">
        <v>85</v>
      </c>
      <c r="AW2095" s="13" t="s">
        <v>33</v>
      </c>
      <c r="AX2095" s="13" t="s">
        <v>78</v>
      </c>
      <c r="AY2095" s="205" t="s">
        <v>157</v>
      </c>
    </row>
    <row r="2096" spans="1:65" s="14" customFormat="1" ht="20.399999999999999">
      <c r="B2096" s="206"/>
      <c r="C2096" s="207"/>
      <c r="D2096" s="197" t="s">
        <v>167</v>
      </c>
      <c r="E2096" s="208" t="s">
        <v>1</v>
      </c>
      <c r="F2096" s="209" t="s">
        <v>3935</v>
      </c>
      <c r="G2096" s="207"/>
      <c r="H2096" s="210">
        <v>42.174999999999997</v>
      </c>
      <c r="I2096" s="211"/>
      <c r="J2096" s="207"/>
      <c r="K2096" s="207"/>
      <c r="L2096" s="212"/>
      <c r="M2096" s="213"/>
      <c r="N2096" s="214"/>
      <c r="O2096" s="214"/>
      <c r="P2096" s="214"/>
      <c r="Q2096" s="214"/>
      <c r="R2096" s="214"/>
      <c r="S2096" s="214"/>
      <c r="T2096" s="215"/>
      <c r="AT2096" s="216" t="s">
        <v>167</v>
      </c>
      <c r="AU2096" s="216" t="s">
        <v>87</v>
      </c>
      <c r="AV2096" s="14" t="s">
        <v>87</v>
      </c>
      <c r="AW2096" s="14" t="s">
        <v>33</v>
      </c>
      <c r="AX2096" s="14" t="s">
        <v>78</v>
      </c>
      <c r="AY2096" s="216" t="s">
        <v>157</v>
      </c>
    </row>
    <row r="2097" spans="1:65" s="14" customFormat="1" ht="10.199999999999999">
      <c r="B2097" s="206"/>
      <c r="C2097" s="207"/>
      <c r="D2097" s="197" t="s">
        <v>167</v>
      </c>
      <c r="E2097" s="208" t="s">
        <v>1</v>
      </c>
      <c r="F2097" s="209" t="s">
        <v>3936</v>
      </c>
      <c r="G2097" s="207"/>
      <c r="H2097" s="210">
        <v>11.5</v>
      </c>
      <c r="I2097" s="211"/>
      <c r="J2097" s="207"/>
      <c r="K2097" s="207"/>
      <c r="L2097" s="212"/>
      <c r="M2097" s="213"/>
      <c r="N2097" s="214"/>
      <c r="O2097" s="214"/>
      <c r="P2097" s="214"/>
      <c r="Q2097" s="214"/>
      <c r="R2097" s="214"/>
      <c r="S2097" s="214"/>
      <c r="T2097" s="215"/>
      <c r="AT2097" s="216" t="s">
        <v>167</v>
      </c>
      <c r="AU2097" s="216" t="s">
        <v>87</v>
      </c>
      <c r="AV2097" s="14" t="s">
        <v>87</v>
      </c>
      <c r="AW2097" s="14" t="s">
        <v>33</v>
      </c>
      <c r="AX2097" s="14" t="s">
        <v>78</v>
      </c>
      <c r="AY2097" s="216" t="s">
        <v>157</v>
      </c>
    </row>
    <row r="2098" spans="1:65" s="14" customFormat="1" ht="10.199999999999999">
      <c r="B2098" s="206"/>
      <c r="C2098" s="207"/>
      <c r="D2098" s="197" t="s">
        <v>167</v>
      </c>
      <c r="E2098" s="208" t="s">
        <v>1</v>
      </c>
      <c r="F2098" s="209" t="s">
        <v>3937</v>
      </c>
      <c r="G2098" s="207"/>
      <c r="H2098" s="210">
        <v>13.5</v>
      </c>
      <c r="I2098" s="211"/>
      <c r="J2098" s="207"/>
      <c r="K2098" s="207"/>
      <c r="L2098" s="212"/>
      <c r="M2098" s="213"/>
      <c r="N2098" s="214"/>
      <c r="O2098" s="214"/>
      <c r="P2098" s="214"/>
      <c r="Q2098" s="214"/>
      <c r="R2098" s="214"/>
      <c r="S2098" s="214"/>
      <c r="T2098" s="215"/>
      <c r="AT2098" s="216" t="s">
        <v>167</v>
      </c>
      <c r="AU2098" s="216" t="s">
        <v>87</v>
      </c>
      <c r="AV2098" s="14" t="s">
        <v>87</v>
      </c>
      <c r="AW2098" s="14" t="s">
        <v>33</v>
      </c>
      <c r="AX2098" s="14" t="s">
        <v>78</v>
      </c>
      <c r="AY2098" s="216" t="s">
        <v>157</v>
      </c>
    </row>
    <row r="2099" spans="1:65" s="15" customFormat="1" ht="10.199999999999999">
      <c r="B2099" s="217"/>
      <c r="C2099" s="218"/>
      <c r="D2099" s="197" t="s">
        <v>167</v>
      </c>
      <c r="E2099" s="219" t="s">
        <v>1</v>
      </c>
      <c r="F2099" s="220" t="s">
        <v>171</v>
      </c>
      <c r="G2099" s="218"/>
      <c r="H2099" s="221">
        <v>112.97499999999999</v>
      </c>
      <c r="I2099" s="222"/>
      <c r="J2099" s="218"/>
      <c r="K2099" s="218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167</v>
      </c>
      <c r="AU2099" s="227" t="s">
        <v>87</v>
      </c>
      <c r="AV2099" s="15" t="s">
        <v>165</v>
      </c>
      <c r="AW2099" s="15" t="s">
        <v>33</v>
      </c>
      <c r="AX2099" s="15" t="s">
        <v>85</v>
      </c>
      <c r="AY2099" s="227" t="s">
        <v>157</v>
      </c>
    </row>
    <row r="2100" spans="1:65" s="2" customFormat="1" ht="16.5" customHeight="1">
      <c r="A2100" s="34"/>
      <c r="B2100" s="35"/>
      <c r="C2100" s="228" t="s">
        <v>3938</v>
      </c>
      <c r="D2100" s="228" t="s">
        <v>240</v>
      </c>
      <c r="E2100" s="229" t="s">
        <v>3939</v>
      </c>
      <c r="F2100" s="230" t="s">
        <v>3940</v>
      </c>
      <c r="G2100" s="231" t="s">
        <v>202</v>
      </c>
      <c r="H2100" s="232">
        <v>115.235</v>
      </c>
      <c r="I2100" s="233"/>
      <c r="J2100" s="234">
        <f>ROUND(I2100*H2100,2)</f>
        <v>0</v>
      </c>
      <c r="K2100" s="230" t="s">
        <v>164</v>
      </c>
      <c r="L2100" s="235"/>
      <c r="M2100" s="236" t="s">
        <v>1</v>
      </c>
      <c r="N2100" s="237" t="s">
        <v>43</v>
      </c>
      <c r="O2100" s="71"/>
      <c r="P2100" s="191">
        <f>O2100*H2100</f>
        <v>0</v>
      </c>
      <c r="Q2100" s="191">
        <v>3.8000000000000002E-4</v>
      </c>
      <c r="R2100" s="191">
        <f>Q2100*H2100</f>
        <v>4.3789300000000003E-2</v>
      </c>
      <c r="S2100" s="191">
        <v>0</v>
      </c>
      <c r="T2100" s="19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193" t="s">
        <v>367</v>
      </c>
      <c r="AT2100" s="193" t="s">
        <v>240</v>
      </c>
      <c r="AU2100" s="193" t="s">
        <v>87</v>
      </c>
      <c r="AY2100" s="17" t="s">
        <v>157</v>
      </c>
      <c r="BE2100" s="194">
        <f>IF(N2100="základní",J2100,0)</f>
        <v>0</v>
      </c>
      <c r="BF2100" s="194">
        <f>IF(N2100="snížená",J2100,0)</f>
        <v>0</v>
      </c>
      <c r="BG2100" s="194">
        <f>IF(N2100="zákl. přenesená",J2100,0)</f>
        <v>0</v>
      </c>
      <c r="BH2100" s="194">
        <f>IF(N2100="sníž. přenesená",J2100,0)</f>
        <v>0</v>
      </c>
      <c r="BI2100" s="194">
        <f>IF(N2100="nulová",J2100,0)</f>
        <v>0</v>
      </c>
      <c r="BJ2100" s="17" t="s">
        <v>85</v>
      </c>
      <c r="BK2100" s="194">
        <f>ROUND(I2100*H2100,2)</f>
        <v>0</v>
      </c>
      <c r="BL2100" s="17" t="s">
        <v>254</v>
      </c>
      <c r="BM2100" s="193" t="s">
        <v>3941</v>
      </c>
    </row>
    <row r="2101" spans="1:65" s="14" customFormat="1" ht="10.199999999999999">
      <c r="B2101" s="206"/>
      <c r="C2101" s="207"/>
      <c r="D2101" s="197" t="s">
        <v>167</v>
      </c>
      <c r="E2101" s="207"/>
      <c r="F2101" s="209" t="s">
        <v>3942</v>
      </c>
      <c r="G2101" s="207"/>
      <c r="H2101" s="210">
        <v>115.235</v>
      </c>
      <c r="I2101" s="211"/>
      <c r="J2101" s="207"/>
      <c r="K2101" s="207"/>
      <c r="L2101" s="212"/>
      <c r="M2101" s="213"/>
      <c r="N2101" s="214"/>
      <c r="O2101" s="214"/>
      <c r="P2101" s="214"/>
      <c r="Q2101" s="214"/>
      <c r="R2101" s="214"/>
      <c r="S2101" s="214"/>
      <c r="T2101" s="215"/>
      <c r="AT2101" s="216" t="s">
        <v>167</v>
      </c>
      <c r="AU2101" s="216" t="s">
        <v>87</v>
      </c>
      <c r="AV2101" s="14" t="s">
        <v>87</v>
      </c>
      <c r="AW2101" s="14" t="s">
        <v>4</v>
      </c>
      <c r="AX2101" s="14" t="s">
        <v>85</v>
      </c>
      <c r="AY2101" s="216" t="s">
        <v>157</v>
      </c>
    </row>
    <row r="2102" spans="1:65" s="2" customFormat="1" ht="33" customHeight="1">
      <c r="A2102" s="34"/>
      <c r="B2102" s="35"/>
      <c r="C2102" s="182" t="s">
        <v>3943</v>
      </c>
      <c r="D2102" s="182" t="s">
        <v>160</v>
      </c>
      <c r="E2102" s="183" t="s">
        <v>3944</v>
      </c>
      <c r="F2102" s="184" t="s">
        <v>3945</v>
      </c>
      <c r="G2102" s="185" t="s">
        <v>174</v>
      </c>
      <c r="H2102" s="186">
        <v>236.42</v>
      </c>
      <c r="I2102" s="187"/>
      <c r="J2102" s="188">
        <f>ROUND(I2102*H2102,2)</f>
        <v>0</v>
      </c>
      <c r="K2102" s="184" t="s">
        <v>164</v>
      </c>
      <c r="L2102" s="39"/>
      <c r="M2102" s="189" t="s">
        <v>1</v>
      </c>
      <c r="N2102" s="190" t="s">
        <v>43</v>
      </c>
      <c r="O2102" s="71"/>
      <c r="P2102" s="191">
        <f>O2102*H2102</f>
        <v>0</v>
      </c>
      <c r="Q2102" s="191">
        <v>5.0000000000000002E-5</v>
      </c>
      <c r="R2102" s="191">
        <f>Q2102*H2102</f>
        <v>1.1821E-2</v>
      </c>
      <c r="S2102" s="191">
        <v>0</v>
      </c>
      <c r="T2102" s="192">
        <f>S2102*H2102</f>
        <v>0</v>
      </c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R2102" s="193" t="s">
        <v>254</v>
      </c>
      <c r="AT2102" s="193" t="s">
        <v>160</v>
      </c>
      <c r="AU2102" s="193" t="s">
        <v>87</v>
      </c>
      <c r="AY2102" s="17" t="s">
        <v>157</v>
      </c>
      <c r="BE2102" s="194">
        <f>IF(N2102="základní",J2102,0)</f>
        <v>0</v>
      </c>
      <c r="BF2102" s="194">
        <f>IF(N2102="snížená",J2102,0)</f>
        <v>0</v>
      </c>
      <c r="BG2102" s="194">
        <f>IF(N2102="zákl. přenesená",J2102,0)</f>
        <v>0</v>
      </c>
      <c r="BH2102" s="194">
        <f>IF(N2102="sníž. přenesená",J2102,0)</f>
        <v>0</v>
      </c>
      <c r="BI2102" s="194">
        <f>IF(N2102="nulová",J2102,0)</f>
        <v>0</v>
      </c>
      <c r="BJ2102" s="17" t="s">
        <v>85</v>
      </c>
      <c r="BK2102" s="194">
        <f>ROUND(I2102*H2102,2)</f>
        <v>0</v>
      </c>
      <c r="BL2102" s="17" t="s">
        <v>254</v>
      </c>
      <c r="BM2102" s="193" t="s">
        <v>3946</v>
      </c>
    </row>
    <row r="2103" spans="1:65" s="14" customFormat="1" ht="10.199999999999999">
      <c r="B2103" s="206"/>
      <c r="C2103" s="207"/>
      <c r="D2103" s="197" t="s">
        <v>167</v>
      </c>
      <c r="E2103" s="208" t="s">
        <v>1</v>
      </c>
      <c r="F2103" s="209" t="s">
        <v>3947</v>
      </c>
      <c r="G2103" s="207"/>
      <c r="H2103" s="210">
        <v>236.42</v>
      </c>
      <c r="I2103" s="211"/>
      <c r="J2103" s="207"/>
      <c r="K2103" s="207"/>
      <c r="L2103" s="212"/>
      <c r="M2103" s="213"/>
      <c r="N2103" s="214"/>
      <c r="O2103" s="214"/>
      <c r="P2103" s="214"/>
      <c r="Q2103" s="214"/>
      <c r="R2103" s="214"/>
      <c r="S2103" s="214"/>
      <c r="T2103" s="215"/>
      <c r="AT2103" s="216" t="s">
        <v>167</v>
      </c>
      <c r="AU2103" s="216" t="s">
        <v>87</v>
      </c>
      <c r="AV2103" s="14" t="s">
        <v>87</v>
      </c>
      <c r="AW2103" s="14" t="s">
        <v>33</v>
      </c>
      <c r="AX2103" s="14" t="s">
        <v>85</v>
      </c>
      <c r="AY2103" s="216" t="s">
        <v>157</v>
      </c>
    </row>
    <row r="2104" spans="1:65" s="2" customFormat="1" ht="16.5" customHeight="1">
      <c r="A2104" s="34"/>
      <c r="B2104" s="35"/>
      <c r="C2104" s="182" t="s">
        <v>3948</v>
      </c>
      <c r="D2104" s="182" t="s">
        <v>160</v>
      </c>
      <c r="E2104" s="183" t="s">
        <v>3949</v>
      </c>
      <c r="F2104" s="184" t="s">
        <v>3950</v>
      </c>
      <c r="G2104" s="185" t="s">
        <v>174</v>
      </c>
      <c r="H2104" s="186">
        <v>236.42</v>
      </c>
      <c r="I2104" s="187"/>
      <c r="J2104" s="188">
        <f>ROUND(I2104*H2104,2)</f>
        <v>0</v>
      </c>
      <c r="K2104" s="184" t="s">
        <v>164</v>
      </c>
      <c r="L2104" s="39"/>
      <c r="M2104" s="189" t="s">
        <v>1</v>
      </c>
      <c r="N2104" s="190" t="s">
        <v>43</v>
      </c>
      <c r="O2104" s="71"/>
      <c r="P2104" s="191">
        <f>O2104*H2104</f>
        <v>0</v>
      </c>
      <c r="Q2104" s="191">
        <v>3.0000000000000001E-5</v>
      </c>
      <c r="R2104" s="191">
        <f>Q2104*H2104</f>
        <v>7.0926000000000001E-3</v>
      </c>
      <c r="S2104" s="191">
        <v>0</v>
      </c>
      <c r="T2104" s="192">
        <f>S2104*H2104</f>
        <v>0</v>
      </c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R2104" s="193" t="s">
        <v>254</v>
      </c>
      <c r="AT2104" s="193" t="s">
        <v>160</v>
      </c>
      <c r="AU2104" s="193" t="s">
        <v>87</v>
      </c>
      <c r="AY2104" s="17" t="s">
        <v>157</v>
      </c>
      <c r="BE2104" s="194">
        <f>IF(N2104="základní",J2104,0)</f>
        <v>0</v>
      </c>
      <c r="BF2104" s="194">
        <f>IF(N2104="snížená",J2104,0)</f>
        <v>0</v>
      </c>
      <c r="BG2104" s="194">
        <f>IF(N2104="zákl. přenesená",J2104,0)</f>
        <v>0</v>
      </c>
      <c r="BH2104" s="194">
        <f>IF(N2104="sníž. přenesená",J2104,0)</f>
        <v>0</v>
      </c>
      <c r="BI2104" s="194">
        <f>IF(N2104="nulová",J2104,0)</f>
        <v>0</v>
      </c>
      <c r="BJ2104" s="17" t="s">
        <v>85</v>
      </c>
      <c r="BK2104" s="194">
        <f>ROUND(I2104*H2104,2)</f>
        <v>0</v>
      </c>
      <c r="BL2104" s="17" t="s">
        <v>254</v>
      </c>
      <c r="BM2104" s="193" t="s">
        <v>3951</v>
      </c>
    </row>
    <row r="2105" spans="1:65" s="14" customFormat="1" ht="10.199999999999999">
      <c r="B2105" s="206"/>
      <c r="C2105" s="207"/>
      <c r="D2105" s="197" t="s">
        <v>167</v>
      </c>
      <c r="E2105" s="208" t="s">
        <v>1</v>
      </c>
      <c r="F2105" s="209" t="s">
        <v>3947</v>
      </c>
      <c r="G2105" s="207"/>
      <c r="H2105" s="210">
        <v>236.42</v>
      </c>
      <c r="I2105" s="211"/>
      <c r="J2105" s="207"/>
      <c r="K2105" s="207"/>
      <c r="L2105" s="212"/>
      <c r="M2105" s="213"/>
      <c r="N2105" s="214"/>
      <c r="O2105" s="214"/>
      <c r="P2105" s="214"/>
      <c r="Q2105" s="214"/>
      <c r="R2105" s="214"/>
      <c r="S2105" s="214"/>
      <c r="T2105" s="215"/>
      <c r="AT2105" s="216" t="s">
        <v>167</v>
      </c>
      <c r="AU2105" s="216" t="s">
        <v>87</v>
      </c>
      <c r="AV2105" s="14" t="s">
        <v>87</v>
      </c>
      <c r="AW2105" s="14" t="s">
        <v>33</v>
      </c>
      <c r="AX2105" s="14" t="s">
        <v>85</v>
      </c>
      <c r="AY2105" s="216" t="s">
        <v>157</v>
      </c>
    </row>
    <row r="2106" spans="1:65" s="2" customFormat="1" ht="16.5" customHeight="1">
      <c r="A2106" s="34"/>
      <c r="B2106" s="35"/>
      <c r="C2106" s="182" t="s">
        <v>3952</v>
      </c>
      <c r="D2106" s="182" t="s">
        <v>160</v>
      </c>
      <c r="E2106" s="183" t="s">
        <v>3953</v>
      </c>
      <c r="F2106" s="184" t="s">
        <v>3954</v>
      </c>
      <c r="G2106" s="185" t="s">
        <v>174</v>
      </c>
      <c r="H2106" s="186">
        <v>64.94</v>
      </c>
      <c r="I2106" s="187"/>
      <c r="J2106" s="188">
        <f>ROUND(I2106*H2106,2)</f>
        <v>0</v>
      </c>
      <c r="K2106" s="184" t="s">
        <v>164</v>
      </c>
      <c r="L2106" s="39"/>
      <c r="M2106" s="189" t="s">
        <v>1</v>
      </c>
      <c r="N2106" s="190" t="s">
        <v>43</v>
      </c>
      <c r="O2106" s="71"/>
      <c r="P2106" s="191">
        <f>O2106*H2106</f>
        <v>0</v>
      </c>
      <c r="Q2106" s="191">
        <v>0</v>
      </c>
      <c r="R2106" s="191">
        <f>Q2106*H2106</f>
        <v>0</v>
      </c>
      <c r="S2106" s="191">
        <v>0</v>
      </c>
      <c r="T2106" s="192">
        <f>S2106*H2106</f>
        <v>0</v>
      </c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R2106" s="193" t="s">
        <v>254</v>
      </c>
      <c r="AT2106" s="193" t="s">
        <v>160</v>
      </c>
      <c r="AU2106" s="193" t="s">
        <v>87</v>
      </c>
      <c r="AY2106" s="17" t="s">
        <v>157</v>
      </c>
      <c r="BE2106" s="194">
        <f>IF(N2106="základní",J2106,0)</f>
        <v>0</v>
      </c>
      <c r="BF2106" s="194">
        <f>IF(N2106="snížená",J2106,0)</f>
        <v>0</v>
      </c>
      <c r="BG2106" s="194">
        <f>IF(N2106="zákl. přenesená",J2106,0)</f>
        <v>0</v>
      </c>
      <c r="BH2106" s="194">
        <f>IF(N2106="sníž. přenesená",J2106,0)</f>
        <v>0</v>
      </c>
      <c r="BI2106" s="194">
        <f>IF(N2106="nulová",J2106,0)</f>
        <v>0</v>
      </c>
      <c r="BJ2106" s="17" t="s">
        <v>85</v>
      </c>
      <c r="BK2106" s="194">
        <f>ROUND(I2106*H2106,2)</f>
        <v>0</v>
      </c>
      <c r="BL2106" s="17" t="s">
        <v>254</v>
      </c>
      <c r="BM2106" s="193" t="s">
        <v>3955</v>
      </c>
    </row>
    <row r="2107" spans="1:65" s="14" customFormat="1" ht="10.199999999999999">
      <c r="B2107" s="206"/>
      <c r="C2107" s="207"/>
      <c r="D2107" s="197" t="s">
        <v>167</v>
      </c>
      <c r="E2107" s="208" t="s">
        <v>1</v>
      </c>
      <c r="F2107" s="209" t="s">
        <v>3891</v>
      </c>
      <c r="G2107" s="207"/>
      <c r="H2107" s="210">
        <v>22.35</v>
      </c>
      <c r="I2107" s="211"/>
      <c r="J2107" s="207"/>
      <c r="K2107" s="207"/>
      <c r="L2107" s="212"/>
      <c r="M2107" s="213"/>
      <c r="N2107" s="214"/>
      <c r="O2107" s="214"/>
      <c r="P2107" s="214"/>
      <c r="Q2107" s="214"/>
      <c r="R2107" s="214"/>
      <c r="S2107" s="214"/>
      <c r="T2107" s="215"/>
      <c r="AT2107" s="216" t="s">
        <v>167</v>
      </c>
      <c r="AU2107" s="216" t="s">
        <v>87</v>
      </c>
      <c r="AV2107" s="14" t="s">
        <v>87</v>
      </c>
      <c r="AW2107" s="14" t="s">
        <v>33</v>
      </c>
      <c r="AX2107" s="14" t="s">
        <v>78</v>
      </c>
      <c r="AY2107" s="216" t="s">
        <v>157</v>
      </c>
    </row>
    <row r="2108" spans="1:65" s="14" customFormat="1" ht="10.199999999999999">
      <c r="B2108" s="206"/>
      <c r="C2108" s="207"/>
      <c r="D2108" s="197" t="s">
        <v>167</v>
      </c>
      <c r="E2108" s="208" t="s">
        <v>1</v>
      </c>
      <c r="F2108" s="209" t="s">
        <v>3892</v>
      </c>
      <c r="G2108" s="207"/>
      <c r="H2108" s="210">
        <v>42.59</v>
      </c>
      <c r="I2108" s="211"/>
      <c r="J2108" s="207"/>
      <c r="K2108" s="207"/>
      <c r="L2108" s="212"/>
      <c r="M2108" s="213"/>
      <c r="N2108" s="214"/>
      <c r="O2108" s="214"/>
      <c r="P2108" s="214"/>
      <c r="Q2108" s="214"/>
      <c r="R2108" s="214"/>
      <c r="S2108" s="214"/>
      <c r="T2108" s="215"/>
      <c r="AT2108" s="216" t="s">
        <v>167</v>
      </c>
      <c r="AU2108" s="216" t="s">
        <v>87</v>
      </c>
      <c r="AV2108" s="14" t="s">
        <v>87</v>
      </c>
      <c r="AW2108" s="14" t="s">
        <v>33</v>
      </c>
      <c r="AX2108" s="14" t="s">
        <v>78</v>
      </c>
      <c r="AY2108" s="216" t="s">
        <v>157</v>
      </c>
    </row>
    <row r="2109" spans="1:65" s="15" customFormat="1" ht="10.199999999999999">
      <c r="B2109" s="217"/>
      <c r="C2109" s="218"/>
      <c r="D2109" s="197" t="s">
        <v>167</v>
      </c>
      <c r="E2109" s="219" t="s">
        <v>1</v>
      </c>
      <c r="F2109" s="220" t="s">
        <v>171</v>
      </c>
      <c r="G2109" s="218"/>
      <c r="H2109" s="221">
        <v>64.94</v>
      </c>
      <c r="I2109" s="222"/>
      <c r="J2109" s="218"/>
      <c r="K2109" s="218"/>
      <c r="L2109" s="223"/>
      <c r="M2109" s="224"/>
      <c r="N2109" s="225"/>
      <c r="O2109" s="225"/>
      <c r="P2109" s="225"/>
      <c r="Q2109" s="225"/>
      <c r="R2109" s="225"/>
      <c r="S2109" s="225"/>
      <c r="T2109" s="226"/>
      <c r="AT2109" s="227" t="s">
        <v>167</v>
      </c>
      <c r="AU2109" s="227" t="s">
        <v>87</v>
      </c>
      <c r="AV2109" s="15" t="s">
        <v>165</v>
      </c>
      <c r="AW2109" s="15" t="s">
        <v>33</v>
      </c>
      <c r="AX2109" s="15" t="s">
        <v>85</v>
      </c>
      <c r="AY2109" s="227" t="s">
        <v>157</v>
      </c>
    </row>
    <row r="2110" spans="1:65" s="2" customFormat="1" ht="33" customHeight="1">
      <c r="A2110" s="34"/>
      <c r="B2110" s="35"/>
      <c r="C2110" s="182" t="s">
        <v>3956</v>
      </c>
      <c r="D2110" s="182" t="s">
        <v>160</v>
      </c>
      <c r="E2110" s="183" t="s">
        <v>3957</v>
      </c>
      <c r="F2110" s="184" t="s">
        <v>3958</v>
      </c>
      <c r="G2110" s="185" t="s">
        <v>806</v>
      </c>
      <c r="H2110" s="238"/>
      <c r="I2110" s="187"/>
      <c r="J2110" s="188">
        <f>ROUND(I2110*H2110,2)</f>
        <v>0</v>
      </c>
      <c r="K2110" s="184" t="s">
        <v>164</v>
      </c>
      <c r="L2110" s="39"/>
      <c r="M2110" s="189" t="s">
        <v>1</v>
      </c>
      <c r="N2110" s="190" t="s">
        <v>43</v>
      </c>
      <c r="O2110" s="71"/>
      <c r="P2110" s="191">
        <f>O2110*H2110</f>
        <v>0</v>
      </c>
      <c r="Q2110" s="191">
        <v>0</v>
      </c>
      <c r="R2110" s="191">
        <f>Q2110*H2110</f>
        <v>0</v>
      </c>
      <c r="S2110" s="191">
        <v>0</v>
      </c>
      <c r="T2110" s="192">
        <f>S2110*H2110</f>
        <v>0</v>
      </c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  <c r="AR2110" s="193" t="s">
        <v>254</v>
      </c>
      <c r="AT2110" s="193" t="s">
        <v>160</v>
      </c>
      <c r="AU2110" s="193" t="s">
        <v>87</v>
      </c>
      <c r="AY2110" s="17" t="s">
        <v>157</v>
      </c>
      <c r="BE2110" s="194">
        <f>IF(N2110="základní",J2110,0)</f>
        <v>0</v>
      </c>
      <c r="BF2110" s="194">
        <f>IF(N2110="snížená",J2110,0)</f>
        <v>0</v>
      </c>
      <c r="BG2110" s="194">
        <f>IF(N2110="zákl. přenesená",J2110,0)</f>
        <v>0</v>
      </c>
      <c r="BH2110" s="194">
        <f>IF(N2110="sníž. přenesená",J2110,0)</f>
        <v>0</v>
      </c>
      <c r="BI2110" s="194">
        <f>IF(N2110="nulová",J2110,0)</f>
        <v>0</v>
      </c>
      <c r="BJ2110" s="17" t="s">
        <v>85</v>
      </c>
      <c r="BK2110" s="194">
        <f>ROUND(I2110*H2110,2)</f>
        <v>0</v>
      </c>
      <c r="BL2110" s="17" t="s">
        <v>254</v>
      </c>
      <c r="BM2110" s="193" t="s">
        <v>3959</v>
      </c>
    </row>
    <row r="2111" spans="1:65" s="2" customFormat="1" ht="24.15" customHeight="1">
      <c r="A2111" s="34"/>
      <c r="B2111" s="35"/>
      <c r="C2111" s="182" t="s">
        <v>3960</v>
      </c>
      <c r="D2111" s="182" t="s">
        <v>160</v>
      </c>
      <c r="E2111" s="183" t="s">
        <v>3961</v>
      </c>
      <c r="F2111" s="184" t="s">
        <v>3962</v>
      </c>
      <c r="G2111" s="185" t="s">
        <v>806</v>
      </c>
      <c r="H2111" s="238"/>
      <c r="I2111" s="187"/>
      <c r="J2111" s="188">
        <f>ROUND(I2111*H2111,2)</f>
        <v>0</v>
      </c>
      <c r="K2111" s="184" t="s">
        <v>164</v>
      </c>
      <c r="L2111" s="39"/>
      <c r="M2111" s="189" t="s">
        <v>1</v>
      </c>
      <c r="N2111" s="190" t="s">
        <v>43</v>
      </c>
      <c r="O2111" s="71"/>
      <c r="P2111" s="191">
        <f>O2111*H2111</f>
        <v>0</v>
      </c>
      <c r="Q2111" s="191">
        <v>0</v>
      </c>
      <c r="R2111" s="191">
        <f>Q2111*H2111</f>
        <v>0</v>
      </c>
      <c r="S2111" s="191">
        <v>0</v>
      </c>
      <c r="T2111" s="192">
        <f>S2111*H2111</f>
        <v>0</v>
      </c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R2111" s="193" t="s">
        <v>254</v>
      </c>
      <c r="AT2111" s="193" t="s">
        <v>160</v>
      </c>
      <c r="AU2111" s="193" t="s">
        <v>87</v>
      </c>
      <c r="AY2111" s="17" t="s">
        <v>157</v>
      </c>
      <c r="BE2111" s="194">
        <f>IF(N2111="základní",J2111,0)</f>
        <v>0</v>
      </c>
      <c r="BF2111" s="194">
        <f>IF(N2111="snížená",J2111,0)</f>
        <v>0</v>
      </c>
      <c r="BG2111" s="194">
        <f>IF(N2111="zákl. přenesená",J2111,0)</f>
        <v>0</v>
      </c>
      <c r="BH2111" s="194">
        <f>IF(N2111="sníž. přenesená",J2111,0)</f>
        <v>0</v>
      </c>
      <c r="BI2111" s="194">
        <f>IF(N2111="nulová",J2111,0)</f>
        <v>0</v>
      </c>
      <c r="BJ2111" s="17" t="s">
        <v>85</v>
      </c>
      <c r="BK2111" s="194">
        <f>ROUND(I2111*H2111,2)</f>
        <v>0</v>
      </c>
      <c r="BL2111" s="17" t="s">
        <v>254</v>
      </c>
      <c r="BM2111" s="193" t="s">
        <v>3963</v>
      </c>
    </row>
    <row r="2112" spans="1:65" s="12" customFormat="1" ht="22.8" customHeight="1">
      <c r="B2112" s="166"/>
      <c r="C2112" s="167"/>
      <c r="D2112" s="168" t="s">
        <v>77</v>
      </c>
      <c r="E2112" s="180" t="s">
        <v>3752</v>
      </c>
      <c r="F2112" s="180" t="s">
        <v>3964</v>
      </c>
      <c r="G2112" s="167"/>
      <c r="H2112" s="167"/>
      <c r="I2112" s="170"/>
      <c r="J2112" s="181">
        <f>BK2112</f>
        <v>0</v>
      </c>
      <c r="K2112" s="167"/>
      <c r="L2112" s="172"/>
      <c r="M2112" s="173"/>
      <c r="N2112" s="174"/>
      <c r="O2112" s="174"/>
      <c r="P2112" s="175">
        <f>SUM(P2113:P2443)</f>
        <v>0</v>
      </c>
      <c r="Q2112" s="174"/>
      <c r="R2112" s="175">
        <f>SUM(R2113:R2443)</f>
        <v>13.606075629999996</v>
      </c>
      <c r="S2112" s="174"/>
      <c r="T2112" s="176">
        <f>SUM(T2113:T2443)</f>
        <v>0</v>
      </c>
      <c r="AR2112" s="177" t="s">
        <v>87</v>
      </c>
      <c r="AT2112" s="178" t="s">
        <v>77</v>
      </c>
      <c r="AU2112" s="178" t="s">
        <v>85</v>
      </c>
      <c r="AY2112" s="177" t="s">
        <v>157</v>
      </c>
      <c r="BK2112" s="179">
        <f>SUM(BK2113:BK2443)</f>
        <v>0</v>
      </c>
    </row>
    <row r="2113" spans="1:65" s="2" customFormat="1" ht="16.5" customHeight="1">
      <c r="A2113" s="34"/>
      <c r="B2113" s="35"/>
      <c r="C2113" s="182" t="s">
        <v>3965</v>
      </c>
      <c r="D2113" s="182" t="s">
        <v>160</v>
      </c>
      <c r="E2113" s="183" t="s">
        <v>3966</v>
      </c>
      <c r="F2113" s="184" t="s">
        <v>3967</v>
      </c>
      <c r="G2113" s="185" t="s">
        <v>174</v>
      </c>
      <c r="H2113" s="186">
        <v>431.69400000000002</v>
      </c>
      <c r="I2113" s="187"/>
      <c r="J2113" s="188">
        <f>ROUND(I2113*H2113,2)</f>
        <v>0</v>
      </c>
      <c r="K2113" s="184" t="s">
        <v>164</v>
      </c>
      <c r="L2113" s="39"/>
      <c r="M2113" s="189" t="s">
        <v>1</v>
      </c>
      <c r="N2113" s="190" t="s">
        <v>43</v>
      </c>
      <c r="O2113" s="71"/>
      <c r="P2113" s="191">
        <f>O2113*H2113</f>
        <v>0</v>
      </c>
      <c r="Q2113" s="191">
        <v>0</v>
      </c>
      <c r="R2113" s="191">
        <f>Q2113*H2113</f>
        <v>0</v>
      </c>
      <c r="S2113" s="191">
        <v>0</v>
      </c>
      <c r="T2113" s="192">
        <f>S2113*H2113</f>
        <v>0</v>
      </c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R2113" s="193" t="s">
        <v>254</v>
      </c>
      <c r="AT2113" s="193" t="s">
        <v>160</v>
      </c>
      <c r="AU2113" s="193" t="s">
        <v>87</v>
      </c>
      <c r="AY2113" s="17" t="s">
        <v>157</v>
      </c>
      <c r="BE2113" s="194">
        <f>IF(N2113="základní",J2113,0)</f>
        <v>0</v>
      </c>
      <c r="BF2113" s="194">
        <f>IF(N2113="snížená",J2113,0)</f>
        <v>0</v>
      </c>
      <c r="BG2113" s="194">
        <f>IF(N2113="zákl. přenesená",J2113,0)</f>
        <v>0</v>
      </c>
      <c r="BH2113" s="194">
        <f>IF(N2113="sníž. přenesená",J2113,0)</f>
        <v>0</v>
      </c>
      <c r="BI2113" s="194">
        <f>IF(N2113="nulová",J2113,0)</f>
        <v>0</v>
      </c>
      <c r="BJ2113" s="17" t="s">
        <v>85</v>
      </c>
      <c r="BK2113" s="194">
        <f>ROUND(I2113*H2113,2)</f>
        <v>0</v>
      </c>
      <c r="BL2113" s="17" t="s">
        <v>254</v>
      </c>
      <c r="BM2113" s="193" t="s">
        <v>3968</v>
      </c>
    </row>
    <row r="2114" spans="1:65" s="13" customFormat="1" ht="10.199999999999999">
      <c r="B2114" s="195"/>
      <c r="C2114" s="196"/>
      <c r="D2114" s="197" t="s">
        <v>167</v>
      </c>
      <c r="E2114" s="198" t="s">
        <v>1</v>
      </c>
      <c r="F2114" s="199" t="s">
        <v>189</v>
      </c>
      <c r="G2114" s="196"/>
      <c r="H2114" s="198" t="s">
        <v>1</v>
      </c>
      <c r="I2114" s="200"/>
      <c r="J2114" s="196"/>
      <c r="K2114" s="196"/>
      <c r="L2114" s="201"/>
      <c r="M2114" s="202"/>
      <c r="N2114" s="203"/>
      <c r="O2114" s="203"/>
      <c r="P2114" s="203"/>
      <c r="Q2114" s="203"/>
      <c r="R2114" s="203"/>
      <c r="S2114" s="203"/>
      <c r="T2114" s="204"/>
      <c r="AT2114" s="205" t="s">
        <v>167</v>
      </c>
      <c r="AU2114" s="205" t="s">
        <v>87</v>
      </c>
      <c r="AV2114" s="13" t="s">
        <v>85</v>
      </c>
      <c r="AW2114" s="13" t="s">
        <v>33</v>
      </c>
      <c r="AX2114" s="13" t="s">
        <v>78</v>
      </c>
      <c r="AY2114" s="205" t="s">
        <v>157</v>
      </c>
    </row>
    <row r="2115" spans="1:65" s="14" customFormat="1" ht="30.6">
      <c r="B2115" s="206"/>
      <c r="C2115" s="207"/>
      <c r="D2115" s="197" t="s">
        <v>167</v>
      </c>
      <c r="E2115" s="208" t="s">
        <v>1</v>
      </c>
      <c r="F2115" s="209" t="s">
        <v>3969</v>
      </c>
      <c r="G2115" s="207"/>
      <c r="H2115" s="210">
        <v>23.288</v>
      </c>
      <c r="I2115" s="211"/>
      <c r="J2115" s="207"/>
      <c r="K2115" s="207"/>
      <c r="L2115" s="212"/>
      <c r="M2115" s="213"/>
      <c r="N2115" s="214"/>
      <c r="O2115" s="214"/>
      <c r="P2115" s="214"/>
      <c r="Q2115" s="214"/>
      <c r="R2115" s="214"/>
      <c r="S2115" s="214"/>
      <c r="T2115" s="215"/>
      <c r="AT2115" s="216" t="s">
        <v>167</v>
      </c>
      <c r="AU2115" s="216" t="s">
        <v>87</v>
      </c>
      <c r="AV2115" s="14" t="s">
        <v>87</v>
      </c>
      <c r="AW2115" s="14" t="s">
        <v>33</v>
      </c>
      <c r="AX2115" s="14" t="s">
        <v>78</v>
      </c>
      <c r="AY2115" s="216" t="s">
        <v>157</v>
      </c>
    </row>
    <row r="2116" spans="1:65" s="14" customFormat="1" ht="10.199999999999999">
      <c r="B2116" s="206"/>
      <c r="C2116" s="207"/>
      <c r="D2116" s="197" t="s">
        <v>167</v>
      </c>
      <c r="E2116" s="208" t="s">
        <v>1</v>
      </c>
      <c r="F2116" s="209" t="s">
        <v>3970</v>
      </c>
      <c r="G2116" s="207"/>
      <c r="H2116" s="210">
        <v>6.15</v>
      </c>
      <c r="I2116" s="211"/>
      <c r="J2116" s="207"/>
      <c r="K2116" s="207"/>
      <c r="L2116" s="212"/>
      <c r="M2116" s="213"/>
      <c r="N2116" s="214"/>
      <c r="O2116" s="214"/>
      <c r="P2116" s="214"/>
      <c r="Q2116" s="214"/>
      <c r="R2116" s="214"/>
      <c r="S2116" s="214"/>
      <c r="T2116" s="215"/>
      <c r="AT2116" s="216" t="s">
        <v>167</v>
      </c>
      <c r="AU2116" s="216" t="s">
        <v>87</v>
      </c>
      <c r="AV2116" s="14" t="s">
        <v>87</v>
      </c>
      <c r="AW2116" s="14" t="s">
        <v>33</v>
      </c>
      <c r="AX2116" s="14" t="s">
        <v>78</v>
      </c>
      <c r="AY2116" s="216" t="s">
        <v>157</v>
      </c>
    </row>
    <row r="2117" spans="1:65" s="14" customFormat="1" ht="10.199999999999999">
      <c r="B2117" s="206"/>
      <c r="C2117" s="207"/>
      <c r="D2117" s="197" t="s">
        <v>167</v>
      </c>
      <c r="E2117" s="208" t="s">
        <v>1</v>
      </c>
      <c r="F2117" s="209" t="s">
        <v>3971</v>
      </c>
      <c r="G2117" s="207"/>
      <c r="H2117" s="210">
        <v>6</v>
      </c>
      <c r="I2117" s="211"/>
      <c r="J2117" s="207"/>
      <c r="K2117" s="207"/>
      <c r="L2117" s="212"/>
      <c r="M2117" s="213"/>
      <c r="N2117" s="214"/>
      <c r="O2117" s="214"/>
      <c r="P2117" s="214"/>
      <c r="Q2117" s="214"/>
      <c r="R2117" s="214"/>
      <c r="S2117" s="214"/>
      <c r="T2117" s="215"/>
      <c r="AT2117" s="216" t="s">
        <v>167</v>
      </c>
      <c r="AU2117" s="216" t="s">
        <v>87</v>
      </c>
      <c r="AV2117" s="14" t="s">
        <v>87</v>
      </c>
      <c r="AW2117" s="14" t="s">
        <v>33</v>
      </c>
      <c r="AX2117" s="14" t="s">
        <v>78</v>
      </c>
      <c r="AY2117" s="216" t="s">
        <v>157</v>
      </c>
    </row>
    <row r="2118" spans="1:65" s="14" customFormat="1" ht="30.6">
      <c r="B2118" s="206"/>
      <c r="C2118" s="207"/>
      <c r="D2118" s="197" t="s">
        <v>167</v>
      </c>
      <c r="E2118" s="208" t="s">
        <v>1</v>
      </c>
      <c r="F2118" s="209" t="s">
        <v>3972</v>
      </c>
      <c r="G2118" s="207"/>
      <c r="H2118" s="210">
        <v>8.1379999999999999</v>
      </c>
      <c r="I2118" s="211"/>
      <c r="J2118" s="207"/>
      <c r="K2118" s="207"/>
      <c r="L2118" s="212"/>
      <c r="M2118" s="213"/>
      <c r="N2118" s="214"/>
      <c r="O2118" s="214"/>
      <c r="P2118" s="214"/>
      <c r="Q2118" s="214"/>
      <c r="R2118" s="214"/>
      <c r="S2118" s="214"/>
      <c r="T2118" s="215"/>
      <c r="AT2118" s="216" t="s">
        <v>167</v>
      </c>
      <c r="AU2118" s="216" t="s">
        <v>87</v>
      </c>
      <c r="AV2118" s="14" t="s">
        <v>87</v>
      </c>
      <c r="AW2118" s="14" t="s">
        <v>33</v>
      </c>
      <c r="AX2118" s="14" t="s">
        <v>78</v>
      </c>
      <c r="AY2118" s="216" t="s">
        <v>157</v>
      </c>
    </row>
    <row r="2119" spans="1:65" s="14" customFormat="1" ht="10.199999999999999">
      <c r="B2119" s="206"/>
      <c r="C2119" s="207"/>
      <c r="D2119" s="197" t="s">
        <v>167</v>
      </c>
      <c r="E2119" s="208" t="s">
        <v>1</v>
      </c>
      <c r="F2119" s="209" t="s">
        <v>3973</v>
      </c>
      <c r="G2119" s="207"/>
      <c r="H2119" s="210">
        <v>5.8949999999999996</v>
      </c>
      <c r="I2119" s="211"/>
      <c r="J2119" s="207"/>
      <c r="K2119" s="207"/>
      <c r="L2119" s="212"/>
      <c r="M2119" s="213"/>
      <c r="N2119" s="214"/>
      <c r="O2119" s="214"/>
      <c r="P2119" s="214"/>
      <c r="Q2119" s="214"/>
      <c r="R2119" s="214"/>
      <c r="S2119" s="214"/>
      <c r="T2119" s="215"/>
      <c r="AT2119" s="216" t="s">
        <v>167</v>
      </c>
      <c r="AU2119" s="216" t="s">
        <v>87</v>
      </c>
      <c r="AV2119" s="14" t="s">
        <v>87</v>
      </c>
      <c r="AW2119" s="14" t="s">
        <v>33</v>
      </c>
      <c r="AX2119" s="14" t="s">
        <v>78</v>
      </c>
      <c r="AY2119" s="216" t="s">
        <v>157</v>
      </c>
    </row>
    <row r="2120" spans="1:65" s="14" customFormat="1" ht="10.199999999999999">
      <c r="B2120" s="206"/>
      <c r="C2120" s="207"/>
      <c r="D2120" s="197" t="s">
        <v>167</v>
      </c>
      <c r="E2120" s="208" t="s">
        <v>1</v>
      </c>
      <c r="F2120" s="209" t="s">
        <v>3974</v>
      </c>
      <c r="G2120" s="207"/>
      <c r="H2120" s="210">
        <v>5.55</v>
      </c>
      <c r="I2120" s="211"/>
      <c r="J2120" s="207"/>
      <c r="K2120" s="207"/>
      <c r="L2120" s="212"/>
      <c r="M2120" s="213"/>
      <c r="N2120" s="214"/>
      <c r="O2120" s="214"/>
      <c r="P2120" s="214"/>
      <c r="Q2120" s="214"/>
      <c r="R2120" s="214"/>
      <c r="S2120" s="214"/>
      <c r="T2120" s="215"/>
      <c r="AT2120" s="216" t="s">
        <v>167</v>
      </c>
      <c r="AU2120" s="216" t="s">
        <v>87</v>
      </c>
      <c r="AV2120" s="14" t="s">
        <v>87</v>
      </c>
      <c r="AW2120" s="14" t="s">
        <v>33</v>
      </c>
      <c r="AX2120" s="14" t="s">
        <v>78</v>
      </c>
      <c r="AY2120" s="216" t="s">
        <v>157</v>
      </c>
    </row>
    <row r="2121" spans="1:65" s="14" customFormat="1" ht="20.399999999999999">
      <c r="B2121" s="206"/>
      <c r="C2121" s="207"/>
      <c r="D2121" s="197" t="s">
        <v>167</v>
      </c>
      <c r="E2121" s="208" t="s">
        <v>1</v>
      </c>
      <c r="F2121" s="209" t="s">
        <v>3975</v>
      </c>
      <c r="G2121" s="207"/>
      <c r="H2121" s="210">
        <v>22.658000000000001</v>
      </c>
      <c r="I2121" s="211"/>
      <c r="J2121" s="207"/>
      <c r="K2121" s="207"/>
      <c r="L2121" s="212"/>
      <c r="M2121" s="213"/>
      <c r="N2121" s="214"/>
      <c r="O2121" s="214"/>
      <c r="P2121" s="214"/>
      <c r="Q2121" s="214"/>
      <c r="R2121" s="214"/>
      <c r="S2121" s="214"/>
      <c r="T2121" s="215"/>
      <c r="AT2121" s="216" t="s">
        <v>167</v>
      </c>
      <c r="AU2121" s="216" t="s">
        <v>87</v>
      </c>
      <c r="AV2121" s="14" t="s">
        <v>87</v>
      </c>
      <c r="AW2121" s="14" t="s">
        <v>33</v>
      </c>
      <c r="AX2121" s="14" t="s">
        <v>78</v>
      </c>
      <c r="AY2121" s="216" t="s">
        <v>157</v>
      </c>
    </row>
    <row r="2122" spans="1:65" s="14" customFormat="1" ht="20.399999999999999">
      <c r="B2122" s="206"/>
      <c r="C2122" s="207"/>
      <c r="D2122" s="197" t="s">
        <v>167</v>
      </c>
      <c r="E2122" s="208" t="s">
        <v>1</v>
      </c>
      <c r="F2122" s="209" t="s">
        <v>3976</v>
      </c>
      <c r="G2122" s="207"/>
      <c r="H2122" s="210">
        <v>22.658000000000001</v>
      </c>
      <c r="I2122" s="211"/>
      <c r="J2122" s="207"/>
      <c r="K2122" s="207"/>
      <c r="L2122" s="212"/>
      <c r="M2122" s="213"/>
      <c r="N2122" s="214"/>
      <c r="O2122" s="214"/>
      <c r="P2122" s="214"/>
      <c r="Q2122" s="214"/>
      <c r="R2122" s="214"/>
      <c r="S2122" s="214"/>
      <c r="T2122" s="215"/>
      <c r="AT2122" s="216" t="s">
        <v>167</v>
      </c>
      <c r="AU2122" s="216" t="s">
        <v>87</v>
      </c>
      <c r="AV2122" s="14" t="s">
        <v>87</v>
      </c>
      <c r="AW2122" s="14" t="s">
        <v>33</v>
      </c>
      <c r="AX2122" s="14" t="s">
        <v>78</v>
      </c>
      <c r="AY2122" s="216" t="s">
        <v>157</v>
      </c>
    </row>
    <row r="2123" spans="1:65" s="14" customFormat="1" ht="10.199999999999999">
      <c r="B2123" s="206"/>
      <c r="C2123" s="207"/>
      <c r="D2123" s="197" t="s">
        <v>167</v>
      </c>
      <c r="E2123" s="208" t="s">
        <v>1</v>
      </c>
      <c r="F2123" s="209" t="s">
        <v>3977</v>
      </c>
      <c r="G2123" s="207"/>
      <c r="H2123" s="210">
        <v>6.15</v>
      </c>
      <c r="I2123" s="211"/>
      <c r="J2123" s="207"/>
      <c r="K2123" s="207"/>
      <c r="L2123" s="212"/>
      <c r="M2123" s="213"/>
      <c r="N2123" s="214"/>
      <c r="O2123" s="214"/>
      <c r="P2123" s="214"/>
      <c r="Q2123" s="214"/>
      <c r="R2123" s="214"/>
      <c r="S2123" s="214"/>
      <c r="T2123" s="215"/>
      <c r="AT2123" s="216" t="s">
        <v>167</v>
      </c>
      <c r="AU2123" s="216" t="s">
        <v>87</v>
      </c>
      <c r="AV2123" s="14" t="s">
        <v>87</v>
      </c>
      <c r="AW2123" s="14" t="s">
        <v>33</v>
      </c>
      <c r="AX2123" s="14" t="s">
        <v>78</v>
      </c>
      <c r="AY2123" s="216" t="s">
        <v>157</v>
      </c>
    </row>
    <row r="2124" spans="1:65" s="14" customFormat="1" ht="10.199999999999999">
      <c r="B2124" s="206"/>
      <c r="C2124" s="207"/>
      <c r="D2124" s="197" t="s">
        <v>167</v>
      </c>
      <c r="E2124" s="208" t="s">
        <v>1</v>
      </c>
      <c r="F2124" s="209" t="s">
        <v>3978</v>
      </c>
      <c r="G2124" s="207"/>
      <c r="H2124" s="210">
        <v>4.6500000000000004</v>
      </c>
      <c r="I2124" s="211"/>
      <c r="J2124" s="207"/>
      <c r="K2124" s="207"/>
      <c r="L2124" s="212"/>
      <c r="M2124" s="213"/>
      <c r="N2124" s="214"/>
      <c r="O2124" s="214"/>
      <c r="P2124" s="214"/>
      <c r="Q2124" s="214"/>
      <c r="R2124" s="214"/>
      <c r="S2124" s="214"/>
      <c r="T2124" s="215"/>
      <c r="AT2124" s="216" t="s">
        <v>167</v>
      </c>
      <c r="AU2124" s="216" t="s">
        <v>87</v>
      </c>
      <c r="AV2124" s="14" t="s">
        <v>87</v>
      </c>
      <c r="AW2124" s="14" t="s">
        <v>33</v>
      </c>
      <c r="AX2124" s="14" t="s">
        <v>78</v>
      </c>
      <c r="AY2124" s="216" t="s">
        <v>157</v>
      </c>
    </row>
    <row r="2125" spans="1:65" s="14" customFormat="1" ht="10.199999999999999">
      <c r="B2125" s="206"/>
      <c r="C2125" s="207"/>
      <c r="D2125" s="197" t="s">
        <v>167</v>
      </c>
      <c r="E2125" s="208" t="s">
        <v>1</v>
      </c>
      <c r="F2125" s="209" t="s">
        <v>3979</v>
      </c>
      <c r="G2125" s="207"/>
      <c r="H2125" s="210">
        <v>4.9950000000000001</v>
      </c>
      <c r="I2125" s="211"/>
      <c r="J2125" s="207"/>
      <c r="K2125" s="207"/>
      <c r="L2125" s="212"/>
      <c r="M2125" s="213"/>
      <c r="N2125" s="214"/>
      <c r="O2125" s="214"/>
      <c r="P2125" s="214"/>
      <c r="Q2125" s="214"/>
      <c r="R2125" s="214"/>
      <c r="S2125" s="214"/>
      <c r="T2125" s="215"/>
      <c r="AT2125" s="216" t="s">
        <v>167</v>
      </c>
      <c r="AU2125" s="216" t="s">
        <v>87</v>
      </c>
      <c r="AV2125" s="14" t="s">
        <v>87</v>
      </c>
      <c r="AW2125" s="14" t="s">
        <v>33</v>
      </c>
      <c r="AX2125" s="14" t="s">
        <v>78</v>
      </c>
      <c r="AY2125" s="216" t="s">
        <v>157</v>
      </c>
    </row>
    <row r="2126" spans="1:65" s="14" customFormat="1" ht="10.199999999999999">
      <c r="B2126" s="206"/>
      <c r="C2126" s="207"/>
      <c r="D2126" s="197" t="s">
        <v>167</v>
      </c>
      <c r="E2126" s="208" t="s">
        <v>1</v>
      </c>
      <c r="F2126" s="209" t="s">
        <v>3979</v>
      </c>
      <c r="G2126" s="207"/>
      <c r="H2126" s="210">
        <v>4.9950000000000001</v>
      </c>
      <c r="I2126" s="211"/>
      <c r="J2126" s="207"/>
      <c r="K2126" s="207"/>
      <c r="L2126" s="212"/>
      <c r="M2126" s="213"/>
      <c r="N2126" s="214"/>
      <c r="O2126" s="214"/>
      <c r="P2126" s="214"/>
      <c r="Q2126" s="214"/>
      <c r="R2126" s="214"/>
      <c r="S2126" s="214"/>
      <c r="T2126" s="215"/>
      <c r="AT2126" s="216" t="s">
        <v>167</v>
      </c>
      <c r="AU2126" s="216" t="s">
        <v>87</v>
      </c>
      <c r="AV2126" s="14" t="s">
        <v>87</v>
      </c>
      <c r="AW2126" s="14" t="s">
        <v>33</v>
      </c>
      <c r="AX2126" s="14" t="s">
        <v>78</v>
      </c>
      <c r="AY2126" s="216" t="s">
        <v>157</v>
      </c>
    </row>
    <row r="2127" spans="1:65" s="14" customFormat="1" ht="10.199999999999999">
      <c r="B2127" s="206"/>
      <c r="C2127" s="207"/>
      <c r="D2127" s="197" t="s">
        <v>167</v>
      </c>
      <c r="E2127" s="208" t="s">
        <v>1</v>
      </c>
      <c r="F2127" s="209" t="s">
        <v>3980</v>
      </c>
      <c r="G2127" s="207"/>
      <c r="H2127" s="210">
        <v>8</v>
      </c>
      <c r="I2127" s="211"/>
      <c r="J2127" s="207"/>
      <c r="K2127" s="207"/>
      <c r="L2127" s="212"/>
      <c r="M2127" s="213"/>
      <c r="N2127" s="214"/>
      <c r="O2127" s="214"/>
      <c r="P2127" s="214"/>
      <c r="Q2127" s="214"/>
      <c r="R2127" s="214"/>
      <c r="S2127" s="214"/>
      <c r="T2127" s="215"/>
      <c r="AT2127" s="216" t="s">
        <v>167</v>
      </c>
      <c r="AU2127" s="216" t="s">
        <v>87</v>
      </c>
      <c r="AV2127" s="14" t="s">
        <v>87</v>
      </c>
      <c r="AW2127" s="14" t="s">
        <v>33</v>
      </c>
      <c r="AX2127" s="14" t="s">
        <v>78</v>
      </c>
      <c r="AY2127" s="216" t="s">
        <v>157</v>
      </c>
    </row>
    <row r="2128" spans="1:65" s="14" customFormat="1" ht="10.199999999999999">
      <c r="B2128" s="206"/>
      <c r="C2128" s="207"/>
      <c r="D2128" s="197" t="s">
        <v>167</v>
      </c>
      <c r="E2128" s="208" t="s">
        <v>1</v>
      </c>
      <c r="F2128" s="209" t="s">
        <v>3981</v>
      </c>
      <c r="G2128" s="207"/>
      <c r="H2128" s="210">
        <v>4.6950000000000003</v>
      </c>
      <c r="I2128" s="211"/>
      <c r="J2128" s="207"/>
      <c r="K2128" s="207"/>
      <c r="L2128" s="212"/>
      <c r="M2128" s="213"/>
      <c r="N2128" s="214"/>
      <c r="O2128" s="214"/>
      <c r="P2128" s="214"/>
      <c r="Q2128" s="214"/>
      <c r="R2128" s="214"/>
      <c r="S2128" s="214"/>
      <c r="T2128" s="215"/>
      <c r="AT2128" s="216" t="s">
        <v>167</v>
      </c>
      <c r="AU2128" s="216" t="s">
        <v>87</v>
      </c>
      <c r="AV2128" s="14" t="s">
        <v>87</v>
      </c>
      <c r="AW2128" s="14" t="s">
        <v>33</v>
      </c>
      <c r="AX2128" s="14" t="s">
        <v>78</v>
      </c>
      <c r="AY2128" s="216" t="s">
        <v>157</v>
      </c>
    </row>
    <row r="2129" spans="2:51" s="13" customFormat="1" ht="10.199999999999999">
      <c r="B2129" s="195"/>
      <c r="C2129" s="196"/>
      <c r="D2129" s="197" t="s">
        <v>167</v>
      </c>
      <c r="E2129" s="198" t="s">
        <v>1</v>
      </c>
      <c r="F2129" s="199" t="s">
        <v>178</v>
      </c>
      <c r="G2129" s="196"/>
      <c r="H2129" s="198" t="s">
        <v>1</v>
      </c>
      <c r="I2129" s="200"/>
      <c r="J2129" s="196"/>
      <c r="K2129" s="196"/>
      <c r="L2129" s="201"/>
      <c r="M2129" s="202"/>
      <c r="N2129" s="203"/>
      <c r="O2129" s="203"/>
      <c r="P2129" s="203"/>
      <c r="Q2129" s="203"/>
      <c r="R2129" s="203"/>
      <c r="S2129" s="203"/>
      <c r="T2129" s="204"/>
      <c r="AT2129" s="205" t="s">
        <v>167</v>
      </c>
      <c r="AU2129" s="205" t="s">
        <v>87</v>
      </c>
      <c r="AV2129" s="13" t="s">
        <v>85</v>
      </c>
      <c r="AW2129" s="13" t="s">
        <v>33</v>
      </c>
      <c r="AX2129" s="13" t="s">
        <v>78</v>
      </c>
      <c r="AY2129" s="205" t="s">
        <v>157</v>
      </c>
    </row>
    <row r="2130" spans="2:51" s="14" customFormat="1" ht="10.199999999999999">
      <c r="B2130" s="206"/>
      <c r="C2130" s="207"/>
      <c r="D2130" s="197" t="s">
        <v>167</v>
      </c>
      <c r="E2130" s="208" t="s">
        <v>1</v>
      </c>
      <c r="F2130" s="209" t="s">
        <v>3982</v>
      </c>
      <c r="G2130" s="207"/>
      <c r="H2130" s="210">
        <v>4.0519999999999996</v>
      </c>
      <c r="I2130" s="211"/>
      <c r="J2130" s="207"/>
      <c r="K2130" s="207"/>
      <c r="L2130" s="212"/>
      <c r="M2130" s="213"/>
      <c r="N2130" s="214"/>
      <c r="O2130" s="214"/>
      <c r="P2130" s="214"/>
      <c r="Q2130" s="214"/>
      <c r="R2130" s="214"/>
      <c r="S2130" s="214"/>
      <c r="T2130" s="215"/>
      <c r="AT2130" s="216" t="s">
        <v>167</v>
      </c>
      <c r="AU2130" s="216" t="s">
        <v>87</v>
      </c>
      <c r="AV2130" s="14" t="s">
        <v>87</v>
      </c>
      <c r="AW2130" s="14" t="s">
        <v>33</v>
      </c>
      <c r="AX2130" s="14" t="s">
        <v>78</v>
      </c>
      <c r="AY2130" s="216" t="s">
        <v>157</v>
      </c>
    </row>
    <row r="2131" spans="2:51" s="14" customFormat="1" ht="20.399999999999999">
      <c r="B2131" s="206"/>
      <c r="C2131" s="207"/>
      <c r="D2131" s="197" t="s">
        <v>167</v>
      </c>
      <c r="E2131" s="208" t="s">
        <v>1</v>
      </c>
      <c r="F2131" s="209" t="s">
        <v>3983</v>
      </c>
      <c r="G2131" s="207"/>
      <c r="H2131" s="210">
        <v>29.036999999999999</v>
      </c>
      <c r="I2131" s="211"/>
      <c r="J2131" s="207"/>
      <c r="K2131" s="207"/>
      <c r="L2131" s="212"/>
      <c r="M2131" s="213"/>
      <c r="N2131" s="214"/>
      <c r="O2131" s="214"/>
      <c r="P2131" s="214"/>
      <c r="Q2131" s="214"/>
      <c r="R2131" s="214"/>
      <c r="S2131" s="214"/>
      <c r="T2131" s="215"/>
      <c r="AT2131" s="216" t="s">
        <v>167</v>
      </c>
      <c r="AU2131" s="216" t="s">
        <v>87</v>
      </c>
      <c r="AV2131" s="14" t="s">
        <v>87</v>
      </c>
      <c r="AW2131" s="14" t="s">
        <v>33</v>
      </c>
      <c r="AX2131" s="14" t="s">
        <v>78</v>
      </c>
      <c r="AY2131" s="216" t="s">
        <v>157</v>
      </c>
    </row>
    <row r="2132" spans="2:51" s="14" customFormat="1" ht="10.199999999999999">
      <c r="B2132" s="206"/>
      <c r="C2132" s="207"/>
      <c r="D2132" s="197" t="s">
        <v>167</v>
      </c>
      <c r="E2132" s="208" t="s">
        <v>1</v>
      </c>
      <c r="F2132" s="209" t="s">
        <v>3984</v>
      </c>
      <c r="G2132" s="207"/>
      <c r="H2132" s="210">
        <v>26.145</v>
      </c>
      <c r="I2132" s="211"/>
      <c r="J2132" s="207"/>
      <c r="K2132" s="207"/>
      <c r="L2132" s="212"/>
      <c r="M2132" s="213"/>
      <c r="N2132" s="214"/>
      <c r="O2132" s="214"/>
      <c r="P2132" s="214"/>
      <c r="Q2132" s="214"/>
      <c r="R2132" s="214"/>
      <c r="S2132" s="214"/>
      <c r="T2132" s="215"/>
      <c r="AT2132" s="216" t="s">
        <v>167</v>
      </c>
      <c r="AU2132" s="216" t="s">
        <v>87</v>
      </c>
      <c r="AV2132" s="14" t="s">
        <v>87</v>
      </c>
      <c r="AW2132" s="14" t="s">
        <v>33</v>
      </c>
      <c r="AX2132" s="14" t="s">
        <v>78</v>
      </c>
      <c r="AY2132" s="216" t="s">
        <v>157</v>
      </c>
    </row>
    <row r="2133" spans="2:51" s="14" customFormat="1" ht="10.199999999999999">
      <c r="B2133" s="206"/>
      <c r="C2133" s="207"/>
      <c r="D2133" s="197" t="s">
        <v>167</v>
      </c>
      <c r="E2133" s="208" t="s">
        <v>1</v>
      </c>
      <c r="F2133" s="209" t="s">
        <v>3985</v>
      </c>
      <c r="G2133" s="207"/>
      <c r="H2133" s="210">
        <v>5.04</v>
      </c>
      <c r="I2133" s="211"/>
      <c r="J2133" s="207"/>
      <c r="K2133" s="207"/>
      <c r="L2133" s="212"/>
      <c r="M2133" s="213"/>
      <c r="N2133" s="214"/>
      <c r="O2133" s="214"/>
      <c r="P2133" s="214"/>
      <c r="Q2133" s="214"/>
      <c r="R2133" s="214"/>
      <c r="S2133" s="214"/>
      <c r="T2133" s="215"/>
      <c r="AT2133" s="216" t="s">
        <v>167</v>
      </c>
      <c r="AU2133" s="216" t="s">
        <v>87</v>
      </c>
      <c r="AV2133" s="14" t="s">
        <v>87</v>
      </c>
      <c r="AW2133" s="14" t="s">
        <v>33</v>
      </c>
      <c r="AX2133" s="14" t="s">
        <v>78</v>
      </c>
      <c r="AY2133" s="216" t="s">
        <v>157</v>
      </c>
    </row>
    <row r="2134" spans="2:51" s="14" customFormat="1" ht="30.6">
      <c r="B2134" s="206"/>
      <c r="C2134" s="207"/>
      <c r="D2134" s="197" t="s">
        <v>167</v>
      </c>
      <c r="E2134" s="208" t="s">
        <v>1</v>
      </c>
      <c r="F2134" s="209" t="s">
        <v>3986</v>
      </c>
      <c r="G2134" s="207"/>
      <c r="H2134" s="210">
        <v>41.42</v>
      </c>
      <c r="I2134" s="211"/>
      <c r="J2134" s="207"/>
      <c r="K2134" s="207"/>
      <c r="L2134" s="212"/>
      <c r="M2134" s="213"/>
      <c r="N2134" s="214"/>
      <c r="O2134" s="214"/>
      <c r="P2134" s="214"/>
      <c r="Q2134" s="214"/>
      <c r="R2134" s="214"/>
      <c r="S2134" s="214"/>
      <c r="T2134" s="215"/>
      <c r="AT2134" s="216" t="s">
        <v>167</v>
      </c>
      <c r="AU2134" s="216" t="s">
        <v>87</v>
      </c>
      <c r="AV2134" s="14" t="s">
        <v>87</v>
      </c>
      <c r="AW2134" s="14" t="s">
        <v>33</v>
      </c>
      <c r="AX2134" s="14" t="s">
        <v>78</v>
      </c>
      <c r="AY2134" s="216" t="s">
        <v>157</v>
      </c>
    </row>
    <row r="2135" spans="2:51" s="14" customFormat="1" ht="20.399999999999999">
      <c r="B2135" s="206"/>
      <c r="C2135" s="207"/>
      <c r="D2135" s="197" t="s">
        <v>167</v>
      </c>
      <c r="E2135" s="208" t="s">
        <v>1</v>
      </c>
      <c r="F2135" s="209" t="s">
        <v>3987</v>
      </c>
      <c r="G2135" s="207"/>
      <c r="H2135" s="210">
        <v>30.32</v>
      </c>
      <c r="I2135" s="211"/>
      <c r="J2135" s="207"/>
      <c r="K2135" s="207"/>
      <c r="L2135" s="212"/>
      <c r="M2135" s="213"/>
      <c r="N2135" s="214"/>
      <c r="O2135" s="214"/>
      <c r="P2135" s="214"/>
      <c r="Q2135" s="214"/>
      <c r="R2135" s="214"/>
      <c r="S2135" s="214"/>
      <c r="T2135" s="215"/>
      <c r="AT2135" s="216" t="s">
        <v>167</v>
      </c>
      <c r="AU2135" s="216" t="s">
        <v>87</v>
      </c>
      <c r="AV2135" s="14" t="s">
        <v>87</v>
      </c>
      <c r="AW2135" s="14" t="s">
        <v>33</v>
      </c>
      <c r="AX2135" s="14" t="s">
        <v>78</v>
      </c>
      <c r="AY2135" s="216" t="s">
        <v>157</v>
      </c>
    </row>
    <row r="2136" spans="2:51" s="14" customFormat="1" ht="10.199999999999999">
      <c r="B2136" s="206"/>
      <c r="C2136" s="207"/>
      <c r="D2136" s="197" t="s">
        <v>167</v>
      </c>
      <c r="E2136" s="208" t="s">
        <v>1</v>
      </c>
      <c r="F2136" s="209" t="s">
        <v>3988</v>
      </c>
      <c r="G2136" s="207"/>
      <c r="H2136" s="210">
        <v>20.425000000000001</v>
      </c>
      <c r="I2136" s="211"/>
      <c r="J2136" s="207"/>
      <c r="K2136" s="207"/>
      <c r="L2136" s="212"/>
      <c r="M2136" s="213"/>
      <c r="N2136" s="214"/>
      <c r="O2136" s="214"/>
      <c r="P2136" s="214"/>
      <c r="Q2136" s="214"/>
      <c r="R2136" s="214"/>
      <c r="S2136" s="214"/>
      <c r="T2136" s="215"/>
      <c r="AT2136" s="216" t="s">
        <v>167</v>
      </c>
      <c r="AU2136" s="216" t="s">
        <v>87</v>
      </c>
      <c r="AV2136" s="14" t="s">
        <v>87</v>
      </c>
      <c r="AW2136" s="14" t="s">
        <v>33</v>
      </c>
      <c r="AX2136" s="14" t="s">
        <v>78</v>
      </c>
      <c r="AY2136" s="216" t="s">
        <v>157</v>
      </c>
    </row>
    <row r="2137" spans="2:51" s="14" customFormat="1" ht="10.199999999999999">
      <c r="B2137" s="206"/>
      <c r="C2137" s="207"/>
      <c r="D2137" s="197" t="s">
        <v>167</v>
      </c>
      <c r="E2137" s="208" t="s">
        <v>1</v>
      </c>
      <c r="F2137" s="209" t="s">
        <v>3989</v>
      </c>
      <c r="G2137" s="207"/>
      <c r="H2137" s="210">
        <v>14.23</v>
      </c>
      <c r="I2137" s="211"/>
      <c r="J2137" s="207"/>
      <c r="K2137" s="207"/>
      <c r="L2137" s="212"/>
      <c r="M2137" s="213"/>
      <c r="N2137" s="214"/>
      <c r="O2137" s="214"/>
      <c r="P2137" s="214"/>
      <c r="Q2137" s="214"/>
      <c r="R2137" s="214"/>
      <c r="S2137" s="214"/>
      <c r="T2137" s="215"/>
      <c r="AT2137" s="216" t="s">
        <v>167</v>
      </c>
      <c r="AU2137" s="216" t="s">
        <v>87</v>
      </c>
      <c r="AV2137" s="14" t="s">
        <v>87</v>
      </c>
      <c r="AW2137" s="14" t="s">
        <v>33</v>
      </c>
      <c r="AX2137" s="14" t="s">
        <v>78</v>
      </c>
      <c r="AY2137" s="216" t="s">
        <v>157</v>
      </c>
    </row>
    <row r="2138" spans="2:51" s="14" customFormat="1" ht="10.199999999999999">
      <c r="B2138" s="206"/>
      <c r="C2138" s="207"/>
      <c r="D2138" s="197" t="s">
        <v>167</v>
      </c>
      <c r="E2138" s="208" t="s">
        <v>1</v>
      </c>
      <c r="F2138" s="209" t="s">
        <v>3990</v>
      </c>
      <c r="G2138" s="207"/>
      <c r="H2138" s="210">
        <v>5.75</v>
      </c>
      <c r="I2138" s="211"/>
      <c r="J2138" s="207"/>
      <c r="K2138" s="207"/>
      <c r="L2138" s="212"/>
      <c r="M2138" s="213"/>
      <c r="N2138" s="214"/>
      <c r="O2138" s="214"/>
      <c r="P2138" s="214"/>
      <c r="Q2138" s="214"/>
      <c r="R2138" s="214"/>
      <c r="S2138" s="214"/>
      <c r="T2138" s="215"/>
      <c r="AT2138" s="216" t="s">
        <v>167</v>
      </c>
      <c r="AU2138" s="216" t="s">
        <v>87</v>
      </c>
      <c r="AV2138" s="14" t="s">
        <v>87</v>
      </c>
      <c r="AW2138" s="14" t="s">
        <v>33</v>
      </c>
      <c r="AX2138" s="14" t="s">
        <v>78</v>
      </c>
      <c r="AY2138" s="216" t="s">
        <v>157</v>
      </c>
    </row>
    <row r="2139" spans="2:51" s="14" customFormat="1" ht="20.399999999999999">
      <c r="B2139" s="206"/>
      <c r="C2139" s="207"/>
      <c r="D2139" s="197" t="s">
        <v>167</v>
      </c>
      <c r="E2139" s="208" t="s">
        <v>1</v>
      </c>
      <c r="F2139" s="209" t="s">
        <v>3991</v>
      </c>
      <c r="G2139" s="207"/>
      <c r="H2139" s="210">
        <v>22.63</v>
      </c>
      <c r="I2139" s="211"/>
      <c r="J2139" s="207"/>
      <c r="K2139" s="207"/>
      <c r="L2139" s="212"/>
      <c r="M2139" s="213"/>
      <c r="N2139" s="214"/>
      <c r="O2139" s="214"/>
      <c r="P2139" s="214"/>
      <c r="Q2139" s="214"/>
      <c r="R2139" s="214"/>
      <c r="S2139" s="214"/>
      <c r="T2139" s="215"/>
      <c r="AT2139" s="216" t="s">
        <v>167</v>
      </c>
      <c r="AU2139" s="216" t="s">
        <v>87</v>
      </c>
      <c r="AV2139" s="14" t="s">
        <v>87</v>
      </c>
      <c r="AW2139" s="14" t="s">
        <v>33</v>
      </c>
      <c r="AX2139" s="14" t="s">
        <v>78</v>
      </c>
      <c r="AY2139" s="216" t="s">
        <v>157</v>
      </c>
    </row>
    <row r="2140" spans="2:51" s="14" customFormat="1" ht="10.199999999999999">
      <c r="B2140" s="206"/>
      <c r="C2140" s="207"/>
      <c r="D2140" s="197" t="s">
        <v>167</v>
      </c>
      <c r="E2140" s="208" t="s">
        <v>1</v>
      </c>
      <c r="F2140" s="209" t="s">
        <v>3992</v>
      </c>
      <c r="G2140" s="207"/>
      <c r="H2140" s="210">
        <v>5.4749999999999996</v>
      </c>
      <c r="I2140" s="211"/>
      <c r="J2140" s="207"/>
      <c r="K2140" s="207"/>
      <c r="L2140" s="212"/>
      <c r="M2140" s="213"/>
      <c r="N2140" s="214"/>
      <c r="O2140" s="214"/>
      <c r="P2140" s="214"/>
      <c r="Q2140" s="214"/>
      <c r="R2140" s="214"/>
      <c r="S2140" s="214"/>
      <c r="T2140" s="215"/>
      <c r="AT2140" s="216" t="s">
        <v>167</v>
      </c>
      <c r="AU2140" s="216" t="s">
        <v>87</v>
      </c>
      <c r="AV2140" s="14" t="s">
        <v>87</v>
      </c>
      <c r="AW2140" s="14" t="s">
        <v>33</v>
      </c>
      <c r="AX2140" s="14" t="s">
        <v>78</v>
      </c>
      <c r="AY2140" s="216" t="s">
        <v>157</v>
      </c>
    </row>
    <row r="2141" spans="2:51" s="14" customFormat="1" ht="10.199999999999999">
      <c r="B2141" s="206"/>
      <c r="C2141" s="207"/>
      <c r="D2141" s="197" t="s">
        <v>167</v>
      </c>
      <c r="E2141" s="208" t="s">
        <v>1</v>
      </c>
      <c r="F2141" s="209" t="s">
        <v>3993</v>
      </c>
      <c r="G2141" s="207"/>
      <c r="H2141" s="210">
        <v>5.8</v>
      </c>
      <c r="I2141" s="211"/>
      <c r="J2141" s="207"/>
      <c r="K2141" s="207"/>
      <c r="L2141" s="212"/>
      <c r="M2141" s="213"/>
      <c r="N2141" s="214"/>
      <c r="O2141" s="214"/>
      <c r="P2141" s="214"/>
      <c r="Q2141" s="214"/>
      <c r="R2141" s="214"/>
      <c r="S2141" s="214"/>
      <c r="T2141" s="215"/>
      <c r="AT2141" s="216" t="s">
        <v>167</v>
      </c>
      <c r="AU2141" s="216" t="s">
        <v>87</v>
      </c>
      <c r="AV2141" s="14" t="s">
        <v>87</v>
      </c>
      <c r="AW2141" s="14" t="s">
        <v>33</v>
      </c>
      <c r="AX2141" s="14" t="s">
        <v>78</v>
      </c>
      <c r="AY2141" s="216" t="s">
        <v>157</v>
      </c>
    </row>
    <row r="2142" spans="2:51" s="14" customFormat="1" ht="10.199999999999999">
      <c r="B2142" s="206"/>
      <c r="C2142" s="207"/>
      <c r="D2142" s="197" t="s">
        <v>167</v>
      </c>
      <c r="E2142" s="208" t="s">
        <v>1</v>
      </c>
      <c r="F2142" s="209" t="s">
        <v>3994</v>
      </c>
      <c r="G2142" s="207"/>
      <c r="H2142" s="210">
        <v>6.26</v>
      </c>
      <c r="I2142" s="211"/>
      <c r="J2142" s="207"/>
      <c r="K2142" s="207"/>
      <c r="L2142" s="212"/>
      <c r="M2142" s="213"/>
      <c r="N2142" s="214"/>
      <c r="O2142" s="214"/>
      <c r="P2142" s="214"/>
      <c r="Q2142" s="214"/>
      <c r="R2142" s="214"/>
      <c r="S2142" s="214"/>
      <c r="T2142" s="215"/>
      <c r="AT2142" s="216" t="s">
        <v>167</v>
      </c>
      <c r="AU2142" s="216" t="s">
        <v>87</v>
      </c>
      <c r="AV2142" s="14" t="s">
        <v>87</v>
      </c>
      <c r="AW2142" s="14" t="s">
        <v>33</v>
      </c>
      <c r="AX2142" s="14" t="s">
        <v>78</v>
      </c>
      <c r="AY2142" s="216" t="s">
        <v>157</v>
      </c>
    </row>
    <row r="2143" spans="2:51" s="14" customFormat="1" ht="10.199999999999999">
      <c r="B2143" s="206"/>
      <c r="C2143" s="207"/>
      <c r="D2143" s="197" t="s">
        <v>167</v>
      </c>
      <c r="E2143" s="208" t="s">
        <v>1</v>
      </c>
      <c r="F2143" s="209" t="s">
        <v>3995</v>
      </c>
      <c r="G2143" s="207"/>
      <c r="H2143" s="210">
        <v>5.1749999999999998</v>
      </c>
      <c r="I2143" s="211"/>
      <c r="J2143" s="207"/>
      <c r="K2143" s="207"/>
      <c r="L2143" s="212"/>
      <c r="M2143" s="213"/>
      <c r="N2143" s="214"/>
      <c r="O2143" s="214"/>
      <c r="P2143" s="214"/>
      <c r="Q2143" s="214"/>
      <c r="R2143" s="214"/>
      <c r="S2143" s="214"/>
      <c r="T2143" s="215"/>
      <c r="AT2143" s="216" t="s">
        <v>167</v>
      </c>
      <c r="AU2143" s="216" t="s">
        <v>87</v>
      </c>
      <c r="AV2143" s="14" t="s">
        <v>87</v>
      </c>
      <c r="AW2143" s="14" t="s">
        <v>33</v>
      </c>
      <c r="AX2143" s="14" t="s">
        <v>78</v>
      </c>
      <c r="AY2143" s="216" t="s">
        <v>157</v>
      </c>
    </row>
    <row r="2144" spans="2:51" s="14" customFormat="1" ht="10.199999999999999">
      <c r="B2144" s="206"/>
      <c r="C2144" s="207"/>
      <c r="D2144" s="197" t="s">
        <v>167</v>
      </c>
      <c r="E2144" s="208" t="s">
        <v>1</v>
      </c>
      <c r="F2144" s="209" t="s">
        <v>3996</v>
      </c>
      <c r="G2144" s="207"/>
      <c r="H2144" s="210">
        <v>9.8699999999999992</v>
      </c>
      <c r="I2144" s="211"/>
      <c r="J2144" s="207"/>
      <c r="K2144" s="207"/>
      <c r="L2144" s="212"/>
      <c r="M2144" s="213"/>
      <c r="N2144" s="214"/>
      <c r="O2144" s="214"/>
      <c r="P2144" s="214"/>
      <c r="Q2144" s="214"/>
      <c r="R2144" s="214"/>
      <c r="S2144" s="214"/>
      <c r="T2144" s="215"/>
      <c r="AT2144" s="216" t="s">
        <v>167</v>
      </c>
      <c r="AU2144" s="216" t="s">
        <v>87</v>
      </c>
      <c r="AV2144" s="14" t="s">
        <v>87</v>
      </c>
      <c r="AW2144" s="14" t="s">
        <v>33</v>
      </c>
      <c r="AX2144" s="14" t="s">
        <v>78</v>
      </c>
      <c r="AY2144" s="216" t="s">
        <v>157</v>
      </c>
    </row>
    <row r="2145" spans="1:65" s="14" customFormat="1" ht="10.199999999999999">
      <c r="B2145" s="206"/>
      <c r="C2145" s="207"/>
      <c r="D2145" s="197" t="s">
        <v>167</v>
      </c>
      <c r="E2145" s="208" t="s">
        <v>1</v>
      </c>
      <c r="F2145" s="209" t="s">
        <v>3997</v>
      </c>
      <c r="G2145" s="207"/>
      <c r="H2145" s="210">
        <v>11.55</v>
      </c>
      <c r="I2145" s="211"/>
      <c r="J2145" s="207"/>
      <c r="K2145" s="207"/>
      <c r="L2145" s="212"/>
      <c r="M2145" s="213"/>
      <c r="N2145" s="214"/>
      <c r="O2145" s="214"/>
      <c r="P2145" s="214"/>
      <c r="Q2145" s="214"/>
      <c r="R2145" s="214"/>
      <c r="S2145" s="214"/>
      <c r="T2145" s="215"/>
      <c r="AT2145" s="216" t="s">
        <v>167</v>
      </c>
      <c r="AU2145" s="216" t="s">
        <v>87</v>
      </c>
      <c r="AV2145" s="14" t="s">
        <v>87</v>
      </c>
      <c r="AW2145" s="14" t="s">
        <v>33</v>
      </c>
      <c r="AX2145" s="14" t="s">
        <v>78</v>
      </c>
      <c r="AY2145" s="216" t="s">
        <v>157</v>
      </c>
    </row>
    <row r="2146" spans="1:65" s="14" customFormat="1" ht="10.199999999999999">
      <c r="B2146" s="206"/>
      <c r="C2146" s="207"/>
      <c r="D2146" s="197" t="s">
        <v>167</v>
      </c>
      <c r="E2146" s="208" t="s">
        <v>1</v>
      </c>
      <c r="F2146" s="209" t="s">
        <v>3998</v>
      </c>
      <c r="G2146" s="207"/>
      <c r="H2146" s="210">
        <v>3.9</v>
      </c>
      <c r="I2146" s="211"/>
      <c r="J2146" s="207"/>
      <c r="K2146" s="207"/>
      <c r="L2146" s="212"/>
      <c r="M2146" s="213"/>
      <c r="N2146" s="214"/>
      <c r="O2146" s="214"/>
      <c r="P2146" s="214"/>
      <c r="Q2146" s="214"/>
      <c r="R2146" s="214"/>
      <c r="S2146" s="214"/>
      <c r="T2146" s="215"/>
      <c r="AT2146" s="216" t="s">
        <v>167</v>
      </c>
      <c r="AU2146" s="216" t="s">
        <v>87</v>
      </c>
      <c r="AV2146" s="14" t="s">
        <v>87</v>
      </c>
      <c r="AW2146" s="14" t="s">
        <v>33</v>
      </c>
      <c r="AX2146" s="14" t="s">
        <v>78</v>
      </c>
      <c r="AY2146" s="216" t="s">
        <v>157</v>
      </c>
    </row>
    <row r="2147" spans="1:65" s="14" customFormat="1" ht="10.199999999999999">
      <c r="B2147" s="206"/>
      <c r="C2147" s="207"/>
      <c r="D2147" s="197" t="s">
        <v>167</v>
      </c>
      <c r="E2147" s="208" t="s">
        <v>1</v>
      </c>
      <c r="F2147" s="209" t="s">
        <v>3999</v>
      </c>
      <c r="G2147" s="207"/>
      <c r="H2147" s="210">
        <v>5.5949999999999998</v>
      </c>
      <c r="I2147" s="211"/>
      <c r="J2147" s="207"/>
      <c r="K2147" s="207"/>
      <c r="L2147" s="212"/>
      <c r="M2147" s="213"/>
      <c r="N2147" s="214"/>
      <c r="O2147" s="214"/>
      <c r="P2147" s="214"/>
      <c r="Q2147" s="214"/>
      <c r="R2147" s="214"/>
      <c r="S2147" s="214"/>
      <c r="T2147" s="215"/>
      <c r="AT2147" s="216" t="s">
        <v>167</v>
      </c>
      <c r="AU2147" s="216" t="s">
        <v>87</v>
      </c>
      <c r="AV2147" s="14" t="s">
        <v>87</v>
      </c>
      <c r="AW2147" s="14" t="s">
        <v>33</v>
      </c>
      <c r="AX2147" s="14" t="s">
        <v>78</v>
      </c>
      <c r="AY2147" s="216" t="s">
        <v>157</v>
      </c>
    </row>
    <row r="2148" spans="1:65" s="14" customFormat="1" ht="10.199999999999999">
      <c r="B2148" s="206"/>
      <c r="C2148" s="207"/>
      <c r="D2148" s="197" t="s">
        <v>167</v>
      </c>
      <c r="E2148" s="208" t="s">
        <v>1</v>
      </c>
      <c r="F2148" s="209" t="s">
        <v>3999</v>
      </c>
      <c r="G2148" s="207"/>
      <c r="H2148" s="210">
        <v>5.5949999999999998</v>
      </c>
      <c r="I2148" s="211"/>
      <c r="J2148" s="207"/>
      <c r="K2148" s="207"/>
      <c r="L2148" s="212"/>
      <c r="M2148" s="213"/>
      <c r="N2148" s="214"/>
      <c r="O2148" s="214"/>
      <c r="P2148" s="214"/>
      <c r="Q2148" s="214"/>
      <c r="R2148" s="214"/>
      <c r="S2148" s="214"/>
      <c r="T2148" s="215"/>
      <c r="AT2148" s="216" t="s">
        <v>167</v>
      </c>
      <c r="AU2148" s="216" t="s">
        <v>87</v>
      </c>
      <c r="AV2148" s="14" t="s">
        <v>87</v>
      </c>
      <c r="AW2148" s="14" t="s">
        <v>33</v>
      </c>
      <c r="AX2148" s="14" t="s">
        <v>78</v>
      </c>
      <c r="AY2148" s="216" t="s">
        <v>157</v>
      </c>
    </row>
    <row r="2149" spans="1:65" s="14" customFormat="1" ht="30.6">
      <c r="B2149" s="206"/>
      <c r="C2149" s="207"/>
      <c r="D2149" s="197" t="s">
        <v>167</v>
      </c>
      <c r="E2149" s="208" t="s">
        <v>1</v>
      </c>
      <c r="F2149" s="209" t="s">
        <v>4000</v>
      </c>
      <c r="G2149" s="207"/>
      <c r="H2149" s="210">
        <v>6.7380000000000004</v>
      </c>
      <c r="I2149" s="211"/>
      <c r="J2149" s="207"/>
      <c r="K2149" s="207"/>
      <c r="L2149" s="212"/>
      <c r="M2149" s="213"/>
      <c r="N2149" s="214"/>
      <c r="O2149" s="214"/>
      <c r="P2149" s="214"/>
      <c r="Q2149" s="214"/>
      <c r="R2149" s="214"/>
      <c r="S2149" s="214"/>
      <c r="T2149" s="215"/>
      <c r="AT2149" s="216" t="s">
        <v>167</v>
      </c>
      <c r="AU2149" s="216" t="s">
        <v>87</v>
      </c>
      <c r="AV2149" s="14" t="s">
        <v>87</v>
      </c>
      <c r="AW2149" s="14" t="s">
        <v>33</v>
      </c>
      <c r="AX2149" s="14" t="s">
        <v>78</v>
      </c>
      <c r="AY2149" s="216" t="s">
        <v>157</v>
      </c>
    </row>
    <row r="2150" spans="1:65" s="14" customFormat="1" ht="10.199999999999999">
      <c r="B2150" s="206"/>
      <c r="C2150" s="207"/>
      <c r="D2150" s="197" t="s">
        <v>167</v>
      </c>
      <c r="E2150" s="208" t="s">
        <v>1</v>
      </c>
      <c r="F2150" s="209" t="s">
        <v>4001</v>
      </c>
      <c r="G2150" s="207"/>
      <c r="H2150" s="210">
        <v>7.0949999999999998</v>
      </c>
      <c r="I2150" s="211"/>
      <c r="J2150" s="207"/>
      <c r="K2150" s="207"/>
      <c r="L2150" s="212"/>
      <c r="M2150" s="213"/>
      <c r="N2150" s="214"/>
      <c r="O2150" s="214"/>
      <c r="P2150" s="214"/>
      <c r="Q2150" s="214"/>
      <c r="R2150" s="214"/>
      <c r="S2150" s="214"/>
      <c r="T2150" s="215"/>
      <c r="AT2150" s="216" t="s">
        <v>167</v>
      </c>
      <c r="AU2150" s="216" t="s">
        <v>87</v>
      </c>
      <c r="AV2150" s="14" t="s">
        <v>87</v>
      </c>
      <c r="AW2150" s="14" t="s">
        <v>33</v>
      </c>
      <c r="AX2150" s="14" t="s">
        <v>78</v>
      </c>
      <c r="AY2150" s="216" t="s">
        <v>157</v>
      </c>
    </row>
    <row r="2151" spans="1:65" s="14" customFormat="1" ht="10.199999999999999">
      <c r="B2151" s="206"/>
      <c r="C2151" s="207"/>
      <c r="D2151" s="197" t="s">
        <v>167</v>
      </c>
      <c r="E2151" s="208" t="s">
        <v>1</v>
      </c>
      <c r="F2151" s="209" t="s">
        <v>4002</v>
      </c>
      <c r="G2151" s="207"/>
      <c r="H2151" s="210">
        <v>8.5500000000000007</v>
      </c>
      <c r="I2151" s="211"/>
      <c r="J2151" s="207"/>
      <c r="K2151" s="207"/>
      <c r="L2151" s="212"/>
      <c r="M2151" s="213"/>
      <c r="N2151" s="214"/>
      <c r="O2151" s="214"/>
      <c r="P2151" s="214"/>
      <c r="Q2151" s="214"/>
      <c r="R2151" s="214"/>
      <c r="S2151" s="214"/>
      <c r="T2151" s="215"/>
      <c r="AT2151" s="216" t="s">
        <v>167</v>
      </c>
      <c r="AU2151" s="216" t="s">
        <v>87</v>
      </c>
      <c r="AV2151" s="14" t="s">
        <v>87</v>
      </c>
      <c r="AW2151" s="14" t="s">
        <v>33</v>
      </c>
      <c r="AX2151" s="14" t="s">
        <v>78</v>
      </c>
      <c r="AY2151" s="216" t="s">
        <v>157</v>
      </c>
    </row>
    <row r="2152" spans="1:65" s="14" customFormat="1" ht="10.199999999999999">
      <c r="B2152" s="206"/>
      <c r="C2152" s="207"/>
      <c r="D2152" s="197" t="s">
        <v>167</v>
      </c>
      <c r="E2152" s="208" t="s">
        <v>1</v>
      </c>
      <c r="F2152" s="209" t="s">
        <v>4003</v>
      </c>
      <c r="G2152" s="207"/>
      <c r="H2152" s="210">
        <v>9.8699999999999992</v>
      </c>
      <c r="I2152" s="211"/>
      <c r="J2152" s="207"/>
      <c r="K2152" s="207"/>
      <c r="L2152" s="212"/>
      <c r="M2152" s="213"/>
      <c r="N2152" s="214"/>
      <c r="O2152" s="214"/>
      <c r="P2152" s="214"/>
      <c r="Q2152" s="214"/>
      <c r="R2152" s="214"/>
      <c r="S2152" s="214"/>
      <c r="T2152" s="215"/>
      <c r="AT2152" s="216" t="s">
        <v>167</v>
      </c>
      <c r="AU2152" s="216" t="s">
        <v>87</v>
      </c>
      <c r="AV2152" s="14" t="s">
        <v>87</v>
      </c>
      <c r="AW2152" s="14" t="s">
        <v>33</v>
      </c>
      <c r="AX2152" s="14" t="s">
        <v>78</v>
      </c>
      <c r="AY2152" s="216" t="s">
        <v>157</v>
      </c>
    </row>
    <row r="2153" spans="1:65" s="14" customFormat="1" ht="10.199999999999999">
      <c r="B2153" s="206"/>
      <c r="C2153" s="207"/>
      <c r="D2153" s="197" t="s">
        <v>167</v>
      </c>
      <c r="E2153" s="208" t="s">
        <v>1</v>
      </c>
      <c r="F2153" s="209" t="s">
        <v>4004</v>
      </c>
      <c r="G2153" s="207"/>
      <c r="H2153" s="210">
        <v>7.35</v>
      </c>
      <c r="I2153" s="211"/>
      <c r="J2153" s="207"/>
      <c r="K2153" s="207"/>
      <c r="L2153" s="212"/>
      <c r="M2153" s="213"/>
      <c r="N2153" s="214"/>
      <c r="O2153" s="214"/>
      <c r="P2153" s="214"/>
      <c r="Q2153" s="214"/>
      <c r="R2153" s="214"/>
      <c r="S2153" s="214"/>
      <c r="T2153" s="215"/>
      <c r="AT2153" s="216" t="s">
        <v>167</v>
      </c>
      <c r="AU2153" s="216" t="s">
        <v>87</v>
      </c>
      <c r="AV2153" s="14" t="s">
        <v>87</v>
      </c>
      <c r="AW2153" s="14" t="s">
        <v>33</v>
      </c>
      <c r="AX2153" s="14" t="s">
        <v>78</v>
      </c>
      <c r="AY2153" s="216" t="s">
        <v>157</v>
      </c>
    </row>
    <row r="2154" spans="1:65" s="15" customFormat="1" ht="10.199999999999999">
      <c r="B2154" s="217"/>
      <c r="C2154" s="218"/>
      <c r="D2154" s="197" t="s">
        <v>167</v>
      </c>
      <c r="E2154" s="219" t="s">
        <v>1</v>
      </c>
      <c r="F2154" s="220" t="s">
        <v>171</v>
      </c>
      <c r="G2154" s="218"/>
      <c r="H2154" s="221">
        <v>431.69400000000019</v>
      </c>
      <c r="I2154" s="222"/>
      <c r="J2154" s="218"/>
      <c r="K2154" s="218"/>
      <c r="L2154" s="223"/>
      <c r="M2154" s="224"/>
      <c r="N2154" s="225"/>
      <c r="O2154" s="225"/>
      <c r="P2154" s="225"/>
      <c r="Q2154" s="225"/>
      <c r="R2154" s="225"/>
      <c r="S2154" s="225"/>
      <c r="T2154" s="226"/>
      <c r="AT2154" s="227" t="s">
        <v>167</v>
      </c>
      <c r="AU2154" s="227" t="s">
        <v>87</v>
      </c>
      <c r="AV2154" s="15" t="s">
        <v>165</v>
      </c>
      <c r="AW2154" s="15" t="s">
        <v>33</v>
      </c>
      <c r="AX2154" s="15" t="s">
        <v>85</v>
      </c>
      <c r="AY2154" s="227" t="s">
        <v>157</v>
      </c>
    </row>
    <row r="2155" spans="1:65" s="2" customFormat="1" ht="16.5" customHeight="1">
      <c r="A2155" s="34"/>
      <c r="B2155" s="35"/>
      <c r="C2155" s="182" t="s">
        <v>4005</v>
      </c>
      <c r="D2155" s="182" t="s">
        <v>160</v>
      </c>
      <c r="E2155" s="183" t="s">
        <v>4006</v>
      </c>
      <c r="F2155" s="184" t="s">
        <v>4007</v>
      </c>
      <c r="G2155" s="185" t="s">
        <v>174</v>
      </c>
      <c r="H2155" s="186">
        <v>431.69400000000002</v>
      </c>
      <c r="I2155" s="187"/>
      <c r="J2155" s="188">
        <f>ROUND(I2155*H2155,2)</f>
        <v>0</v>
      </c>
      <c r="K2155" s="184" t="s">
        <v>164</v>
      </c>
      <c r="L2155" s="39"/>
      <c r="M2155" s="189" t="s">
        <v>1</v>
      </c>
      <c r="N2155" s="190" t="s">
        <v>43</v>
      </c>
      <c r="O2155" s="71"/>
      <c r="P2155" s="191">
        <f>O2155*H2155</f>
        <v>0</v>
      </c>
      <c r="Q2155" s="191">
        <v>2.9999999999999997E-4</v>
      </c>
      <c r="R2155" s="191">
        <f>Q2155*H2155</f>
        <v>0.12950819999999999</v>
      </c>
      <c r="S2155" s="191">
        <v>0</v>
      </c>
      <c r="T2155" s="192">
        <f>S2155*H2155</f>
        <v>0</v>
      </c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R2155" s="193" t="s">
        <v>254</v>
      </c>
      <c r="AT2155" s="193" t="s">
        <v>160</v>
      </c>
      <c r="AU2155" s="193" t="s">
        <v>87</v>
      </c>
      <c r="AY2155" s="17" t="s">
        <v>157</v>
      </c>
      <c r="BE2155" s="194">
        <f>IF(N2155="základní",J2155,0)</f>
        <v>0</v>
      </c>
      <c r="BF2155" s="194">
        <f>IF(N2155="snížená",J2155,0)</f>
        <v>0</v>
      </c>
      <c r="BG2155" s="194">
        <f>IF(N2155="zákl. přenesená",J2155,0)</f>
        <v>0</v>
      </c>
      <c r="BH2155" s="194">
        <f>IF(N2155="sníž. přenesená",J2155,0)</f>
        <v>0</v>
      </c>
      <c r="BI2155" s="194">
        <f>IF(N2155="nulová",J2155,0)</f>
        <v>0</v>
      </c>
      <c r="BJ2155" s="17" t="s">
        <v>85</v>
      </c>
      <c r="BK2155" s="194">
        <f>ROUND(I2155*H2155,2)</f>
        <v>0</v>
      </c>
      <c r="BL2155" s="17" t="s">
        <v>254</v>
      </c>
      <c r="BM2155" s="193" t="s">
        <v>4008</v>
      </c>
    </row>
    <row r="2156" spans="1:65" s="13" customFormat="1" ht="10.199999999999999">
      <c r="B2156" s="195"/>
      <c r="C2156" s="196"/>
      <c r="D2156" s="197" t="s">
        <v>167</v>
      </c>
      <c r="E2156" s="198" t="s">
        <v>1</v>
      </c>
      <c r="F2156" s="199" t="s">
        <v>189</v>
      </c>
      <c r="G2156" s="196"/>
      <c r="H2156" s="198" t="s">
        <v>1</v>
      </c>
      <c r="I2156" s="200"/>
      <c r="J2156" s="196"/>
      <c r="K2156" s="196"/>
      <c r="L2156" s="201"/>
      <c r="M2156" s="202"/>
      <c r="N2156" s="203"/>
      <c r="O2156" s="203"/>
      <c r="P2156" s="203"/>
      <c r="Q2156" s="203"/>
      <c r="R2156" s="203"/>
      <c r="S2156" s="203"/>
      <c r="T2156" s="204"/>
      <c r="AT2156" s="205" t="s">
        <v>167</v>
      </c>
      <c r="AU2156" s="205" t="s">
        <v>87</v>
      </c>
      <c r="AV2156" s="13" t="s">
        <v>85</v>
      </c>
      <c r="AW2156" s="13" t="s">
        <v>33</v>
      </c>
      <c r="AX2156" s="13" t="s">
        <v>78</v>
      </c>
      <c r="AY2156" s="205" t="s">
        <v>157</v>
      </c>
    </row>
    <row r="2157" spans="1:65" s="14" customFormat="1" ht="30.6">
      <c r="B2157" s="206"/>
      <c r="C2157" s="207"/>
      <c r="D2157" s="197" t="s">
        <v>167</v>
      </c>
      <c r="E2157" s="208" t="s">
        <v>1</v>
      </c>
      <c r="F2157" s="209" t="s">
        <v>3969</v>
      </c>
      <c r="G2157" s="207"/>
      <c r="H2157" s="210">
        <v>23.288</v>
      </c>
      <c r="I2157" s="211"/>
      <c r="J2157" s="207"/>
      <c r="K2157" s="207"/>
      <c r="L2157" s="212"/>
      <c r="M2157" s="213"/>
      <c r="N2157" s="214"/>
      <c r="O2157" s="214"/>
      <c r="P2157" s="214"/>
      <c r="Q2157" s="214"/>
      <c r="R2157" s="214"/>
      <c r="S2157" s="214"/>
      <c r="T2157" s="215"/>
      <c r="AT2157" s="216" t="s">
        <v>167</v>
      </c>
      <c r="AU2157" s="216" t="s">
        <v>87</v>
      </c>
      <c r="AV2157" s="14" t="s">
        <v>87</v>
      </c>
      <c r="AW2157" s="14" t="s">
        <v>33</v>
      </c>
      <c r="AX2157" s="14" t="s">
        <v>78</v>
      </c>
      <c r="AY2157" s="216" t="s">
        <v>157</v>
      </c>
    </row>
    <row r="2158" spans="1:65" s="14" customFormat="1" ht="10.199999999999999">
      <c r="B2158" s="206"/>
      <c r="C2158" s="207"/>
      <c r="D2158" s="197" t="s">
        <v>167</v>
      </c>
      <c r="E2158" s="208" t="s">
        <v>1</v>
      </c>
      <c r="F2158" s="209" t="s">
        <v>3970</v>
      </c>
      <c r="G2158" s="207"/>
      <c r="H2158" s="210">
        <v>6.15</v>
      </c>
      <c r="I2158" s="211"/>
      <c r="J2158" s="207"/>
      <c r="K2158" s="207"/>
      <c r="L2158" s="212"/>
      <c r="M2158" s="213"/>
      <c r="N2158" s="214"/>
      <c r="O2158" s="214"/>
      <c r="P2158" s="214"/>
      <c r="Q2158" s="214"/>
      <c r="R2158" s="214"/>
      <c r="S2158" s="214"/>
      <c r="T2158" s="215"/>
      <c r="AT2158" s="216" t="s">
        <v>167</v>
      </c>
      <c r="AU2158" s="216" t="s">
        <v>87</v>
      </c>
      <c r="AV2158" s="14" t="s">
        <v>87</v>
      </c>
      <c r="AW2158" s="14" t="s">
        <v>33</v>
      </c>
      <c r="AX2158" s="14" t="s">
        <v>78</v>
      </c>
      <c r="AY2158" s="216" t="s">
        <v>157</v>
      </c>
    </row>
    <row r="2159" spans="1:65" s="14" customFormat="1" ht="10.199999999999999">
      <c r="B2159" s="206"/>
      <c r="C2159" s="207"/>
      <c r="D2159" s="197" t="s">
        <v>167</v>
      </c>
      <c r="E2159" s="208" t="s">
        <v>1</v>
      </c>
      <c r="F2159" s="209" t="s">
        <v>3971</v>
      </c>
      <c r="G2159" s="207"/>
      <c r="H2159" s="210">
        <v>6</v>
      </c>
      <c r="I2159" s="211"/>
      <c r="J2159" s="207"/>
      <c r="K2159" s="207"/>
      <c r="L2159" s="212"/>
      <c r="M2159" s="213"/>
      <c r="N2159" s="214"/>
      <c r="O2159" s="214"/>
      <c r="P2159" s="214"/>
      <c r="Q2159" s="214"/>
      <c r="R2159" s="214"/>
      <c r="S2159" s="214"/>
      <c r="T2159" s="215"/>
      <c r="AT2159" s="216" t="s">
        <v>167</v>
      </c>
      <c r="AU2159" s="216" t="s">
        <v>87</v>
      </c>
      <c r="AV2159" s="14" t="s">
        <v>87</v>
      </c>
      <c r="AW2159" s="14" t="s">
        <v>33</v>
      </c>
      <c r="AX2159" s="14" t="s">
        <v>78</v>
      </c>
      <c r="AY2159" s="216" t="s">
        <v>157</v>
      </c>
    </row>
    <row r="2160" spans="1:65" s="14" customFormat="1" ht="30.6">
      <c r="B2160" s="206"/>
      <c r="C2160" s="207"/>
      <c r="D2160" s="197" t="s">
        <v>167</v>
      </c>
      <c r="E2160" s="208" t="s">
        <v>1</v>
      </c>
      <c r="F2160" s="209" t="s">
        <v>3972</v>
      </c>
      <c r="G2160" s="207"/>
      <c r="H2160" s="210">
        <v>8.1379999999999999</v>
      </c>
      <c r="I2160" s="211"/>
      <c r="J2160" s="207"/>
      <c r="K2160" s="207"/>
      <c r="L2160" s="212"/>
      <c r="M2160" s="213"/>
      <c r="N2160" s="214"/>
      <c r="O2160" s="214"/>
      <c r="P2160" s="214"/>
      <c r="Q2160" s="214"/>
      <c r="R2160" s="214"/>
      <c r="S2160" s="214"/>
      <c r="T2160" s="215"/>
      <c r="AT2160" s="216" t="s">
        <v>167</v>
      </c>
      <c r="AU2160" s="216" t="s">
        <v>87</v>
      </c>
      <c r="AV2160" s="14" t="s">
        <v>87</v>
      </c>
      <c r="AW2160" s="14" t="s">
        <v>33</v>
      </c>
      <c r="AX2160" s="14" t="s">
        <v>78</v>
      </c>
      <c r="AY2160" s="216" t="s">
        <v>157</v>
      </c>
    </row>
    <row r="2161" spans="2:51" s="14" customFormat="1" ht="10.199999999999999">
      <c r="B2161" s="206"/>
      <c r="C2161" s="207"/>
      <c r="D2161" s="197" t="s">
        <v>167</v>
      </c>
      <c r="E2161" s="208" t="s">
        <v>1</v>
      </c>
      <c r="F2161" s="209" t="s">
        <v>3973</v>
      </c>
      <c r="G2161" s="207"/>
      <c r="H2161" s="210">
        <v>5.8949999999999996</v>
      </c>
      <c r="I2161" s="211"/>
      <c r="J2161" s="207"/>
      <c r="K2161" s="207"/>
      <c r="L2161" s="212"/>
      <c r="M2161" s="213"/>
      <c r="N2161" s="214"/>
      <c r="O2161" s="214"/>
      <c r="P2161" s="214"/>
      <c r="Q2161" s="214"/>
      <c r="R2161" s="214"/>
      <c r="S2161" s="214"/>
      <c r="T2161" s="215"/>
      <c r="AT2161" s="216" t="s">
        <v>167</v>
      </c>
      <c r="AU2161" s="216" t="s">
        <v>87</v>
      </c>
      <c r="AV2161" s="14" t="s">
        <v>87</v>
      </c>
      <c r="AW2161" s="14" t="s">
        <v>33</v>
      </c>
      <c r="AX2161" s="14" t="s">
        <v>78</v>
      </c>
      <c r="AY2161" s="216" t="s">
        <v>157</v>
      </c>
    </row>
    <row r="2162" spans="2:51" s="14" customFormat="1" ht="10.199999999999999">
      <c r="B2162" s="206"/>
      <c r="C2162" s="207"/>
      <c r="D2162" s="197" t="s">
        <v>167</v>
      </c>
      <c r="E2162" s="208" t="s">
        <v>1</v>
      </c>
      <c r="F2162" s="209" t="s">
        <v>3974</v>
      </c>
      <c r="G2162" s="207"/>
      <c r="H2162" s="210">
        <v>5.55</v>
      </c>
      <c r="I2162" s="211"/>
      <c r="J2162" s="207"/>
      <c r="K2162" s="207"/>
      <c r="L2162" s="212"/>
      <c r="M2162" s="213"/>
      <c r="N2162" s="214"/>
      <c r="O2162" s="214"/>
      <c r="P2162" s="214"/>
      <c r="Q2162" s="214"/>
      <c r="R2162" s="214"/>
      <c r="S2162" s="214"/>
      <c r="T2162" s="215"/>
      <c r="AT2162" s="216" t="s">
        <v>167</v>
      </c>
      <c r="AU2162" s="216" t="s">
        <v>87</v>
      </c>
      <c r="AV2162" s="14" t="s">
        <v>87</v>
      </c>
      <c r="AW2162" s="14" t="s">
        <v>33</v>
      </c>
      <c r="AX2162" s="14" t="s">
        <v>78</v>
      </c>
      <c r="AY2162" s="216" t="s">
        <v>157</v>
      </c>
    </row>
    <row r="2163" spans="2:51" s="14" customFormat="1" ht="20.399999999999999">
      <c r="B2163" s="206"/>
      <c r="C2163" s="207"/>
      <c r="D2163" s="197" t="s">
        <v>167</v>
      </c>
      <c r="E2163" s="208" t="s">
        <v>1</v>
      </c>
      <c r="F2163" s="209" t="s">
        <v>3975</v>
      </c>
      <c r="G2163" s="207"/>
      <c r="H2163" s="210">
        <v>22.658000000000001</v>
      </c>
      <c r="I2163" s="211"/>
      <c r="J2163" s="207"/>
      <c r="K2163" s="207"/>
      <c r="L2163" s="212"/>
      <c r="M2163" s="213"/>
      <c r="N2163" s="214"/>
      <c r="O2163" s="214"/>
      <c r="P2163" s="214"/>
      <c r="Q2163" s="214"/>
      <c r="R2163" s="214"/>
      <c r="S2163" s="214"/>
      <c r="T2163" s="215"/>
      <c r="AT2163" s="216" t="s">
        <v>167</v>
      </c>
      <c r="AU2163" s="216" t="s">
        <v>87</v>
      </c>
      <c r="AV2163" s="14" t="s">
        <v>87</v>
      </c>
      <c r="AW2163" s="14" t="s">
        <v>33</v>
      </c>
      <c r="AX2163" s="14" t="s">
        <v>78</v>
      </c>
      <c r="AY2163" s="216" t="s">
        <v>157</v>
      </c>
    </row>
    <row r="2164" spans="2:51" s="14" customFormat="1" ht="20.399999999999999">
      <c r="B2164" s="206"/>
      <c r="C2164" s="207"/>
      <c r="D2164" s="197" t="s">
        <v>167</v>
      </c>
      <c r="E2164" s="208" t="s">
        <v>1</v>
      </c>
      <c r="F2164" s="209" t="s">
        <v>3976</v>
      </c>
      <c r="G2164" s="207"/>
      <c r="H2164" s="210">
        <v>22.658000000000001</v>
      </c>
      <c r="I2164" s="211"/>
      <c r="J2164" s="207"/>
      <c r="K2164" s="207"/>
      <c r="L2164" s="212"/>
      <c r="M2164" s="213"/>
      <c r="N2164" s="214"/>
      <c r="O2164" s="214"/>
      <c r="P2164" s="214"/>
      <c r="Q2164" s="214"/>
      <c r="R2164" s="214"/>
      <c r="S2164" s="214"/>
      <c r="T2164" s="215"/>
      <c r="AT2164" s="216" t="s">
        <v>167</v>
      </c>
      <c r="AU2164" s="216" t="s">
        <v>87</v>
      </c>
      <c r="AV2164" s="14" t="s">
        <v>87</v>
      </c>
      <c r="AW2164" s="14" t="s">
        <v>33</v>
      </c>
      <c r="AX2164" s="14" t="s">
        <v>78</v>
      </c>
      <c r="AY2164" s="216" t="s">
        <v>157</v>
      </c>
    </row>
    <row r="2165" spans="2:51" s="14" customFormat="1" ht="10.199999999999999">
      <c r="B2165" s="206"/>
      <c r="C2165" s="207"/>
      <c r="D2165" s="197" t="s">
        <v>167</v>
      </c>
      <c r="E2165" s="208" t="s">
        <v>1</v>
      </c>
      <c r="F2165" s="209" t="s">
        <v>3977</v>
      </c>
      <c r="G2165" s="207"/>
      <c r="H2165" s="210">
        <v>6.15</v>
      </c>
      <c r="I2165" s="211"/>
      <c r="J2165" s="207"/>
      <c r="K2165" s="207"/>
      <c r="L2165" s="212"/>
      <c r="M2165" s="213"/>
      <c r="N2165" s="214"/>
      <c r="O2165" s="214"/>
      <c r="P2165" s="214"/>
      <c r="Q2165" s="214"/>
      <c r="R2165" s="214"/>
      <c r="S2165" s="214"/>
      <c r="T2165" s="215"/>
      <c r="AT2165" s="216" t="s">
        <v>167</v>
      </c>
      <c r="AU2165" s="216" t="s">
        <v>87</v>
      </c>
      <c r="AV2165" s="14" t="s">
        <v>87</v>
      </c>
      <c r="AW2165" s="14" t="s">
        <v>33</v>
      </c>
      <c r="AX2165" s="14" t="s">
        <v>78</v>
      </c>
      <c r="AY2165" s="216" t="s">
        <v>157</v>
      </c>
    </row>
    <row r="2166" spans="2:51" s="14" customFormat="1" ht="10.199999999999999">
      <c r="B2166" s="206"/>
      <c r="C2166" s="207"/>
      <c r="D2166" s="197" t="s">
        <v>167</v>
      </c>
      <c r="E2166" s="208" t="s">
        <v>1</v>
      </c>
      <c r="F2166" s="209" t="s">
        <v>3978</v>
      </c>
      <c r="G2166" s="207"/>
      <c r="H2166" s="210">
        <v>4.6500000000000004</v>
      </c>
      <c r="I2166" s="211"/>
      <c r="J2166" s="207"/>
      <c r="K2166" s="207"/>
      <c r="L2166" s="212"/>
      <c r="M2166" s="213"/>
      <c r="N2166" s="214"/>
      <c r="O2166" s="214"/>
      <c r="P2166" s="214"/>
      <c r="Q2166" s="214"/>
      <c r="R2166" s="214"/>
      <c r="S2166" s="214"/>
      <c r="T2166" s="215"/>
      <c r="AT2166" s="216" t="s">
        <v>167</v>
      </c>
      <c r="AU2166" s="216" t="s">
        <v>87</v>
      </c>
      <c r="AV2166" s="14" t="s">
        <v>87</v>
      </c>
      <c r="AW2166" s="14" t="s">
        <v>33</v>
      </c>
      <c r="AX2166" s="14" t="s">
        <v>78</v>
      </c>
      <c r="AY2166" s="216" t="s">
        <v>157</v>
      </c>
    </row>
    <row r="2167" spans="2:51" s="14" customFormat="1" ht="10.199999999999999">
      <c r="B2167" s="206"/>
      <c r="C2167" s="207"/>
      <c r="D2167" s="197" t="s">
        <v>167</v>
      </c>
      <c r="E2167" s="208" t="s">
        <v>1</v>
      </c>
      <c r="F2167" s="209" t="s">
        <v>3979</v>
      </c>
      <c r="G2167" s="207"/>
      <c r="H2167" s="210">
        <v>4.9950000000000001</v>
      </c>
      <c r="I2167" s="211"/>
      <c r="J2167" s="207"/>
      <c r="K2167" s="207"/>
      <c r="L2167" s="212"/>
      <c r="M2167" s="213"/>
      <c r="N2167" s="214"/>
      <c r="O2167" s="214"/>
      <c r="P2167" s="214"/>
      <c r="Q2167" s="214"/>
      <c r="R2167" s="214"/>
      <c r="S2167" s="214"/>
      <c r="T2167" s="215"/>
      <c r="AT2167" s="216" t="s">
        <v>167</v>
      </c>
      <c r="AU2167" s="216" t="s">
        <v>87</v>
      </c>
      <c r="AV2167" s="14" t="s">
        <v>87</v>
      </c>
      <c r="AW2167" s="14" t="s">
        <v>33</v>
      </c>
      <c r="AX2167" s="14" t="s">
        <v>78</v>
      </c>
      <c r="AY2167" s="216" t="s">
        <v>157</v>
      </c>
    </row>
    <row r="2168" spans="2:51" s="14" customFormat="1" ht="10.199999999999999">
      <c r="B2168" s="206"/>
      <c r="C2168" s="207"/>
      <c r="D2168" s="197" t="s">
        <v>167</v>
      </c>
      <c r="E2168" s="208" t="s">
        <v>1</v>
      </c>
      <c r="F2168" s="209" t="s">
        <v>3979</v>
      </c>
      <c r="G2168" s="207"/>
      <c r="H2168" s="210">
        <v>4.9950000000000001</v>
      </c>
      <c r="I2168" s="211"/>
      <c r="J2168" s="207"/>
      <c r="K2168" s="207"/>
      <c r="L2168" s="212"/>
      <c r="M2168" s="213"/>
      <c r="N2168" s="214"/>
      <c r="O2168" s="214"/>
      <c r="P2168" s="214"/>
      <c r="Q2168" s="214"/>
      <c r="R2168" s="214"/>
      <c r="S2168" s="214"/>
      <c r="T2168" s="215"/>
      <c r="AT2168" s="216" t="s">
        <v>167</v>
      </c>
      <c r="AU2168" s="216" t="s">
        <v>87</v>
      </c>
      <c r="AV2168" s="14" t="s">
        <v>87</v>
      </c>
      <c r="AW2168" s="14" t="s">
        <v>33</v>
      </c>
      <c r="AX2168" s="14" t="s">
        <v>78</v>
      </c>
      <c r="AY2168" s="216" t="s">
        <v>157</v>
      </c>
    </row>
    <row r="2169" spans="2:51" s="14" customFormat="1" ht="10.199999999999999">
      <c r="B2169" s="206"/>
      <c r="C2169" s="207"/>
      <c r="D2169" s="197" t="s">
        <v>167</v>
      </c>
      <c r="E2169" s="208" t="s">
        <v>1</v>
      </c>
      <c r="F2169" s="209" t="s">
        <v>3980</v>
      </c>
      <c r="G2169" s="207"/>
      <c r="H2169" s="210">
        <v>8</v>
      </c>
      <c r="I2169" s="211"/>
      <c r="J2169" s="207"/>
      <c r="K2169" s="207"/>
      <c r="L2169" s="212"/>
      <c r="M2169" s="213"/>
      <c r="N2169" s="214"/>
      <c r="O2169" s="214"/>
      <c r="P2169" s="214"/>
      <c r="Q2169" s="214"/>
      <c r="R2169" s="214"/>
      <c r="S2169" s="214"/>
      <c r="T2169" s="215"/>
      <c r="AT2169" s="216" t="s">
        <v>167</v>
      </c>
      <c r="AU2169" s="216" t="s">
        <v>87</v>
      </c>
      <c r="AV2169" s="14" t="s">
        <v>87</v>
      </c>
      <c r="AW2169" s="14" t="s">
        <v>33</v>
      </c>
      <c r="AX2169" s="14" t="s">
        <v>78</v>
      </c>
      <c r="AY2169" s="216" t="s">
        <v>157</v>
      </c>
    </row>
    <row r="2170" spans="2:51" s="14" customFormat="1" ht="10.199999999999999">
      <c r="B2170" s="206"/>
      <c r="C2170" s="207"/>
      <c r="D2170" s="197" t="s">
        <v>167</v>
      </c>
      <c r="E2170" s="208" t="s">
        <v>1</v>
      </c>
      <c r="F2170" s="209" t="s">
        <v>3981</v>
      </c>
      <c r="G2170" s="207"/>
      <c r="H2170" s="210">
        <v>4.6950000000000003</v>
      </c>
      <c r="I2170" s="211"/>
      <c r="J2170" s="207"/>
      <c r="K2170" s="207"/>
      <c r="L2170" s="212"/>
      <c r="M2170" s="213"/>
      <c r="N2170" s="214"/>
      <c r="O2170" s="214"/>
      <c r="P2170" s="214"/>
      <c r="Q2170" s="214"/>
      <c r="R2170" s="214"/>
      <c r="S2170" s="214"/>
      <c r="T2170" s="215"/>
      <c r="AT2170" s="216" t="s">
        <v>167</v>
      </c>
      <c r="AU2170" s="216" t="s">
        <v>87</v>
      </c>
      <c r="AV2170" s="14" t="s">
        <v>87</v>
      </c>
      <c r="AW2170" s="14" t="s">
        <v>33</v>
      </c>
      <c r="AX2170" s="14" t="s">
        <v>78</v>
      </c>
      <c r="AY2170" s="216" t="s">
        <v>157</v>
      </c>
    </row>
    <row r="2171" spans="2:51" s="13" customFormat="1" ht="10.199999999999999">
      <c r="B2171" s="195"/>
      <c r="C2171" s="196"/>
      <c r="D2171" s="197" t="s">
        <v>167</v>
      </c>
      <c r="E2171" s="198" t="s">
        <v>1</v>
      </c>
      <c r="F2171" s="199" t="s">
        <v>178</v>
      </c>
      <c r="G2171" s="196"/>
      <c r="H2171" s="198" t="s">
        <v>1</v>
      </c>
      <c r="I2171" s="200"/>
      <c r="J2171" s="196"/>
      <c r="K2171" s="196"/>
      <c r="L2171" s="201"/>
      <c r="M2171" s="202"/>
      <c r="N2171" s="203"/>
      <c r="O2171" s="203"/>
      <c r="P2171" s="203"/>
      <c r="Q2171" s="203"/>
      <c r="R2171" s="203"/>
      <c r="S2171" s="203"/>
      <c r="T2171" s="204"/>
      <c r="AT2171" s="205" t="s">
        <v>167</v>
      </c>
      <c r="AU2171" s="205" t="s">
        <v>87</v>
      </c>
      <c r="AV2171" s="13" t="s">
        <v>85</v>
      </c>
      <c r="AW2171" s="13" t="s">
        <v>33</v>
      </c>
      <c r="AX2171" s="13" t="s">
        <v>78</v>
      </c>
      <c r="AY2171" s="205" t="s">
        <v>157</v>
      </c>
    </row>
    <row r="2172" spans="2:51" s="14" customFormat="1" ht="10.199999999999999">
      <c r="B2172" s="206"/>
      <c r="C2172" s="207"/>
      <c r="D2172" s="197" t="s">
        <v>167</v>
      </c>
      <c r="E2172" s="208" t="s">
        <v>1</v>
      </c>
      <c r="F2172" s="209" t="s">
        <v>3982</v>
      </c>
      <c r="G2172" s="207"/>
      <c r="H2172" s="210">
        <v>4.0519999999999996</v>
      </c>
      <c r="I2172" s="211"/>
      <c r="J2172" s="207"/>
      <c r="K2172" s="207"/>
      <c r="L2172" s="212"/>
      <c r="M2172" s="213"/>
      <c r="N2172" s="214"/>
      <c r="O2172" s="214"/>
      <c r="P2172" s="214"/>
      <c r="Q2172" s="214"/>
      <c r="R2172" s="214"/>
      <c r="S2172" s="214"/>
      <c r="T2172" s="215"/>
      <c r="AT2172" s="216" t="s">
        <v>167</v>
      </c>
      <c r="AU2172" s="216" t="s">
        <v>87</v>
      </c>
      <c r="AV2172" s="14" t="s">
        <v>87</v>
      </c>
      <c r="AW2172" s="14" t="s">
        <v>33</v>
      </c>
      <c r="AX2172" s="14" t="s">
        <v>78</v>
      </c>
      <c r="AY2172" s="216" t="s">
        <v>157</v>
      </c>
    </row>
    <row r="2173" spans="2:51" s="14" customFormat="1" ht="20.399999999999999">
      <c r="B2173" s="206"/>
      <c r="C2173" s="207"/>
      <c r="D2173" s="197" t="s">
        <v>167</v>
      </c>
      <c r="E2173" s="208" t="s">
        <v>1</v>
      </c>
      <c r="F2173" s="209" t="s">
        <v>3983</v>
      </c>
      <c r="G2173" s="207"/>
      <c r="H2173" s="210">
        <v>29.036999999999999</v>
      </c>
      <c r="I2173" s="211"/>
      <c r="J2173" s="207"/>
      <c r="K2173" s="207"/>
      <c r="L2173" s="212"/>
      <c r="M2173" s="213"/>
      <c r="N2173" s="214"/>
      <c r="O2173" s="214"/>
      <c r="P2173" s="214"/>
      <c r="Q2173" s="214"/>
      <c r="R2173" s="214"/>
      <c r="S2173" s="214"/>
      <c r="T2173" s="215"/>
      <c r="AT2173" s="216" t="s">
        <v>167</v>
      </c>
      <c r="AU2173" s="216" t="s">
        <v>87</v>
      </c>
      <c r="AV2173" s="14" t="s">
        <v>87</v>
      </c>
      <c r="AW2173" s="14" t="s">
        <v>33</v>
      </c>
      <c r="AX2173" s="14" t="s">
        <v>78</v>
      </c>
      <c r="AY2173" s="216" t="s">
        <v>157</v>
      </c>
    </row>
    <row r="2174" spans="2:51" s="14" customFormat="1" ht="10.199999999999999">
      <c r="B2174" s="206"/>
      <c r="C2174" s="207"/>
      <c r="D2174" s="197" t="s">
        <v>167</v>
      </c>
      <c r="E2174" s="208" t="s">
        <v>1</v>
      </c>
      <c r="F2174" s="209" t="s">
        <v>3984</v>
      </c>
      <c r="G2174" s="207"/>
      <c r="H2174" s="210">
        <v>26.145</v>
      </c>
      <c r="I2174" s="211"/>
      <c r="J2174" s="207"/>
      <c r="K2174" s="207"/>
      <c r="L2174" s="212"/>
      <c r="M2174" s="213"/>
      <c r="N2174" s="214"/>
      <c r="O2174" s="214"/>
      <c r="P2174" s="214"/>
      <c r="Q2174" s="214"/>
      <c r="R2174" s="214"/>
      <c r="S2174" s="214"/>
      <c r="T2174" s="215"/>
      <c r="AT2174" s="216" t="s">
        <v>167</v>
      </c>
      <c r="AU2174" s="216" t="s">
        <v>87</v>
      </c>
      <c r="AV2174" s="14" t="s">
        <v>87</v>
      </c>
      <c r="AW2174" s="14" t="s">
        <v>33</v>
      </c>
      <c r="AX2174" s="14" t="s">
        <v>78</v>
      </c>
      <c r="AY2174" s="216" t="s">
        <v>157</v>
      </c>
    </row>
    <row r="2175" spans="2:51" s="14" customFormat="1" ht="10.199999999999999">
      <c r="B2175" s="206"/>
      <c r="C2175" s="207"/>
      <c r="D2175" s="197" t="s">
        <v>167</v>
      </c>
      <c r="E2175" s="208" t="s">
        <v>1</v>
      </c>
      <c r="F2175" s="209" t="s">
        <v>3985</v>
      </c>
      <c r="G2175" s="207"/>
      <c r="H2175" s="210">
        <v>5.04</v>
      </c>
      <c r="I2175" s="211"/>
      <c r="J2175" s="207"/>
      <c r="K2175" s="207"/>
      <c r="L2175" s="212"/>
      <c r="M2175" s="213"/>
      <c r="N2175" s="214"/>
      <c r="O2175" s="214"/>
      <c r="P2175" s="214"/>
      <c r="Q2175" s="214"/>
      <c r="R2175" s="214"/>
      <c r="S2175" s="214"/>
      <c r="T2175" s="215"/>
      <c r="AT2175" s="216" t="s">
        <v>167</v>
      </c>
      <c r="AU2175" s="216" t="s">
        <v>87</v>
      </c>
      <c r="AV2175" s="14" t="s">
        <v>87</v>
      </c>
      <c r="AW2175" s="14" t="s">
        <v>33</v>
      </c>
      <c r="AX2175" s="14" t="s">
        <v>78</v>
      </c>
      <c r="AY2175" s="216" t="s">
        <v>157</v>
      </c>
    </row>
    <row r="2176" spans="2:51" s="14" customFormat="1" ht="30.6">
      <c r="B2176" s="206"/>
      <c r="C2176" s="207"/>
      <c r="D2176" s="197" t="s">
        <v>167</v>
      </c>
      <c r="E2176" s="208" t="s">
        <v>1</v>
      </c>
      <c r="F2176" s="209" t="s">
        <v>3986</v>
      </c>
      <c r="G2176" s="207"/>
      <c r="H2176" s="210">
        <v>41.42</v>
      </c>
      <c r="I2176" s="211"/>
      <c r="J2176" s="207"/>
      <c r="K2176" s="207"/>
      <c r="L2176" s="212"/>
      <c r="M2176" s="213"/>
      <c r="N2176" s="214"/>
      <c r="O2176" s="214"/>
      <c r="P2176" s="214"/>
      <c r="Q2176" s="214"/>
      <c r="R2176" s="214"/>
      <c r="S2176" s="214"/>
      <c r="T2176" s="215"/>
      <c r="AT2176" s="216" t="s">
        <v>167</v>
      </c>
      <c r="AU2176" s="216" t="s">
        <v>87</v>
      </c>
      <c r="AV2176" s="14" t="s">
        <v>87</v>
      </c>
      <c r="AW2176" s="14" t="s">
        <v>33</v>
      </c>
      <c r="AX2176" s="14" t="s">
        <v>78</v>
      </c>
      <c r="AY2176" s="216" t="s">
        <v>157</v>
      </c>
    </row>
    <row r="2177" spans="2:51" s="14" customFormat="1" ht="20.399999999999999">
      <c r="B2177" s="206"/>
      <c r="C2177" s="207"/>
      <c r="D2177" s="197" t="s">
        <v>167</v>
      </c>
      <c r="E2177" s="208" t="s">
        <v>1</v>
      </c>
      <c r="F2177" s="209" t="s">
        <v>3987</v>
      </c>
      <c r="G2177" s="207"/>
      <c r="H2177" s="210">
        <v>30.32</v>
      </c>
      <c r="I2177" s="211"/>
      <c r="J2177" s="207"/>
      <c r="K2177" s="207"/>
      <c r="L2177" s="212"/>
      <c r="M2177" s="213"/>
      <c r="N2177" s="214"/>
      <c r="O2177" s="214"/>
      <c r="P2177" s="214"/>
      <c r="Q2177" s="214"/>
      <c r="R2177" s="214"/>
      <c r="S2177" s="214"/>
      <c r="T2177" s="215"/>
      <c r="AT2177" s="216" t="s">
        <v>167</v>
      </c>
      <c r="AU2177" s="216" t="s">
        <v>87</v>
      </c>
      <c r="AV2177" s="14" t="s">
        <v>87</v>
      </c>
      <c r="AW2177" s="14" t="s">
        <v>33</v>
      </c>
      <c r="AX2177" s="14" t="s">
        <v>78</v>
      </c>
      <c r="AY2177" s="216" t="s">
        <v>157</v>
      </c>
    </row>
    <row r="2178" spans="2:51" s="14" customFormat="1" ht="10.199999999999999">
      <c r="B2178" s="206"/>
      <c r="C2178" s="207"/>
      <c r="D2178" s="197" t="s">
        <v>167</v>
      </c>
      <c r="E2178" s="208" t="s">
        <v>1</v>
      </c>
      <c r="F2178" s="209" t="s">
        <v>3988</v>
      </c>
      <c r="G2178" s="207"/>
      <c r="H2178" s="210">
        <v>20.425000000000001</v>
      </c>
      <c r="I2178" s="211"/>
      <c r="J2178" s="207"/>
      <c r="K2178" s="207"/>
      <c r="L2178" s="212"/>
      <c r="M2178" s="213"/>
      <c r="N2178" s="214"/>
      <c r="O2178" s="214"/>
      <c r="P2178" s="214"/>
      <c r="Q2178" s="214"/>
      <c r="R2178" s="214"/>
      <c r="S2178" s="214"/>
      <c r="T2178" s="215"/>
      <c r="AT2178" s="216" t="s">
        <v>167</v>
      </c>
      <c r="AU2178" s="216" t="s">
        <v>87</v>
      </c>
      <c r="AV2178" s="14" t="s">
        <v>87</v>
      </c>
      <c r="AW2178" s="14" t="s">
        <v>33</v>
      </c>
      <c r="AX2178" s="14" t="s">
        <v>78</v>
      </c>
      <c r="AY2178" s="216" t="s">
        <v>157</v>
      </c>
    </row>
    <row r="2179" spans="2:51" s="14" customFormat="1" ht="10.199999999999999">
      <c r="B2179" s="206"/>
      <c r="C2179" s="207"/>
      <c r="D2179" s="197" t="s">
        <v>167</v>
      </c>
      <c r="E2179" s="208" t="s">
        <v>1</v>
      </c>
      <c r="F2179" s="209" t="s">
        <v>3989</v>
      </c>
      <c r="G2179" s="207"/>
      <c r="H2179" s="210">
        <v>14.23</v>
      </c>
      <c r="I2179" s="211"/>
      <c r="J2179" s="207"/>
      <c r="K2179" s="207"/>
      <c r="L2179" s="212"/>
      <c r="M2179" s="213"/>
      <c r="N2179" s="214"/>
      <c r="O2179" s="214"/>
      <c r="P2179" s="214"/>
      <c r="Q2179" s="214"/>
      <c r="R2179" s="214"/>
      <c r="S2179" s="214"/>
      <c r="T2179" s="215"/>
      <c r="AT2179" s="216" t="s">
        <v>167</v>
      </c>
      <c r="AU2179" s="216" t="s">
        <v>87</v>
      </c>
      <c r="AV2179" s="14" t="s">
        <v>87</v>
      </c>
      <c r="AW2179" s="14" t="s">
        <v>33</v>
      </c>
      <c r="AX2179" s="14" t="s">
        <v>78</v>
      </c>
      <c r="AY2179" s="216" t="s">
        <v>157</v>
      </c>
    </row>
    <row r="2180" spans="2:51" s="14" customFormat="1" ht="10.199999999999999">
      <c r="B2180" s="206"/>
      <c r="C2180" s="207"/>
      <c r="D2180" s="197" t="s">
        <v>167</v>
      </c>
      <c r="E2180" s="208" t="s">
        <v>1</v>
      </c>
      <c r="F2180" s="209" t="s">
        <v>3990</v>
      </c>
      <c r="G2180" s="207"/>
      <c r="H2180" s="210">
        <v>5.75</v>
      </c>
      <c r="I2180" s="211"/>
      <c r="J2180" s="207"/>
      <c r="K2180" s="207"/>
      <c r="L2180" s="212"/>
      <c r="M2180" s="213"/>
      <c r="N2180" s="214"/>
      <c r="O2180" s="214"/>
      <c r="P2180" s="214"/>
      <c r="Q2180" s="214"/>
      <c r="R2180" s="214"/>
      <c r="S2180" s="214"/>
      <c r="T2180" s="215"/>
      <c r="AT2180" s="216" t="s">
        <v>167</v>
      </c>
      <c r="AU2180" s="216" t="s">
        <v>87</v>
      </c>
      <c r="AV2180" s="14" t="s">
        <v>87</v>
      </c>
      <c r="AW2180" s="14" t="s">
        <v>33</v>
      </c>
      <c r="AX2180" s="14" t="s">
        <v>78</v>
      </c>
      <c r="AY2180" s="216" t="s">
        <v>157</v>
      </c>
    </row>
    <row r="2181" spans="2:51" s="14" customFormat="1" ht="20.399999999999999">
      <c r="B2181" s="206"/>
      <c r="C2181" s="207"/>
      <c r="D2181" s="197" t="s">
        <v>167</v>
      </c>
      <c r="E2181" s="208" t="s">
        <v>1</v>
      </c>
      <c r="F2181" s="209" t="s">
        <v>3991</v>
      </c>
      <c r="G2181" s="207"/>
      <c r="H2181" s="210">
        <v>22.63</v>
      </c>
      <c r="I2181" s="211"/>
      <c r="J2181" s="207"/>
      <c r="K2181" s="207"/>
      <c r="L2181" s="212"/>
      <c r="M2181" s="213"/>
      <c r="N2181" s="214"/>
      <c r="O2181" s="214"/>
      <c r="P2181" s="214"/>
      <c r="Q2181" s="214"/>
      <c r="R2181" s="214"/>
      <c r="S2181" s="214"/>
      <c r="T2181" s="215"/>
      <c r="AT2181" s="216" t="s">
        <v>167</v>
      </c>
      <c r="AU2181" s="216" t="s">
        <v>87</v>
      </c>
      <c r="AV2181" s="14" t="s">
        <v>87</v>
      </c>
      <c r="AW2181" s="14" t="s">
        <v>33</v>
      </c>
      <c r="AX2181" s="14" t="s">
        <v>78</v>
      </c>
      <c r="AY2181" s="216" t="s">
        <v>157</v>
      </c>
    </row>
    <row r="2182" spans="2:51" s="14" customFormat="1" ht="10.199999999999999">
      <c r="B2182" s="206"/>
      <c r="C2182" s="207"/>
      <c r="D2182" s="197" t="s">
        <v>167</v>
      </c>
      <c r="E2182" s="208" t="s">
        <v>1</v>
      </c>
      <c r="F2182" s="209" t="s">
        <v>3992</v>
      </c>
      <c r="G2182" s="207"/>
      <c r="H2182" s="210">
        <v>5.4749999999999996</v>
      </c>
      <c r="I2182" s="211"/>
      <c r="J2182" s="207"/>
      <c r="K2182" s="207"/>
      <c r="L2182" s="212"/>
      <c r="M2182" s="213"/>
      <c r="N2182" s="214"/>
      <c r="O2182" s="214"/>
      <c r="P2182" s="214"/>
      <c r="Q2182" s="214"/>
      <c r="R2182" s="214"/>
      <c r="S2182" s="214"/>
      <c r="T2182" s="215"/>
      <c r="AT2182" s="216" t="s">
        <v>167</v>
      </c>
      <c r="AU2182" s="216" t="s">
        <v>87</v>
      </c>
      <c r="AV2182" s="14" t="s">
        <v>87</v>
      </c>
      <c r="AW2182" s="14" t="s">
        <v>33</v>
      </c>
      <c r="AX2182" s="14" t="s">
        <v>78</v>
      </c>
      <c r="AY2182" s="216" t="s">
        <v>157</v>
      </c>
    </row>
    <row r="2183" spans="2:51" s="14" customFormat="1" ht="10.199999999999999">
      <c r="B2183" s="206"/>
      <c r="C2183" s="207"/>
      <c r="D2183" s="197" t="s">
        <v>167</v>
      </c>
      <c r="E2183" s="208" t="s">
        <v>1</v>
      </c>
      <c r="F2183" s="209" t="s">
        <v>3993</v>
      </c>
      <c r="G2183" s="207"/>
      <c r="H2183" s="210">
        <v>5.8</v>
      </c>
      <c r="I2183" s="211"/>
      <c r="J2183" s="207"/>
      <c r="K2183" s="207"/>
      <c r="L2183" s="212"/>
      <c r="M2183" s="213"/>
      <c r="N2183" s="214"/>
      <c r="O2183" s="214"/>
      <c r="P2183" s="214"/>
      <c r="Q2183" s="214"/>
      <c r="R2183" s="214"/>
      <c r="S2183" s="214"/>
      <c r="T2183" s="215"/>
      <c r="AT2183" s="216" t="s">
        <v>167</v>
      </c>
      <c r="AU2183" s="216" t="s">
        <v>87</v>
      </c>
      <c r="AV2183" s="14" t="s">
        <v>87</v>
      </c>
      <c r="AW2183" s="14" t="s">
        <v>33</v>
      </c>
      <c r="AX2183" s="14" t="s">
        <v>78</v>
      </c>
      <c r="AY2183" s="216" t="s">
        <v>157</v>
      </c>
    </row>
    <row r="2184" spans="2:51" s="14" customFormat="1" ht="10.199999999999999">
      <c r="B2184" s="206"/>
      <c r="C2184" s="207"/>
      <c r="D2184" s="197" t="s">
        <v>167</v>
      </c>
      <c r="E2184" s="208" t="s">
        <v>1</v>
      </c>
      <c r="F2184" s="209" t="s">
        <v>3994</v>
      </c>
      <c r="G2184" s="207"/>
      <c r="H2184" s="210">
        <v>6.26</v>
      </c>
      <c r="I2184" s="211"/>
      <c r="J2184" s="207"/>
      <c r="K2184" s="207"/>
      <c r="L2184" s="212"/>
      <c r="M2184" s="213"/>
      <c r="N2184" s="214"/>
      <c r="O2184" s="214"/>
      <c r="P2184" s="214"/>
      <c r="Q2184" s="214"/>
      <c r="R2184" s="214"/>
      <c r="S2184" s="214"/>
      <c r="T2184" s="215"/>
      <c r="AT2184" s="216" t="s">
        <v>167</v>
      </c>
      <c r="AU2184" s="216" t="s">
        <v>87</v>
      </c>
      <c r="AV2184" s="14" t="s">
        <v>87</v>
      </c>
      <c r="AW2184" s="14" t="s">
        <v>33</v>
      </c>
      <c r="AX2184" s="14" t="s">
        <v>78</v>
      </c>
      <c r="AY2184" s="216" t="s">
        <v>157</v>
      </c>
    </row>
    <row r="2185" spans="2:51" s="14" customFormat="1" ht="10.199999999999999">
      <c r="B2185" s="206"/>
      <c r="C2185" s="207"/>
      <c r="D2185" s="197" t="s">
        <v>167</v>
      </c>
      <c r="E2185" s="208" t="s">
        <v>1</v>
      </c>
      <c r="F2185" s="209" t="s">
        <v>3995</v>
      </c>
      <c r="G2185" s="207"/>
      <c r="H2185" s="210">
        <v>5.1749999999999998</v>
      </c>
      <c r="I2185" s="211"/>
      <c r="J2185" s="207"/>
      <c r="K2185" s="207"/>
      <c r="L2185" s="212"/>
      <c r="M2185" s="213"/>
      <c r="N2185" s="214"/>
      <c r="O2185" s="214"/>
      <c r="P2185" s="214"/>
      <c r="Q2185" s="214"/>
      <c r="R2185" s="214"/>
      <c r="S2185" s="214"/>
      <c r="T2185" s="215"/>
      <c r="AT2185" s="216" t="s">
        <v>167</v>
      </c>
      <c r="AU2185" s="216" t="s">
        <v>87</v>
      </c>
      <c r="AV2185" s="14" t="s">
        <v>87</v>
      </c>
      <c r="AW2185" s="14" t="s">
        <v>33</v>
      </c>
      <c r="AX2185" s="14" t="s">
        <v>78</v>
      </c>
      <c r="AY2185" s="216" t="s">
        <v>157</v>
      </c>
    </row>
    <row r="2186" spans="2:51" s="14" customFormat="1" ht="10.199999999999999">
      <c r="B2186" s="206"/>
      <c r="C2186" s="207"/>
      <c r="D2186" s="197" t="s">
        <v>167</v>
      </c>
      <c r="E2186" s="208" t="s">
        <v>1</v>
      </c>
      <c r="F2186" s="209" t="s">
        <v>3996</v>
      </c>
      <c r="G2186" s="207"/>
      <c r="H2186" s="210">
        <v>9.8699999999999992</v>
      </c>
      <c r="I2186" s="211"/>
      <c r="J2186" s="207"/>
      <c r="K2186" s="207"/>
      <c r="L2186" s="212"/>
      <c r="M2186" s="213"/>
      <c r="N2186" s="214"/>
      <c r="O2186" s="214"/>
      <c r="P2186" s="214"/>
      <c r="Q2186" s="214"/>
      <c r="R2186" s="214"/>
      <c r="S2186" s="214"/>
      <c r="T2186" s="215"/>
      <c r="AT2186" s="216" t="s">
        <v>167</v>
      </c>
      <c r="AU2186" s="216" t="s">
        <v>87</v>
      </c>
      <c r="AV2186" s="14" t="s">
        <v>87</v>
      </c>
      <c r="AW2186" s="14" t="s">
        <v>33</v>
      </c>
      <c r="AX2186" s="14" t="s">
        <v>78</v>
      </c>
      <c r="AY2186" s="216" t="s">
        <v>157</v>
      </c>
    </row>
    <row r="2187" spans="2:51" s="14" customFormat="1" ht="10.199999999999999">
      <c r="B2187" s="206"/>
      <c r="C2187" s="207"/>
      <c r="D2187" s="197" t="s">
        <v>167</v>
      </c>
      <c r="E2187" s="208" t="s">
        <v>1</v>
      </c>
      <c r="F2187" s="209" t="s">
        <v>3997</v>
      </c>
      <c r="G2187" s="207"/>
      <c r="H2187" s="210">
        <v>11.55</v>
      </c>
      <c r="I2187" s="211"/>
      <c r="J2187" s="207"/>
      <c r="K2187" s="207"/>
      <c r="L2187" s="212"/>
      <c r="M2187" s="213"/>
      <c r="N2187" s="214"/>
      <c r="O2187" s="214"/>
      <c r="P2187" s="214"/>
      <c r="Q2187" s="214"/>
      <c r="R2187" s="214"/>
      <c r="S2187" s="214"/>
      <c r="T2187" s="215"/>
      <c r="AT2187" s="216" t="s">
        <v>167</v>
      </c>
      <c r="AU2187" s="216" t="s">
        <v>87</v>
      </c>
      <c r="AV2187" s="14" t="s">
        <v>87</v>
      </c>
      <c r="AW2187" s="14" t="s">
        <v>33</v>
      </c>
      <c r="AX2187" s="14" t="s">
        <v>78</v>
      </c>
      <c r="AY2187" s="216" t="s">
        <v>157</v>
      </c>
    </row>
    <row r="2188" spans="2:51" s="14" customFormat="1" ht="10.199999999999999">
      <c r="B2188" s="206"/>
      <c r="C2188" s="207"/>
      <c r="D2188" s="197" t="s">
        <v>167</v>
      </c>
      <c r="E2188" s="208" t="s">
        <v>1</v>
      </c>
      <c r="F2188" s="209" t="s">
        <v>3998</v>
      </c>
      <c r="G2188" s="207"/>
      <c r="H2188" s="210">
        <v>3.9</v>
      </c>
      <c r="I2188" s="211"/>
      <c r="J2188" s="207"/>
      <c r="K2188" s="207"/>
      <c r="L2188" s="212"/>
      <c r="M2188" s="213"/>
      <c r="N2188" s="214"/>
      <c r="O2188" s="214"/>
      <c r="P2188" s="214"/>
      <c r="Q2188" s="214"/>
      <c r="R2188" s="214"/>
      <c r="S2188" s="214"/>
      <c r="T2188" s="215"/>
      <c r="AT2188" s="216" t="s">
        <v>167</v>
      </c>
      <c r="AU2188" s="216" t="s">
        <v>87</v>
      </c>
      <c r="AV2188" s="14" t="s">
        <v>87</v>
      </c>
      <c r="AW2188" s="14" t="s">
        <v>33</v>
      </c>
      <c r="AX2188" s="14" t="s">
        <v>78</v>
      </c>
      <c r="AY2188" s="216" t="s">
        <v>157</v>
      </c>
    </row>
    <row r="2189" spans="2:51" s="14" customFormat="1" ht="10.199999999999999">
      <c r="B2189" s="206"/>
      <c r="C2189" s="207"/>
      <c r="D2189" s="197" t="s">
        <v>167</v>
      </c>
      <c r="E2189" s="208" t="s">
        <v>1</v>
      </c>
      <c r="F2189" s="209" t="s">
        <v>3999</v>
      </c>
      <c r="G2189" s="207"/>
      <c r="H2189" s="210">
        <v>5.5949999999999998</v>
      </c>
      <c r="I2189" s="211"/>
      <c r="J2189" s="207"/>
      <c r="K2189" s="207"/>
      <c r="L2189" s="212"/>
      <c r="M2189" s="213"/>
      <c r="N2189" s="214"/>
      <c r="O2189" s="214"/>
      <c r="P2189" s="214"/>
      <c r="Q2189" s="214"/>
      <c r="R2189" s="214"/>
      <c r="S2189" s="214"/>
      <c r="T2189" s="215"/>
      <c r="AT2189" s="216" t="s">
        <v>167</v>
      </c>
      <c r="AU2189" s="216" t="s">
        <v>87</v>
      </c>
      <c r="AV2189" s="14" t="s">
        <v>87</v>
      </c>
      <c r="AW2189" s="14" t="s">
        <v>33</v>
      </c>
      <c r="AX2189" s="14" t="s">
        <v>78</v>
      </c>
      <c r="AY2189" s="216" t="s">
        <v>157</v>
      </c>
    </row>
    <row r="2190" spans="2:51" s="14" customFormat="1" ht="10.199999999999999">
      <c r="B2190" s="206"/>
      <c r="C2190" s="207"/>
      <c r="D2190" s="197" t="s">
        <v>167</v>
      </c>
      <c r="E2190" s="208" t="s">
        <v>1</v>
      </c>
      <c r="F2190" s="209" t="s">
        <v>3999</v>
      </c>
      <c r="G2190" s="207"/>
      <c r="H2190" s="210">
        <v>5.5949999999999998</v>
      </c>
      <c r="I2190" s="211"/>
      <c r="J2190" s="207"/>
      <c r="K2190" s="207"/>
      <c r="L2190" s="212"/>
      <c r="M2190" s="213"/>
      <c r="N2190" s="214"/>
      <c r="O2190" s="214"/>
      <c r="P2190" s="214"/>
      <c r="Q2190" s="214"/>
      <c r="R2190" s="214"/>
      <c r="S2190" s="214"/>
      <c r="T2190" s="215"/>
      <c r="AT2190" s="216" t="s">
        <v>167</v>
      </c>
      <c r="AU2190" s="216" t="s">
        <v>87</v>
      </c>
      <c r="AV2190" s="14" t="s">
        <v>87</v>
      </c>
      <c r="AW2190" s="14" t="s">
        <v>33</v>
      </c>
      <c r="AX2190" s="14" t="s">
        <v>78</v>
      </c>
      <c r="AY2190" s="216" t="s">
        <v>157</v>
      </c>
    </row>
    <row r="2191" spans="2:51" s="14" customFormat="1" ht="30.6">
      <c r="B2191" s="206"/>
      <c r="C2191" s="207"/>
      <c r="D2191" s="197" t="s">
        <v>167</v>
      </c>
      <c r="E2191" s="208" t="s">
        <v>1</v>
      </c>
      <c r="F2191" s="209" t="s">
        <v>4000</v>
      </c>
      <c r="G2191" s="207"/>
      <c r="H2191" s="210">
        <v>6.7380000000000004</v>
      </c>
      <c r="I2191" s="211"/>
      <c r="J2191" s="207"/>
      <c r="K2191" s="207"/>
      <c r="L2191" s="212"/>
      <c r="M2191" s="213"/>
      <c r="N2191" s="214"/>
      <c r="O2191" s="214"/>
      <c r="P2191" s="214"/>
      <c r="Q2191" s="214"/>
      <c r="R2191" s="214"/>
      <c r="S2191" s="214"/>
      <c r="T2191" s="215"/>
      <c r="AT2191" s="216" t="s">
        <v>167</v>
      </c>
      <c r="AU2191" s="216" t="s">
        <v>87</v>
      </c>
      <c r="AV2191" s="14" t="s">
        <v>87</v>
      </c>
      <c r="AW2191" s="14" t="s">
        <v>33</v>
      </c>
      <c r="AX2191" s="14" t="s">
        <v>78</v>
      </c>
      <c r="AY2191" s="216" t="s">
        <v>157</v>
      </c>
    </row>
    <row r="2192" spans="2:51" s="14" customFormat="1" ht="10.199999999999999">
      <c r="B2192" s="206"/>
      <c r="C2192" s="207"/>
      <c r="D2192" s="197" t="s">
        <v>167</v>
      </c>
      <c r="E2192" s="208" t="s">
        <v>1</v>
      </c>
      <c r="F2192" s="209" t="s">
        <v>4001</v>
      </c>
      <c r="G2192" s="207"/>
      <c r="H2192" s="210">
        <v>7.0949999999999998</v>
      </c>
      <c r="I2192" s="211"/>
      <c r="J2192" s="207"/>
      <c r="K2192" s="207"/>
      <c r="L2192" s="212"/>
      <c r="M2192" s="213"/>
      <c r="N2192" s="214"/>
      <c r="O2192" s="214"/>
      <c r="P2192" s="214"/>
      <c r="Q2192" s="214"/>
      <c r="R2192" s="214"/>
      <c r="S2192" s="214"/>
      <c r="T2192" s="215"/>
      <c r="AT2192" s="216" t="s">
        <v>167</v>
      </c>
      <c r="AU2192" s="216" t="s">
        <v>87</v>
      </c>
      <c r="AV2192" s="14" t="s">
        <v>87</v>
      </c>
      <c r="AW2192" s="14" t="s">
        <v>33</v>
      </c>
      <c r="AX2192" s="14" t="s">
        <v>78</v>
      </c>
      <c r="AY2192" s="216" t="s">
        <v>157</v>
      </c>
    </row>
    <row r="2193" spans="1:65" s="14" customFormat="1" ht="10.199999999999999">
      <c r="B2193" s="206"/>
      <c r="C2193" s="207"/>
      <c r="D2193" s="197" t="s">
        <v>167</v>
      </c>
      <c r="E2193" s="208" t="s">
        <v>1</v>
      </c>
      <c r="F2193" s="209" t="s">
        <v>4002</v>
      </c>
      <c r="G2193" s="207"/>
      <c r="H2193" s="210">
        <v>8.5500000000000007</v>
      </c>
      <c r="I2193" s="211"/>
      <c r="J2193" s="207"/>
      <c r="K2193" s="207"/>
      <c r="L2193" s="212"/>
      <c r="M2193" s="213"/>
      <c r="N2193" s="214"/>
      <c r="O2193" s="214"/>
      <c r="P2193" s="214"/>
      <c r="Q2193" s="214"/>
      <c r="R2193" s="214"/>
      <c r="S2193" s="214"/>
      <c r="T2193" s="215"/>
      <c r="AT2193" s="216" t="s">
        <v>167</v>
      </c>
      <c r="AU2193" s="216" t="s">
        <v>87</v>
      </c>
      <c r="AV2193" s="14" t="s">
        <v>87</v>
      </c>
      <c r="AW2193" s="14" t="s">
        <v>33</v>
      </c>
      <c r="AX2193" s="14" t="s">
        <v>78</v>
      </c>
      <c r="AY2193" s="216" t="s">
        <v>157</v>
      </c>
    </row>
    <row r="2194" spans="1:65" s="14" customFormat="1" ht="10.199999999999999">
      <c r="B2194" s="206"/>
      <c r="C2194" s="207"/>
      <c r="D2194" s="197" t="s">
        <v>167</v>
      </c>
      <c r="E2194" s="208" t="s">
        <v>1</v>
      </c>
      <c r="F2194" s="209" t="s">
        <v>4003</v>
      </c>
      <c r="G2194" s="207"/>
      <c r="H2194" s="210">
        <v>9.8699999999999992</v>
      </c>
      <c r="I2194" s="211"/>
      <c r="J2194" s="207"/>
      <c r="K2194" s="207"/>
      <c r="L2194" s="212"/>
      <c r="M2194" s="213"/>
      <c r="N2194" s="214"/>
      <c r="O2194" s="214"/>
      <c r="P2194" s="214"/>
      <c r="Q2194" s="214"/>
      <c r="R2194" s="214"/>
      <c r="S2194" s="214"/>
      <c r="T2194" s="215"/>
      <c r="AT2194" s="216" t="s">
        <v>167</v>
      </c>
      <c r="AU2194" s="216" t="s">
        <v>87</v>
      </c>
      <c r="AV2194" s="14" t="s">
        <v>87</v>
      </c>
      <c r="AW2194" s="14" t="s">
        <v>33</v>
      </c>
      <c r="AX2194" s="14" t="s">
        <v>78</v>
      </c>
      <c r="AY2194" s="216" t="s">
        <v>157</v>
      </c>
    </row>
    <row r="2195" spans="1:65" s="14" customFormat="1" ht="10.199999999999999">
      <c r="B2195" s="206"/>
      <c r="C2195" s="207"/>
      <c r="D2195" s="197" t="s">
        <v>167</v>
      </c>
      <c r="E2195" s="208" t="s">
        <v>1</v>
      </c>
      <c r="F2195" s="209" t="s">
        <v>4004</v>
      </c>
      <c r="G2195" s="207"/>
      <c r="H2195" s="210">
        <v>7.35</v>
      </c>
      <c r="I2195" s="211"/>
      <c r="J2195" s="207"/>
      <c r="K2195" s="207"/>
      <c r="L2195" s="212"/>
      <c r="M2195" s="213"/>
      <c r="N2195" s="214"/>
      <c r="O2195" s="214"/>
      <c r="P2195" s="214"/>
      <c r="Q2195" s="214"/>
      <c r="R2195" s="214"/>
      <c r="S2195" s="214"/>
      <c r="T2195" s="215"/>
      <c r="AT2195" s="216" t="s">
        <v>167</v>
      </c>
      <c r="AU2195" s="216" t="s">
        <v>87</v>
      </c>
      <c r="AV2195" s="14" t="s">
        <v>87</v>
      </c>
      <c r="AW2195" s="14" t="s">
        <v>33</v>
      </c>
      <c r="AX2195" s="14" t="s">
        <v>78</v>
      </c>
      <c r="AY2195" s="216" t="s">
        <v>157</v>
      </c>
    </row>
    <row r="2196" spans="1:65" s="15" customFormat="1" ht="10.199999999999999">
      <c r="B2196" s="217"/>
      <c r="C2196" s="218"/>
      <c r="D2196" s="197" t="s">
        <v>167</v>
      </c>
      <c r="E2196" s="219" t="s">
        <v>1</v>
      </c>
      <c r="F2196" s="220" t="s">
        <v>171</v>
      </c>
      <c r="G2196" s="218"/>
      <c r="H2196" s="221">
        <v>431.69400000000019</v>
      </c>
      <c r="I2196" s="222"/>
      <c r="J2196" s="218"/>
      <c r="K2196" s="218"/>
      <c r="L2196" s="223"/>
      <c r="M2196" s="224"/>
      <c r="N2196" s="225"/>
      <c r="O2196" s="225"/>
      <c r="P2196" s="225"/>
      <c r="Q2196" s="225"/>
      <c r="R2196" s="225"/>
      <c r="S2196" s="225"/>
      <c r="T2196" s="226"/>
      <c r="AT2196" s="227" t="s">
        <v>167</v>
      </c>
      <c r="AU2196" s="227" t="s">
        <v>87</v>
      </c>
      <c r="AV2196" s="15" t="s">
        <v>165</v>
      </c>
      <c r="AW2196" s="15" t="s">
        <v>33</v>
      </c>
      <c r="AX2196" s="15" t="s">
        <v>85</v>
      </c>
      <c r="AY2196" s="227" t="s">
        <v>157</v>
      </c>
    </row>
    <row r="2197" spans="1:65" s="2" customFormat="1" ht="24.15" customHeight="1">
      <c r="A2197" s="34"/>
      <c r="B2197" s="35"/>
      <c r="C2197" s="182" t="s">
        <v>4009</v>
      </c>
      <c r="D2197" s="182" t="s">
        <v>160</v>
      </c>
      <c r="E2197" s="183" t="s">
        <v>4010</v>
      </c>
      <c r="F2197" s="184" t="s">
        <v>4011</v>
      </c>
      <c r="G2197" s="185" t="s">
        <v>174</v>
      </c>
      <c r="H2197" s="186">
        <v>431.69400000000002</v>
      </c>
      <c r="I2197" s="187"/>
      <c r="J2197" s="188">
        <f>ROUND(I2197*H2197,2)</f>
        <v>0</v>
      </c>
      <c r="K2197" s="184" t="s">
        <v>164</v>
      </c>
      <c r="L2197" s="39"/>
      <c r="M2197" s="189" t="s">
        <v>1</v>
      </c>
      <c r="N2197" s="190" t="s">
        <v>43</v>
      </c>
      <c r="O2197" s="71"/>
      <c r="P2197" s="191">
        <f>O2197*H2197</f>
        <v>0</v>
      </c>
      <c r="Q2197" s="191">
        <v>1.5E-3</v>
      </c>
      <c r="R2197" s="191">
        <f>Q2197*H2197</f>
        <v>0.64754100000000003</v>
      </c>
      <c r="S2197" s="191">
        <v>0</v>
      </c>
      <c r="T2197" s="192">
        <f>S2197*H2197</f>
        <v>0</v>
      </c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R2197" s="193" t="s">
        <v>254</v>
      </c>
      <c r="AT2197" s="193" t="s">
        <v>160</v>
      </c>
      <c r="AU2197" s="193" t="s">
        <v>87</v>
      </c>
      <c r="AY2197" s="17" t="s">
        <v>157</v>
      </c>
      <c r="BE2197" s="194">
        <f>IF(N2197="základní",J2197,0)</f>
        <v>0</v>
      </c>
      <c r="BF2197" s="194">
        <f>IF(N2197="snížená",J2197,0)</f>
        <v>0</v>
      </c>
      <c r="BG2197" s="194">
        <f>IF(N2197="zákl. přenesená",J2197,0)</f>
        <v>0</v>
      </c>
      <c r="BH2197" s="194">
        <f>IF(N2197="sníž. přenesená",J2197,0)</f>
        <v>0</v>
      </c>
      <c r="BI2197" s="194">
        <f>IF(N2197="nulová",J2197,0)</f>
        <v>0</v>
      </c>
      <c r="BJ2197" s="17" t="s">
        <v>85</v>
      </c>
      <c r="BK2197" s="194">
        <f>ROUND(I2197*H2197,2)</f>
        <v>0</v>
      </c>
      <c r="BL2197" s="17" t="s">
        <v>254</v>
      </c>
      <c r="BM2197" s="193" t="s">
        <v>4012</v>
      </c>
    </row>
    <row r="2198" spans="1:65" s="13" customFormat="1" ht="10.199999999999999">
      <c r="B2198" s="195"/>
      <c r="C2198" s="196"/>
      <c r="D2198" s="197" t="s">
        <v>167</v>
      </c>
      <c r="E2198" s="198" t="s">
        <v>1</v>
      </c>
      <c r="F2198" s="199" t="s">
        <v>189</v>
      </c>
      <c r="G2198" s="196"/>
      <c r="H2198" s="198" t="s">
        <v>1</v>
      </c>
      <c r="I2198" s="200"/>
      <c r="J2198" s="196"/>
      <c r="K2198" s="196"/>
      <c r="L2198" s="201"/>
      <c r="M2198" s="202"/>
      <c r="N2198" s="203"/>
      <c r="O2198" s="203"/>
      <c r="P2198" s="203"/>
      <c r="Q2198" s="203"/>
      <c r="R2198" s="203"/>
      <c r="S2198" s="203"/>
      <c r="T2198" s="204"/>
      <c r="AT2198" s="205" t="s">
        <v>167</v>
      </c>
      <c r="AU2198" s="205" t="s">
        <v>87</v>
      </c>
      <c r="AV2198" s="13" t="s">
        <v>85</v>
      </c>
      <c r="AW2198" s="13" t="s">
        <v>33</v>
      </c>
      <c r="AX2198" s="13" t="s">
        <v>78</v>
      </c>
      <c r="AY2198" s="205" t="s">
        <v>157</v>
      </c>
    </row>
    <row r="2199" spans="1:65" s="14" customFormat="1" ht="30.6">
      <c r="B2199" s="206"/>
      <c r="C2199" s="207"/>
      <c r="D2199" s="197" t="s">
        <v>167</v>
      </c>
      <c r="E2199" s="208" t="s">
        <v>1</v>
      </c>
      <c r="F2199" s="209" t="s">
        <v>3969</v>
      </c>
      <c r="G2199" s="207"/>
      <c r="H2199" s="210">
        <v>23.288</v>
      </c>
      <c r="I2199" s="211"/>
      <c r="J2199" s="207"/>
      <c r="K2199" s="207"/>
      <c r="L2199" s="212"/>
      <c r="M2199" s="213"/>
      <c r="N2199" s="214"/>
      <c r="O2199" s="214"/>
      <c r="P2199" s="214"/>
      <c r="Q2199" s="214"/>
      <c r="R2199" s="214"/>
      <c r="S2199" s="214"/>
      <c r="T2199" s="215"/>
      <c r="AT2199" s="216" t="s">
        <v>167</v>
      </c>
      <c r="AU2199" s="216" t="s">
        <v>87</v>
      </c>
      <c r="AV2199" s="14" t="s">
        <v>87</v>
      </c>
      <c r="AW2199" s="14" t="s">
        <v>33</v>
      </c>
      <c r="AX2199" s="14" t="s">
        <v>78</v>
      </c>
      <c r="AY2199" s="216" t="s">
        <v>157</v>
      </c>
    </row>
    <row r="2200" spans="1:65" s="14" customFormat="1" ht="10.199999999999999">
      <c r="B2200" s="206"/>
      <c r="C2200" s="207"/>
      <c r="D2200" s="197" t="s">
        <v>167</v>
      </c>
      <c r="E2200" s="208" t="s">
        <v>1</v>
      </c>
      <c r="F2200" s="209" t="s">
        <v>3970</v>
      </c>
      <c r="G2200" s="207"/>
      <c r="H2200" s="210">
        <v>6.15</v>
      </c>
      <c r="I2200" s="211"/>
      <c r="J2200" s="207"/>
      <c r="K2200" s="207"/>
      <c r="L2200" s="212"/>
      <c r="M2200" s="213"/>
      <c r="N2200" s="214"/>
      <c r="O2200" s="214"/>
      <c r="P2200" s="214"/>
      <c r="Q2200" s="214"/>
      <c r="R2200" s="214"/>
      <c r="S2200" s="214"/>
      <c r="T2200" s="215"/>
      <c r="AT2200" s="216" t="s">
        <v>167</v>
      </c>
      <c r="AU2200" s="216" t="s">
        <v>87</v>
      </c>
      <c r="AV2200" s="14" t="s">
        <v>87</v>
      </c>
      <c r="AW2200" s="14" t="s">
        <v>33</v>
      </c>
      <c r="AX2200" s="14" t="s">
        <v>78</v>
      </c>
      <c r="AY2200" s="216" t="s">
        <v>157</v>
      </c>
    </row>
    <row r="2201" spans="1:65" s="14" customFormat="1" ht="10.199999999999999">
      <c r="B2201" s="206"/>
      <c r="C2201" s="207"/>
      <c r="D2201" s="197" t="s">
        <v>167</v>
      </c>
      <c r="E2201" s="208" t="s">
        <v>1</v>
      </c>
      <c r="F2201" s="209" t="s">
        <v>3971</v>
      </c>
      <c r="G2201" s="207"/>
      <c r="H2201" s="210">
        <v>6</v>
      </c>
      <c r="I2201" s="211"/>
      <c r="J2201" s="207"/>
      <c r="K2201" s="207"/>
      <c r="L2201" s="212"/>
      <c r="M2201" s="213"/>
      <c r="N2201" s="214"/>
      <c r="O2201" s="214"/>
      <c r="P2201" s="214"/>
      <c r="Q2201" s="214"/>
      <c r="R2201" s="214"/>
      <c r="S2201" s="214"/>
      <c r="T2201" s="215"/>
      <c r="AT2201" s="216" t="s">
        <v>167</v>
      </c>
      <c r="AU2201" s="216" t="s">
        <v>87</v>
      </c>
      <c r="AV2201" s="14" t="s">
        <v>87</v>
      </c>
      <c r="AW2201" s="14" t="s">
        <v>33</v>
      </c>
      <c r="AX2201" s="14" t="s">
        <v>78</v>
      </c>
      <c r="AY2201" s="216" t="s">
        <v>157</v>
      </c>
    </row>
    <row r="2202" spans="1:65" s="14" customFormat="1" ht="30.6">
      <c r="B2202" s="206"/>
      <c r="C2202" s="207"/>
      <c r="D2202" s="197" t="s">
        <v>167</v>
      </c>
      <c r="E2202" s="208" t="s">
        <v>1</v>
      </c>
      <c r="F2202" s="209" t="s">
        <v>3972</v>
      </c>
      <c r="G2202" s="207"/>
      <c r="H2202" s="210">
        <v>8.1379999999999999</v>
      </c>
      <c r="I2202" s="211"/>
      <c r="J2202" s="207"/>
      <c r="K2202" s="207"/>
      <c r="L2202" s="212"/>
      <c r="M2202" s="213"/>
      <c r="N2202" s="214"/>
      <c r="O2202" s="214"/>
      <c r="P2202" s="214"/>
      <c r="Q2202" s="214"/>
      <c r="R2202" s="214"/>
      <c r="S2202" s="214"/>
      <c r="T2202" s="215"/>
      <c r="AT2202" s="216" t="s">
        <v>167</v>
      </c>
      <c r="AU2202" s="216" t="s">
        <v>87</v>
      </c>
      <c r="AV2202" s="14" t="s">
        <v>87</v>
      </c>
      <c r="AW2202" s="14" t="s">
        <v>33</v>
      </c>
      <c r="AX2202" s="14" t="s">
        <v>78</v>
      </c>
      <c r="AY2202" s="216" t="s">
        <v>157</v>
      </c>
    </row>
    <row r="2203" spans="1:65" s="14" customFormat="1" ht="10.199999999999999">
      <c r="B2203" s="206"/>
      <c r="C2203" s="207"/>
      <c r="D2203" s="197" t="s">
        <v>167</v>
      </c>
      <c r="E2203" s="208" t="s">
        <v>1</v>
      </c>
      <c r="F2203" s="209" t="s">
        <v>3973</v>
      </c>
      <c r="G2203" s="207"/>
      <c r="H2203" s="210">
        <v>5.8949999999999996</v>
      </c>
      <c r="I2203" s="211"/>
      <c r="J2203" s="207"/>
      <c r="K2203" s="207"/>
      <c r="L2203" s="212"/>
      <c r="M2203" s="213"/>
      <c r="N2203" s="214"/>
      <c r="O2203" s="214"/>
      <c r="P2203" s="214"/>
      <c r="Q2203" s="214"/>
      <c r="R2203" s="214"/>
      <c r="S2203" s="214"/>
      <c r="T2203" s="215"/>
      <c r="AT2203" s="216" t="s">
        <v>167</v>
      </c>
      <c r="AU2203" s="216" t="s">
        <v>87</v>
      </c>
      <c r="AV2203" s="14" t="s">
        <v>87</v>
      </c>
      <c r="AW2203" s="14" t="s">
        <v>33</v>
      </c>
      <c r="AX2203" s="14" t="s">
        <v>78</v>
      </c>
      <c r="AY2203" s="216" t="s">
        <v>157</v>
      </c>
    </row>
    <row r="2204" spans="1:65" s="14" customFormat="1" ht="10.199999999999999">
      <c r="B2204" s="206"/>
      <c r="C2204" s="207"/>
      <c r="D2204" s="197" t="s">
        <v>167</v>
      </c>
      <c r="E2204" s="208" t="s">
        <v>1</v>
      </c>
      <c r="F2204" s="209" t="s">
        <v>3974</v>
      </c>
      <c r="G2204" s="207"/>
      <c r="H2204" s="210">
        <v>5.55</v>
      </c>
      <c r="I2204" s="211"/>
      <c r="J2204" s="207"/>
      <c r="K2204" s="207"/>
      <c r="L2204" s="212"/>
      <c r="M2204" s="213"/>
      <c r="N2204" s="214"/>
      <c r="O2204" s="214"/>
      <c r="P2204" s="214"/>
      <c r="Q2204" s="214"/>
      <c r="R2204" s="214"/>
      <c r="S2204" s="214"/>
      <c r="T2204" s="215"/>
      <c r="AT2204" s="216" t="s">
        <v>167</v>
      </c>
      <c r="AU2204" s="216" t="s">
        <v>87</v>
      </c>
      <c r="AV2204" s="14" t="s">
        <v>87</v>
      </c>
      <c r="AW2204" s="14" t="s">
        <v>33</v>
      </c>
      <c r="AX2204" s="14" t="s">
        <v>78</v>
      </c>
      <c r="AY2204" s="216" t="s">
        <v>157</v>
      </c>
    </row>
    <row r="2205" spans="1:65" s="14" customFormat="1" ht="20.399999999999999">
      <c r="B2205" s="206"/>
      <c r="C2205" s="207"/>
      <c r="D2205" s="197" t="s">
        <v>167</v>
      </c>
      <c r="E2205" s="208" t="s">
        <v>1</v>
      </c>
      <c r="F2205" s="209" t="s">
        <v>3975</v>
      </c>
      <c r="G2205" s="207"/>
      <c r="H2205" s="210">
        <v>22.658000000000001</v>
      </c>
      <c r="I2205" s="211"/>
      <c r="J2205" s="207"/>
      <c r="K2205" s="207"/>
      <c r="L2205" s="212"/>
      <c r="M2205" s="213"/>
      <c r="N2205" s="214"/>
      <c r="O2205" s="214"/>
      <c r="P2205" s="214"/>
      <c r="Q2205" s="214"/>
      <c r="R2205" s="214"/>
      <c r="S2205" s="214"/>
      <c r="T2205" s="215"/>
      <c r="AT2205" s="216" t="s">
        <v>167</v>
      </c>
      <c r="AU2205" s="216" t="s">
        <v>87</v>
      </c>
      <c r="AV2205" s="14" t="s">
        <v>87</v>
      </c>
      <c r="AW2205" s="14" t="s">
        <v>33</v>
      </c>
      <c r="AX2205" s="14" t="s">
        <v>78</v>
      </c>
      <c r="AY2205" s="216" t="s">
        <v>157</v>
      </c>
    </row>
    <row r="2206" spans="1:65" s="14" customFormat="1" ht="20.399999999999999">
      <c r="B2206" s="206"/>
      <c r="C2206" s="207"/>
      <c r="D2206" s="197" t="s">
        <v>167</v>
      </c>
      <c r="E2206" s="208" t="s">
        <v>1</v>
      </c>
      <c r="F2206" s="209" t="s">
        <v>3976</v>
      </c>
      <c r="G2206" s="207"/>
      <c r="H2206" s="210">
        <v>22.658000000000001</v>
      </c>
      <c r="I2206" s="211"/>
      <c r="J2206" s="207"/>
      <c r="K2206" s="207"/>
      <c r="L2206" s="212"/>
      <c r="M2206" s="213"/>
      <c r="N2206" s="214"/>
      <c r="O2206" s="214"/>
      <c r="P2206" s="214"/>
      <c r="Q2206" s="214"/>
      <c r="R2206" s="214"/>
      <c r="S2206" s="214"/>
      <c r="T2206" s="215"/>
      <c r="AT2206" s="216" t="s">
        <v>167</v>
      </c>
      <c r="AU2206" s="216" t="s">
        <v>87</v>
      </c>
      <c r="AV2206" s="14" t="s">
        <v>87</v>
      </c>
      <c r="AW2206" s="14" t="s">
        <v>33</v>
      </c>
      <c r="AX2206" s="14" t="s">
        <v>78</v>
      </c>
      <c r="AY2206" s="216" t="s">
        <v>157</v>
      </c>
    </row>
    <row r="2207" spans="1:65" s="14" customFormat="1" ht="10.199999999999999">
      <c r="B2207" s="206"/>
      <c r="C2207" s="207"/>
      <c r="D2207" s="197" t="s">
        <v>167</v>
      </c>
      <c r="E2207" s="208" t="s">
        <v>1</v>
      </c>
      <c r="F2207" s="209" t="s">
        <v>3977</v>
      </c>
      <c r="G2207" s="207"/>
      <c r="H2207" s="210">
        <v>6.15</v>
      </c>
      <c r="I2207" s="211"/>
      <c r="J2207" s="207"/>
      <c r="K2207" s="207"/>
      <c r="L2207" s="212"/>
      <c r="M2207" s="213"/>
      <c r="N2207" s="214"/>
      <c r="O2207" s="214"/>
      <c r="P2207" s="214"/>
      <c r="Q2207" s="214"/>
      <c r="R2207" s="214"/>
      <c r="S2207" s="214"/>
      <c r="T2207" s="215"/>
      <c r="AT2207" s="216" t="s">
        <v>167</v>
      </c>
      <c r="AU2207" s="216" t="s">
        <v>87</v>
      </c>
      <c r="AV2207" s="14" t="s">
        <v>87</v>
      </c>
      <c r="AW2207" s="14" t="s">
        <v>33</v>
      </c>
      <c r="AX2207" s="14" t="s">
        <v>78</v>
      </c>
      <c r="AY2207" s="216" t="s">
        <v>157</v>
      </c>
    </row>
    <row r="2208" spans="1:65" s="14" customFormat="1" ht="10.199999999999999">
      <c r="B2208" s="206"/>
      <c r="C2208" s="207"/>
      <c r="D2208" s="197" t="s">
        <v>167</v>
      </c>
      <c r="E2208" s="208" t="s">
        <v>1</v>
      </c>
      <c r="F2208" s="209" t="s">
        <v>3978</v>
      </c>
      <c r="G2208" s="207"/>
      <c r="H2208" s="210">
        <v>4.6500000000000004</v>
      </c>
      <c r="I2208" s="211"/>
      <c r="J2208" s="207"/>
      <c r="K2208" s="207"/>
      <c r="L2208" s="212"/>
      <c r="M2208" s="213"/>
      <c r="N2208" s="214"/>
      <c r="O2208" s="214"/>
      <c r="P2208" s="214"/>
      <c r="Q2208" s="214"/>
      <c r="R2208" s="214"/>
      <c r="S2208" s="214"/>
      <c r="T2208" s="215"/>
      <c r="AT2208" s="216" t="s">
        <v>167</v>
      </c>
      <c r="AU2208" s="216" t="s">
        <v>87</v>
      </c>
      <c r="AV2208" s="14" t="s">
        <v>87</v>
      </c>
      <c r="AW2208" s="14" t="s">
        <v>33</v>
      </c>
      <c r="AX2208" s="14" t="s">
        <v>78</v>
      </c>
      <c r="AY2208" s="216" t="s">
        <v>157</v>
      </c>
    </row>
    <row r="2209" spans="2:51" s="14" customFormat="1" ht="10.199999999999999">
      <c r="B2209" s="206"/>
      <c r="C2209" s="207"/>
      <c r="D2209" s="197" t="s">
        <v>167</v>
      </c>
      <c r="E2209" s="208" t="s">
        <v>1</v>
      </c>
      <c r="F2209" s="209" t="s">
        <v>3979</v>
      </c>
      <c r="G2209" s="207"/>
      <c r="H2209" s="210">
        <v>4.9950000000000001</v>
      </c>
      <c r="I2209" s="211"/>
      <c r="J2209" s="207"/>
      <c r="K2209" s="207"/>
      <c r="L2209" s="212"/>
      <c r="M2209" s="213"/>
      <c r="N2209" s="214"/>
      <c r="O2209" s="214"/>
      <c r="P2209" s="214"/>
      <c r="Q2209" s="214"/>
      <c r="R2209" s="214"/>
      <c r="S2209" s="214"/>
      <c r="T2209" s="215"/>
      <c r="AT2209" s="216" t="s">
        <v>167</v>
      </c>
      <c r="AU2209" s="216" t="s">
        <v>87</v>
      </c>
      <c r="AV2209" s="14" t="s">
        <v>87</v>
      </c>
      <c r="AW2209" s="14" t="s">
        <v>33</v>
      </c>
      <c r="AX2209" s="14" t="s">
        <v>78</v>
      </c>
      <c r="AY2209" s="216" t="s">
        <v>157</v>
      </c>
    </row>
    <row r="2210" spans="2:51" s="14" customFormat="1" ht="10.199999999999999">
      <c r="B2210" s="206"/>
      <c r="C2210" s="207"/>
      <c r="D2210" s="197" t="s">
        <v>167</v>
      </c>
      <c r="E2210" s="208" t="s">
        <v>1</v>
      </c>
      <c r="F2210" s="209" t="s">
        <v>3979</v>
      </c>
      <c r="G2210" s="207"/>
      <c r="H2210" s="210">
        <v>4.9950000000000001</v>
      </c>
      <c r="I2210" s="211"/>
      <c r="J2210" s="207"/>
      <c r="K2210" s="207"/>
      <c r="L2210" s="212"/>
      <c r="M2210" s="213"/>
      <c r="N2210" s="214"/>
      <c r="O2210" s="214"/>
      <c r="P2210" s="214"/>
      <c r="Q2210" s="214"/>
      <c r="R2210" s="214"/>
      <c r="S2210" s="214"/>
      <c r="T2210" s="215"/>
      <c r="AT2210" s="216" t="s">
        <v>167</v>
      </c>
      <c r="AU2210" s="216" t="s">
        <v>87</v>
      </c>
      <c r="AV2210" s="14" t="s">
        <v>87</v>
      </c>
      <c r="AW2210" s="14" t="s">
        <v>33</v>
      </c>
      <c r="AX2210" s="14" t="s">
        <v>78</v>
      </c>
      <c r="AY2210" s="216" t="s">
        <v>157</v>
      </c>
    </row>
    <row r="2211" spans="2:51" s="14" customFormat="1" ht="10.199999999999999">
      <c r="B2211" s="206"/>
      <c r="C2211" s="207"/>
      <c r="D2211" s="197" t="s">
        <v>167</v>
      </c>
      <c r="E2211" s="208" t="s">
        <v>1</v>
      </c>
      <c r="F2211" s="209" t="s">
        <v>3980</v>
      </c>
      <c r="G2211" s="207"/>
      <c r="H2211" s="210">
        <v>8</v>
      </c>
      <c r="I2211" s="211"/>
      <c r="J2211" s="207"/>
      <c r="K2211" s="207"/>
      <c r="L2211" s="212"/>
      <c r="M2211" s="213"/>
      <c r="N2211" s="214"/>
      <c r="O2211" s="214"/>
      <c r="P2211" s="214"/>
      <c r="Q2211" s="214"/>
      <c r="R2211" s="214"/>
      <c r="S2211" s="214"/>
      <c r="T2211" s="215"/>
      <c r="AT2211" s="216" t="s">
        <v>167</v>
      </c>
      <c r="AU2211" s="216" t="s">
        <v>87</v>
      </c>
      <c r="AV2211" s="14" t="s">
        <v>87</v>
      </c>
      <c r="AW2211" s="14" t="s">
        <v>33</v>
      </c>
      <c r="AX2211" s="14" t="s">
        <v>78</v>
      </c>
      <c r="AY2211" s="216" t="s">
        <v>157</v>
      </c>
    </row>
    <row r="2212" spans="2:51" s="14" customFormat="1" ht="10.199999999999999">
      <c r="B2212" s="206"/>
      <c r="C2212" s="207"/>
      <c r="D2212" s="197" t="s">
        <v>167</v>
      </c>
      <c r="E2212" s="208" t="s">
        <v>1</v>
      </c>
      <c r="F2212" s="209" t="s">
        <v>3981</v>
      </c>
      <c r="G2212" s="207"/>
      <c r="H2212" s="210">
        <v>4.6950000000000003</v>
      </c>
      <c r="I2212" s="211"/>
      <c r="J2212" s="207"/>
      <c r="K2212" s="207"/>
      <c r="L2212" s="212"/>
      <c r="M2212" s="213"/>
      <c r="N2212" s="214"/>
      <c r="O2212" s="214"/>
      <c r="P2212" s="214"/>
      <c r="Q2212" s="214"/>
      <c r="R2212" s="214"/>
      <c r="S2212" s="214"/>
      <c r="T2212" s="215"/>
      <c r="AT2212" s="216" t="s">
        <v>167</v>
      </c>
      <c r="AU2212" s="216" t="s">
        <v>87</v>
      </c>
      <c r="AV2212" s="14" t="s">
        <v>87</v>
      </c>
      <c r="AW2212" s="14" t="s">
        <v>33</v>
      </c>
      <c r="AX2212" s="14" t="s">
        <v>78</v>
      </c>
      <c r="AY2212" s="216" t="s">
        <v>157</v>
      </c>
    </row>
    <row r="2213" spans="2:51" s="13" customFormat="1" ht="10.199999999999999">
      <c r="B2213" s="195"/>
      <c r="C2213" s="196"/>
      <c r="D2213" s="197" t="s">
        <v>167</v>
      </c>
      <c r="E2213" s="198" t="s">
        <v>1</v>
      </c>
      <c r="F2213" s="199" t="s">
        <v>178</v>
      </c>
      <c r="G2213" s="196"/>
      <c r="H2213" s="198" t="s">
        <v>1</v>
      </c>
      <c r="I2213" s="200"/>
      <c r="J2213" s="196"/>
      <c r="K2213" s="196"/>
      <c r="L2213" s="201"/>
      <c r="M2213" s="202"/>
      <c r="N2213" s="203"/>
      <c r="O2213" s="203"/>
      <c r="P2213" s="203"/>
      <c r="Q2213" s="203"/>
      <c r="R2213" s="203"/>
      <c r="S2213" s="203"/>
      <c r="T2213" s="204"/>
      <c r="AT2213" s="205" t="s">
        <v>167</v>
      </c>
      <c r="AU2213" s="205" t="s">
        <v>87</v>
      </c>
      <c r="AV2213" s="13" t="s">
        <v>85</v>
      </c>
      <c r="AW2213" s="13" t="s">
        <v>33</v>
      </c>
      <c r="AX2213" s="13" t="s">
        <v>78</v>
      </c>
      <c r="AY2213" s="205" t="s">
        <v>157</v>
      </c>
    </row>
    <row r="2214" spans="2:51" s="14" customFormat="1" ht="10.199999999999999">
      <c r="B2214" s="206"/>
      <c r="C2214" s="207"/>
      <c r="D2214" s="197" t="s">
        <v>167</v>
      </c>
      <c r="E2214" s="208" t="s">
        <v>1</v>
      </c>
      <c r="F2214" s="209" t="s">
        <v>3982</v>
      </c>
      <c r="G2214" s="207"/>
      <c r="H2214" s="210">
        <v>4.0519999999999996</v>
      </c>
      <c r="I2214" s="211"/>
      <c r="J2214" s="207"/>
      <c r="K2214" s="207"/>
      <c r="L2214" s="212"/>
      <c r="M2214" s="213"/>
      <c r="N2214" s="214"/>
      <c r="O2214" s="214"/>
      <c r="P2214" s="214"/>
      <c r="Q2214" s="214"/>
      <c r="R2214" s="214"/>
      <c r="S2214" s="214"/>
      <c r="T2214" s="215"/>
      <c r="AT2214" s="216" t="s">
        <v>167</v>
      </c>
      <c r="AU2214" s="216" t="s">
        <v>87</v>
      </c>
      <c r="AV2214" s="14" t="s">
        <v>87</v>
      </c>
      <c r="AW2214" s="14" t="s">
        <v>33</v>
      </c>
      <c r="AX2214" s="14" t="s">
        <v>78</v>
      </c>
      <c r="AY2214" s="216" t="s">
        <v>157</v>
      </c>
    </row>
    <row r="2215" spans="2:51" s="14" customFormat="1" ht="20.399999999999999">
      <c r="B2215" s="206"/>
      <c r="C2215" s="207"/>
      <c r="D2215" s="197" t="s">
        <v>167</v>
      </c>
      <c r="E2215" s="208" t="s">
        <v>1</v>
      </c>
      <c r="F2215" s="209" t="s">
        <v>3983</v>
      </c>
      <c r="G2215" s="207"/>
      <c r="H2215" s="210">
        <v>29.036999999999999</v>
      </c>
      <c r="I2215" s="211"/>
      <c r="J2215" s="207"/>
      <c r="K2215" s="207"/>
      <c r="L2215" s="212"/>
      <c r="M2215" s="213"/>
      <c r="N2215" s="214"/>
      <c r="O2215" s="214"/>
      <c r="P2215" s="214"/>
      <c r="Q2215" s="214"/>
      <c r="R2215" s="214"/>
      <c r="S2215" s="214"/>
      <c r="T2215" s="215"/>
      <c r="AT2215" s="216" t="s">
        <v>167</v>
      </c>
      <c r="AU2215" s="216" t="s">
        <v>87</v>
      </c>
      <c r="AV2215" s="14" t="s">
        <v>87</v>
      </c>
      <c r="AW2215" s="14" t="s">
        <v>33</v>
      </c>
      <c r="AX2215" s="14" t="s">
        <v>78</v>
      </c>
      <c r="AY2215" s="216" t="s">
        <v>157</v>
      </c>
    </row>
    <row r="2216" spans="2:51" s="14" customFormat="1" ht="10.199999999999999">
      <c r="B2216" s="206"/>
      <c r="C2216" s="207"/>
      <c r="D2216" s="197" t="s">
        <v>167</v>
      </c>
      <c r="E2216" s="208" t="s">
        <v>1</v>
      </c>
      <c r="F2216" s="209" t="s">
        <v>3984</v>
      </c>
      <c r="G2216" s="207"/>
      <c r="H2216" s="210">
        <v>26.145</v>
      </c>
      <c r="I2216" s="211"/>
      <c r="J2216" s="207"/>
      <c r="K2216" s="207"/>
      <c r="L2216" s="212"/>
      <c r="M2216" s="213"/>
      <c r="N2216" s="214"/>
      <c r="O2216" s="214"/>
      <c r="P2216" s="214"/>
      <c r="Q2216" s="214"/>
      <c r="R2216" s="214"/>
      <c r="S2216" s="214"/>
      <c r="T2216" s="215"/>
      <c r="AT2216" s="216" t="s">
        <v>167</v>
      </c>
      <c r="AU2216" s="216" t="s">
        <v>87</v>
      </c>
      <c r="AV2216" s="14" t="s">
        <v>87</v>
      </c>
      <c r="AW2216" s="14" t="s">
        <v>33</v>
      </c>
      <c r="AX2216" s="14" t="s">
        <v>78</v>
      </c>
      <c r="AY2216" s="216" t="s">
        <v>157</v>
      </c>
    </row>
    <row r="2217" spans="2:51" s="14" customFormat="1" ht="10.199999999999999">
      <c r="B2217" s="206"/>
      <c r="C2217" s="207"/>
      <c r="D2217" s="197" t="s">
        <v>167</v>
      </c>
      <c r="E2217" s="208" t="s">
        <v>1</v>
      </c>
      <c r="F2217" s="209" t="s">
        <v>3985</v>
      </c>
      <c r="G2217" s="207"/>
      <c r="H2217" s="210">
        <v>5.04</v>
      </c>
      <c r="I2217" s="211"/>
      <c r="J2217" s="207"/>
      <c r="K2217" s="207"/>
      <c r="L2217" s="212"/>
      <c r="M2217" s="213"/>
      <c r="N2217" s="214"/>
      <c r="O2217" s="214"/>
      <c r="P2217" s="214"/>
      <c r="Q2217" s="214"/>
      <c r="R2217" s="214"/>
      <c r="S2217" s="214"/>
      <c r="T2217" s="215"/>
      <c r="AT2217" s="216" t="s">
        <v>167</v>
      </c>
      <c r="AU2217" s="216" t="s">
        <v>87</v>
      </c>
      <c r="AV2217" s="14" t="s">
        <v>87</v>
      </c>
      <c r="AW2217" s="14" t="s">
        <v>33</v>
      </c>
      <c r="AX2217" s="14" t="s">
        <v>78</v>
      </c>
      <c r="AY2217" s="216" t="s">
        <v>157</v>
      </c>
    </row>
    <row r="2218" spans="2:51" s="14" customFormat="1" ht="30.6">
      <c r="B2218" s="206"/>
      <c r="C2218" s="207"/>
      <c r="D2218" s="197" t="s">
        <v>167</v>
      </c>
      <c r="E2218" s="208" t="s">
        <v>1</v>
      </c>
      <c r="F2218" s="209" t="s">
        <v>3986</v>
      </c>
      <c r="G2218" s="207"/>
      <c r="H2218" s="210">
        <v>41.42</v>
      </c>
      <c r="I2218" s="211"/>
      <c r="J2218" s="207"/>
      <c r="K2218" s="207"/>
      <c r="L2218" s="212"/>
      <c r="M2218" s="213"/>
      <c r="N2218" s="214"/>
      <c r="O2218" s="214"/>
      <c r="P2218" s="214"/>
      <c r="Q2218" s="214"/>
      <c r="R2218" s="214"/>
      <c r="S2218" s="214"/>
      <c r="T2218" s="215"/>
      <c r="AT2218" s="216" t="s">
        <v>167</v>
      </c>
      <c r="AU2218" s="216" t="s">
        <v>87</v>
      </c>
      <c r="AV2218" s="14" t="s">
        <v>87</v>
      </c>
      <c r="AW2218" s="14" t="s">
        <v>33</v>
      </c>
      <c r="AX2218" s="14" t="s">
        <v>78</v>
      </c>
      <c r="AY2218" s="216" t="s">
        <v>157</v>
      </c>
    </row>
    <row r="2219" spans="2:51" s="14" customFormat="1" ht="20.399999999999999">
      <c r="B2219" s="206"/>
      <c r="C2219" s="207"/>
      <c r="D2219" s="197" t="s">
        <v>167</v>
      </c>
      <c r="E2219" s="208" t="s">
        <v>1</v>
      </c>
      <c r="F2219" s="209" t="s">
        <v>3987</v>
      </c>
      <c r="G2219" s="207"/>
      <c r="H2219" s="210">
        <v>30.32</v>
      </c>
      <c r="I2219" s="211"/>
      <c r="J2219" s="207"/>
      <c r="K2219" s="207"/>
      <c r="L2219" s="212"/>
      <c r="M2219" s="213"/>
      <c r="N2219" s="214"/>
      <c r="O2219" s="214"/>
      <c r="P2219" s="214"/>
      <c r="Q2219" s="214"/>
      <c r="R2219" s="214"/>
      <c r="S2219" s="214"/>
      <c r="T2219" s="215"/>
      <c r="AT2219" s="216" t="s">
        <v>167</v>
      </c>
      <c r="AU2219" s="216" t="s">
        <v>87</v>
      </c>
      <c r="AV2219" s="14" t="s">
        <v>87</v>
      </c>
      <c r="AW2219" s="14" t="s">
        <v>33</v>
      </c>
      <c r="AX2219" s="14" t="s">
        <v>78</v>
      </c>
      <c r="AY2219" s="216" t="s">
        <v>157</v>
      </c>
    </row>
    <row r="2220" spans="2:51" s="14" customFormat="1" ht="10.199999999999999">
      <c r="B2220" s="206"/>
      <c r="C2220" s="207"/>
      <c r="D2220" s="197" t="s">
        <v>167</v>
      </c>
      <c r="E2220" s="208" t="s">
        <v>1</v>
      </c>
      <c r="F2220" s="209" t="s">
        <v>3988</v>
      </c>
      <c r="G2220" s="207"/>
      <c r="H2220" s="210">
        <v>20.425000000000001</v>
      </c>
      <c r="I2220" s="211"/>
      <c r="J2220" s="207"/>
      <c r="K2220" s="207"/>
      <c r="L2220" s="212"/>
      <c r="M2220" s="213"/>
      <c r="N2220" s="214"/>
      <c r="O2220" s="214"/>
      <c r="P2220" s="214"/>
      <c r="Q2220" s="214"/>
      <c r="R2220" s="214"/>
      <c r="S2220" s="214"/>
      <c r="T2220" s="215"/>
      <c r="AT2220" s="216" t="s">
        <v>167</v>
      </c>
      <c r="AU2220" s="216" t="s">
        <v>87</v>
      </c>
      <c r="AV2220" s="14" t="s">
        <v>87</v>
      </c>
      <c r="AW2220" s="14" t="s">
        <v>33</v>
      </c>
      <c r="AX2220" s="14" t="s">
        <v>78</v>
      </c>
      <c r="AY2220" s="216" t="s">
        <v>157</v>
      </c>
    </row>
    <row r="2221" spans="2:51" s="14" customFormat="1" ht="10.199999999999999">
      <c r="B2221" s="206"/>
      <c r="C2221" s="207"/>
      <c r="D2221" s="197" t="s">
        <v>167</v>
      </c>
      <c r="E2221" s="208" t="s">
        <v>1</v>
      </c>
      <c r="F2221" s="209" t="s">
        <v>3989</v>
      </c>
      <c r="G2221" s="207"/>
      <c r="H2221" s="210">
        <v>14.23</v>
      </c>
      <c r="I2221" s="211"/>
      <c r="J2221" s="207"/>
      <c r="K2221" s="207"/>
      <c r="L2221" s="212"/>
      <c r="M2221" s="213"/>
      <c r="N2221" s="214"/>
      <c r="O2221" s="214"/>
      <c r="P2221" s="214"/>
      <c r="Q2221" s="214"/>
      <c r="R2221" s="214"/>
      <c r="S2221" s="214"/>
      <c r="T2221" s="215"/>
      <c r="AT2221" s="216" t="s">
        <v>167</v>
      </c>
      <c r="AU2221" s="216" t="s">
        <v>87</v>
      </c>
      <c r="AV2221" s="14" t="s">
        <v>87</v>
      </c>
      <c r="AW2221" s="14" t="s">
        <v>33</v>
      </c>
      <c r="AX2221" s="14" t="s">
        <v>78</v>
      </c>
      <c r="AY2221" s="216" t="s">
        <v>157</v>
      </c>
    </row>
    <row r="2222" spans="2:51" s="14" customFormat="1" ht="10.199999999999999">
      <c r="B2222" s="206"/>
      <c r="C2222" s="207"/>
      <c r="D2222" s="197" t="s">
        <v>167</v>
      </c>
      <c r="E2222" s="208" t="s">
        <v>1</v>
      </c>
      <c r="F2222" s="209" t="s">
        <v>3990</v>
      </c>
      <c r="G2222" s="207"/>
      <c r="H2222" s="210">
        <v>5.75</v>
      </c>
      <c r="I2222" s="211"/>
      <c r="J2222" s="207"/>
      <c r="K2222" s="207"/>
      <c r="L2222" s="212"/>
      <c r="M2222" s="213"/>
      <c r="N2222" s="214"/>
      <c r="O2222" s="214"/>
      <c r="P2222" s="214"/>
      <c r="Q2222" s="214"/>
      <c r="R2222" s="214"/>
      <c r="S2222" s="214"/>
      <c r="T2222" s="215"/>
      <c r="AT2222" s="216" t="s">
        <v>167</v>
      </c>
      <c r="AU2222" s="216" t="s">
        <v>87</v>
      </c>
      <c r="AV2222" s="14" t="s">
        <v>87</v>
      </c>
      <c r="AW2222" s="14" t="s">
        <v>33</v>
      </c>
      <c r="AX2222" s="14" t="s">
        <v>78</v>
      </c>
      <c r="AY2222" s="216" t="s">
        <v>157</v>
      </c>
    </row>
    <row r="2223" spans="2:51" s="14" customFormat="1" ht="20.399999999999999">
      <c r="B2223" s="206"/>
      <c r="C2223" s="207"/>
      <c r="D2223" s="197" t="s">
        <v>167</v>
      </c>
      <c r="E2223" s="208" t="s">
        <v>1</v>
      </c>
      <c r="F2223" s="209" t="s">
        <v>3991</v>
      </c>
      <c r="G2223" s="207"/>
      <c r="H2223" s="210">
        <v>22.63</v>
      </c>
      <c r="I2223" s="211"/>
      <c r="J2223" s="207"/>
      <c r="K2223" s="207"/>
      <c r="L2223" s="212"/>
      <c r="M2223" s="213"/>
      <c r="N2223" s="214"/>
      <c r="O2223" s="214"/>
      <c r="P2223" s="214"/>
      <c r="Q2223" s="214"/>
      <c r="R2223" s="214"/>
      <c r="S2223" s="214"/>
      <c r="T2223" s="215"/>
      <c r="AT2223" s="216" t="s">
        <v>167</v>
      </c>
      <c r="AU2223" s="216" t="s">
        <v>87</v>
      </c>
      <c r="AV2223" s="14" t="s">
        <v>87</v>
      </c>
      <c r="AW2223" s="14" t="s">
        <v>33</v>
      </c>
      <c r="AX2223" s="14" t="s">
        <v>78</v>
      </c>
      <c r="AY2223" s="216" t="s">
        <v>157</v>
      </c>
    </row>
    <row r="2224" spans="2:51" s="14" customFormat="1" ht="10.199999999999999">
      <c r="B2224" s="206"/>
      <c r="C2224" s="207"/>
      <c r="D2224" s="197" t="s">
        <v>167</v>
      </c>
      <c r="E2224" s="208" t="s">
        <v>1</v>
      </c>
      <c r="F2224" s="209" t="s">
        <v>3992</v>
      </c>
      <c r="G2224" s="207"/>
      <c r="H2224" s="210">
        <v>5.4749999999999996</v>
      </c>
      <c r="I2224" s="211"/>
      <c r="J2224" s="207"/>
      <c r="K2224" s="207"/>
      <c r="L2224" s="212"/>
      <c r="M2224" s="213"/>
      <c r="N2224" s="214"/>
      <c r="O2224" s="214"/>
      <c r="P2224" s="214"/>
      <c r="Q2224" s="214"/>
      <c r="R2224" s="214"/>
      <c r="S2224" s="214"/>
      <c r="T2224" s="215"/>
      <c r="AT2224" s="216" t="s">
        <v>167</v>
      </c>
      <c r="AU2224" s="216" t="s">
        <v>87</v>
      </c>
      <c r="AV2224" s="14" t="s">
        <v>87</v>
      </c>
      <c r="AW2224" s="14" t="s">
        <v>33</v>
      </c>
      <c r="AX2224" s="14" t="s">
        <v>78</v>
      </c>
      <c r="AY2224" s="216" t="s">
        <v>157</v>
      </c>
    </row>
    <row r="2225" spans="1:65" s="14" customFormat="1" ht="10.199999999999999">
      <c r="B2225" s="206"/>
      <c r="C2225" s="207"/>
      <c r="D2225" s="197" t="s">
        <v>167</v>
      </c>
      <c r="E2225" s="208" t="s">
        <v>1</v>
      </c>
      <c r="F2225" s="209" t="s">
        <v>3993</v>
      </c>
      <c r="G2225" s="207"/>
      <c r="H2225" s="210">
        <v>5.8</v>
      </c>
      <c r="I2225" s="211"/>
      <c r="J2225" s="207"/>
      <c r="K2225" s="207"/>
      <c r="L2225" s="212"/>
      <c r="M2225" s="213"/>
      <c r="N2225" s="214"/>
      <c r="O2225" s="214"/>
      <c r="P2225" s="214"/>
      <c r="Q2225" s="214"/>
      <c r="R2225" s="214"/>
      <c r="S2225" s="214"/>
      <c r="T2225" s="215"/>
      <c r="AT2225" s="216" t="s">
        <v>167</v>
      </c>
      <c r="AU2225" s="216" t="s">
        <v>87</v>
      </c>
      <c r="AV2225" s="14" t="s">
        <v>87</v>
      </c>
      <c r="AW2225" s="14" t="s">
        <v>33</v>
      </c>
      <c r="AX2225" s="14" t="s">
        <v>78</v>
      </c>
      <c r="AY2225" s="216" t="s">
        <v>157</v>
      </c>
    </row>
    <row r="2226" spans="1:65" s="14" customFormat="1" ht="10.199999999999999">
      <c r="B2226" s="206"/>
      <c r="C2226" s="207"/>
      <c r="D2226" s="197" t="s">
        <v>167</v>
      </c>
      <c r="E2226" s="208" t="s">
        <v>1</v>
      </c>
      <c r="F2226" s="209" t="s">
        <v>3994</v>
      </c>
      <c r="G2226" s="207"/>
      <c r="H2226" s="210">
        <v>6.26</v>
      </c>
      <c r="I2226" s="211"/>
      <c r="J2226" s="207"/>
      <c r="K2226" s="207"/>
      <c r="L2226" s="212"/>
      <c r="M2226" s="213"/>
      <c r="N2226" s="214"/>
      <c r="O2226" s="214"/>
      <c r="P2226" s="214"/>
      <c r="Q2226" s="214"/>
      <c r="R2226" s="214"/>
      <c r="S2226" s="214"/>
      <c r="T2226" s="215"/>
      <c r="AT2226" s="216" t="s">
        <v>167</v>
      </c>
      <c r="AU2226" s="216" t="s">
        <v>87</v>
      </c>
      <c r="AV2226" s="14" t="s">
        <v>87</v>
      </c>
      <c r="AW2226" s="14" t="s">
        <v>33</v>
      </c>
      <c r="AX2226" s="14" t="s">
        <v>78</v>
      </c>
      <c r="AY2226" s="216" t="s">
        <v>157</v>
      </c>
    </row>
    <row r="2227" spans="1:65" s="14" customFormat="1" ht="10.199999999999999">
      <c r="B2227" s="206"/>
      <c r="C2227" s="207"/>
      <c r="D2227" s="197" t="s">
        <v>167</v>
      </c>
      <c r="E2227" s="208" t="s">
        <v>1</v>
      </c>
      <c r="F2227" s="209" t="s">
        <v>3995</v>
      </c>
      <c r="G2227" s="207"/>
      <c r="H2227" s="210">
        <v>5.1749999999999998</v>
      </c>
      <c r="I2227" s="211"/>
      <c r="J2227" s="207"/>
      <c r="K2227" s="207"/>
      <c r="L2227" s="212"/>
      <c r="M2227" s="213"/>
      <c r="N2227" s="214"/>
      <c r="O2227" s="214"/>
      <c r="P2227" s="214"/>
      <c r="Q2227" s="214"/>
      <c r="R2227" s="214"/>
      <c r="S2227" s="214"/>
      <c r="T2227" s="215"/>
      <c r="AT2227" s="216" t="s">
        <v>167</v>
      </c>
      <c r="AU2227" s="216" t="s">
        <v>87</v>
      </c>
      <c r="AV2227" s="14" t="s">
        <v>87</v>
      </c>
      <c r="AW2227" s="14" t="s">
        <v>33</v>
      </c>
      <c r="AX2227" s="14" t="s">
        <v>78</v>
      </c>
      <c r="AY2227" s="216" t="s">
        <v>157</v>
      </c>
    </row>
    <row r="2228" spans="1:65" s="14" customFormat="1" ht="10.199999999999999">
      <c r="B2228" s="206"/>
      <c r="C2228" s="207"/>
      <c r="D2228" s="197" t="s">
        <v>167</v>
      </c>
      <c r="E2228" s="208" t="s">
        <v>1</v>
      </c>
      <c r="F2228" s="209" t="s">
        <v>3996</v>
      </c>
      <c r="G2228" s="207"/>
      <c r="H2228" s="210">
        <v>9.8699999999999992</v>
      </c>
      <c r="I2228" s="211"/>
      <c r="J2228" s="207"/>
      <c r="K2228" s="207"/>
      <c r="L2228" s="212"/>
      <c r="M2228" s="213"/>
      <c r="N2228" s="214"/>
      <c r="O2228" s="214"/>
      <c r="P2228" s="214"/>
      <c r="Q2228" s="214"/>
      <c r="R2228" s="214"/>
      <c r="S2228" s="214"/>
      <c r="T2228" s="215"/>
      <c r="AT2228" s="216" t="s">
        <v>167</v>
      </c>
      <c r="AU2228" s="216" t="s">
        <v>87</v>
      </c>
      <c r="AV2228" s="14" t="s">
        <v>87</v>
      </c>
      <c r="AW2228" s="14" t="s">
        <v>33</v>
      </c>
      <c r="AX2228" s="14" t="s">
        <v>78</v>
      </c>
      <c r="AY2228" s="216" t="s">
        <v>157</v>
      </c>
    </row>
    <row r="2229" spans="1:65" s="14" customFormat="1" ht="10.199999999999999">
      <c r="B2229" s="206"/>
      <c r="C2229" s="207"/>
      <c r="D2229" s="197" t="s">
        <v>167</v>
      </c>
      <c r="E2229" s="208" t="s">
        <v>1</v>
      </c>
      <c r="F2229" s="209" t="s">
        <v>3997</v>
      </c>
      <c r="G2229" s="207"/>
      <c r="H2229" s="210">
        <v>11.55</v>
      </c>
      <c r="I2229" s="211"/>
      <c r="J2229" s="207"/>
      <c r="K2229" s="207"/>
      <c r="L2229" s="212"/>
      <c r="M2229" s="213"/>
      <c r="N2229" s="214"/>
      <c r="O2229" s="214"/>
      <c r="P2229" s="214"/>
      <c r="Q2229" s="214"/>
      <c r="R2229" s="214"/>
      <c r="S2229" s="214"/>
      <c r="T2229" s="215"/>
      <c r="AT2229" s="216" t="s">
        <v>167</v>
      </c>
      <c r="AU2229" s="216" t="s">
        <v>87</v>
      </c>
      <c r="AV2229" s="14" t="s">
        <v>87</v>
      </c>
      <c r="AW2229" s="14" t="s">
        <v>33</v>
      </c>
      <c r="AX2229" s="14" t="s">
        <v>78</v>
      </c>
      <c r="AY2229" s="216" t="s">
        <v>157</v>
      </c>
    </row>
    <row r="2230" spans="1:65" s="14" customFormat="1" ht="10.199999999999999">
      <c r="B2230" s="206"/>
      <c r="C2230" s="207"/>
      <c r="D2230" s="197" t="s">
        <v>167</v>
      </c>
      <c r="E2230" s="208" t="s">
        <v>1</v>
      </c>
      <c r="F2230" s="209" t="s">
        <v>3998</v>
      </c>
      <c r="G2230" s="207"/>
      <c r="H2230" s="210">
        <v>3.9</v>
      </c>
      <c r="I2230" s="211"/>
      <c r="J2230" s="207"/>
      <c r="K2230" s="207"/>
      <c r="L2230" s="212"/>
      <c r="M2230" s="213"/>
      <c r="N2230" s="214"/>
      <c r="O2230" s="214"/>
      <c r="P2230" s="214"/>
      <c r="Q2230" s="214"/>
      <c r="R2230" s="214"/>
      <c r="S2230" s="214"/>
      <c r="T2230" s="215"/>
      <c r="AT2230" s="216" t="s">
        <v>167</v>
      </c>
      <c r="AU2230" s="216" t="s">
        <v>87</v>
      </c>
      <c r="AV2230" s="14" t="s">
        <v>87</v>
      </c>
      <c r="AW2230" s="14" t="s">
        <v>33</v>
      </c>
      <c r="AX2230" s="14" t="s">
        <v>78</v>
      </c>
      <c r="AY2230" s="216" t="s">
        <v>157</v>
      </c>
    </row>
    <row r="2231" spans="1:65" s="14" customFormat="1" ht="10.199999999999999">
      <c r="B2231" s="206"/>
      <c r="C2231" s="207"/>
      <c r="D2231" s="197" t="s">
        <v>167</v>
      </c>
      <c r="E2231" s="208" t="s">
        <v>1</v>
      </c>
      <c r="F2231" s="209" t="s">
        <v>3999</v>
      </c>
      <c r="G2231" s="207"/>
      <c r="H2231" s="210">
        <v>5.5949999999999998</v>
      </c>
      <c r="I2231" s="211"/>
      <c r="J2231" s="207"/>
      <c r="K2231" s="207"/>
      <c r="L2231" s="212"/>
      <c r="M2231" s="213"/>
      <c r="N2231" s="214"/>
      <c r="O2231" s="214"/>
      <c r="P2231" s="214"/>
      <c r="Q2231" s="214"/>
      <c r="R2231" s="214"/>
      <c r="S2231" s="214"/>
      <c r="T2231" s="215"/>
      <c r="AT2231" s="216" t="s">
        <v>167</v>
      </c>
      <c r="AU2231" s="216" t="s">
        <v>87</v>
      </c>
      <c r="AV2231" s="14" t="s">
        <v>87</v>
      </c>
      <c r="AW2231" s="14" t="s">
        <v>33</v>
      </c>
      <c r="AX2231" s="14" t="s">
        <v>78</v>
      </c>
      <c r="AY2231" s="216" t="s">
        <v>157</v>
      </c>
    </row>
    <row r="2232" spans="1:65" s="14" customFormat="1" ht="10.199999999999999">
      <c r="B2232" s="206"/>
      <c r="C2232" s="207"/>
      <c r="D2232" s="197" t="s">
        <v>167</v>
      </c>
      <c r="E2232" s="208" t="s">
        <v>1</v>
      </c>
      <c r="F2232" s="209" t="s">
        <v>3999</v>
      </c>
      <c r="G2232" s="207"/>
      <c r="H2232" s="210">
        <v>5.5949999999999998</v>
      </c>
      <c r="I2232" s="211"/>
      <c r="J2232" s="207"/>
      <c r="K2232" s="207"/>
      <c r="L2232" s="212"/>
      <c r="M2232" s="213"/>
      <c r="N2232" s="214"/>
      <c r="O2232" s="214"/>
      <c r="P2232" s="214"/>
      <c r="Q2232" s="214"/>
      <c r="R2232" s="214"/>
      <c r="S2232" s="214"/>
      <c r="T2232" s="215"/>
      <c r="AT2232" s="216" t="s">
        <v>167</v>
      </c>
      <c r="AU2232" s="216" t="s">
        <v>87</v>
      </c>
      <c r="AV2232" s="14" t="s">
        <v>87</v>
      </c>
      <c r="AW2232" s="14" t="s">
        <v>33</v>
      </c>
      <c r="AX2232" s="14" t="s">
        <v>78</v>
      </c>
      <c r="AY2232" s="216" t="s">
        <v>157</v>
      </c>
    </row>
    <row r="2233" spans="1:65" s="14" customFormat="1" ht="30.6">
      <c r="B2233" s="206"/>
      <c r="C2233" s="207"/>
      <c r="D2233" s="197" t="s">
        <v>167</v>
      </c>
      <c r="E2233" s="208" t="s">
        <v>1</v>
      </c>
      <c r="F2233" s="209" t="s">
        <v>4000</v>
      </c>
      <c r="G2233" s="207"/>
      <c r="H2233" s="210">
        <v>6.7380000000000004</v>
      </c>
      <c r="I2233" s="211"/>
      <c r="J2233" s="207"/>
      <c r="K2233" s="207"/>
      <c r="L2233" s="212"/>
      <c r="M2233" s="213"/>
      <c r="N2233" s="214"/>
      <c r="O2233" s="214"/>
      <c r="P2233" s="214"/>
      <c r="Q2233" s="214"/>
      <c r="R2233" s="214"/>
      <c r="S2233" s="214"/>
      <c r="T2233" s="215"/>
      <c r="AT2233" s="216" t="s">
        <v>167</v>
      </c>
      <c r="AU2233" s="216" t="s">
        <v>87</v>
      </c>
      <c r="AV2233" s="14" t="s">
        <v>87</v>
      </c>
      <c r="AW2233" s="14" t="s">
        <v>33</v>
      </c>
      <c r="AX2233" s="14" t="s">
        <v>78</v>
      </c>
      <c r="AY2233" s="216" t="s">
        <v>157</v>
      </c>
    </row>
    <row r="2234" spans="1:65" s="14" customFormat="1" ht="10.199999999999999">
      <c r="B2234" s="206"/>
      <c r="C2234" s="207"/>
      <c r="D2234" s="197" t="s">
        <v>167</v>
      </c>
      <c r="E2234" s="208" t="s">
        <v>1</v>
      </c>
      <c r="F2234" s="209" t="s">
        <v>4001</v>
      </c>
      <c r="G2234" s="207"/>
      <c r="H2234" s="210">
        <v>7.0949999999999998</v>
      </c>
      <c r="I2234" s="211"/>
      <c r="J2234" s="207"/>
      <c r="K2234" s="207"/>
      <c r="L2234" s="212"/>
      <c r="M2234" s="213"/>
      <c r="N2234" s="214"/>
      <c r="O2234" s="214"/>
      <c r="P2234" s="214"/>
      <c r="Q2234" s="214"/>
      <c r="R2234" s="214"/>
      <c r="S2234" s="214"/>
      <c r="T2234" s="215"/>
      <c r="AT2234" s="216" t="s">
        <v>167</v>
      </c>
      <c r="AU2234" s="216" t="s">
        <v>87</v>
      </c>
      <c r="AV2234" s="14" t="s">
        <v>87</v>
      </c>
      <c r="AW2234" s="14" t="s">
        <v>33</v>
      </c>
      <c r="AX2234" s="14" t="s">
        <v>78</v>
      </c>
      <c r="AY2234" s="216" t="s">
        <v>157</v>
      </c>
    </row>
    <row r="2235" spans="1:65" s="14" customFormat="1" ht="10.199999999999999">
      <c r="B2235" s="206"/>
      <c r="C2235" s="207"/>
      <c r="D2235" s="197" t="s">
        <v>167</v>
      </c>
      <c r="E2235" s="208" t="s">
        <v>1</v>
      </c>
      <c r="F2235" s="209" t="s">
        <v>4002</v>
      </c>
      <c r="G2235" s="207"/>
      <c r="H2235" s="210">
        <v>8.5500000000000007</v>
      </c>
      <c r="I2235" s="211"/>
      <c r="J2235" s="207"/>
      <c r="K2235" s="207"/>
      <c r="L2235" s="212"/>
      <c r="M2235" s="213"/>
      <c r="N2235" s="214"/>
      <c r="O2235" s="214"/>
      <c r="P2235" s="214"/>
      <c r="Q2235" s="214"/>
      <c r="R2235" s="214"/>
      <c r="S2235" s="214"/>
      <c r="T2235" s="215"/>
      <c r="AT2235" s="216" t="s">
        <v>167</v>
      </c>
      <c r="AU2235" s="216" t="s">
        <v>87</v>
      </c>
      <c r="AV2235" s="14" t="s">
        <v>87</v>
      </c>
      <c r="AW2235" s="14" t="s">
        <v>33</v>
      </c>
      <c r="AX2235" s="14" t="s">
        <v>78</v>
      </c>
      <c r="AY2235" s="216" t="s">
        <v>157</v>
      </c>
    </row>
    <row r="2236" spans="1:65" s="14" customFormat="1" ht="10.199999999999999">
      <c r="B2236" s="206"/>
      <c r="C2236" s="207"/>
      <c r="D2236" s="197" t="s">
        <v>167</v>
      </c>
      <c r="E2236" s="208" t="s">
        <v>1</v>
      </c>
      <c r="F2236" s="209" t="s">
        <v>4003</v>
      </c>
      <c r="G2236" s="207"/>
      <c r="H2236" s="210">
        <v>9.8699999999999992</v>
      </c>
      <c r="I2236" s="211"/>
      <c r="J2236" s="207"/>
      <c r="K2236" s="207"/>
      <c r="L2236" s="212"/>
      <c r="M2236" s="213"/>
      <c r="N2236" s="214"/>
      <c r="O2236" s="214"/>
      <c r="P2236" s="214"/>
      <c r="Q2236" s="214"/>
      <c r="R2236" s="214"/>
      <c r="S2236" s="214"/>
      <c r="T2236" s="215"/>
      <c r="AT2236" s="216" t="s">
        <v>167</v>
      </c>
      <c r="AU2236" s="216" t="s">
        <v>87</v>
      </c>
      <c r="AV2236" s="14" t="s">
        <v>87</v>
      </c>
      <c r="AW2236" s="14" t="s">
        <v>33</v>
      </c>
      <c r="AX2236" s="14" t="s">
        <v>78</v>
      </c>
      <c r="AY2236" s="216" t="s">
        <v>157</v>
      </c>
    </row>
    <row r="2237" spans="1:65" s="14" customFormat="1" ht="10.199999999999999">
      <c r="B2237" s="206"/>
      <c r="C2237" s="207"/>
      <c r="D2237" s="197" t="s">
        <v>167</v>
      </c>
      <c r="E2237" s="208" t="s">
        <v>1</v>
      </c>
      <c r="F2237" s="209" t="s">
        <v>4004</v>
      </c>
      <c r="G2237" s="207"/>
      <c r="H2237" s="210">
        <v>7.35</v>
      </c>
      <c r="I2237" s="211"/>
      <c r="J2237" s="207"/>
      <c r="K2237" s="207"/>
      <c r="L2237" s="212"/>
      <c r="M2237" s="213"/>
      <c r="N2237" s="214"/>
      <c r="O2237" s="214"/>
      <c r="P2237" s="214"/>
      <c r="Q2237" s="214"/>
      <c r="R2237" s="214"/>
      <c r="S2237" s="214"/>
      <c r="T2237" s="215"/>
      <c r="AT2237" s="216" t="s">
        <v>167</v>
      </c>
      <c r="AU2237" s="216" t="s">
        <v>87</v>
      </c>
      <c r="AV2237" s="14" t="s">
        <v>87</v>
      </c>
      <c r="AW2237" s="14" t="s">
        <v>33</v>
      </c>
      <c r="AX2237" s="14" t="s">
        <v>78</v>
      </c>
      <c r="AY2237" s="216" t="s">
        <v>157</v>
      </c>
    </row>
    <row r="2238" spans="1:65" s="15" customFormat="1" ht="10.199999999999999">
      <c r="B2238" s="217"/>
      <c r="C2238" s="218"/>
      <c r="D2238" s="197" t="s">
        <v>167</v>
      </c>
      <c r="E2238" s="219" t="s">
        <v>1</v>
      </c>
      <c r="F2238" s="220" t="s">
        <v>171</v>
      </c>
      <c r="G2238" s="218"/>
      <c r="H2238" s="221">
        <v>431.69400000000019</v>
      </c>
      <c r="I2238" s="222"/>
      <c r="J2238" s="218"/>
      <c r="K2238" s="218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167</v>
      </c>
      <c r="AU2238" s="227" t="s">
        <v>87</v>
      </c>
      <c r="AV2238" s="15" t="s">
        <v>165</v>
      </c>
      <c r="AW2238" s="15" t="s">
        <v>33</v>
      </c>
      <c r="AX2238" s="15" t="s">
        <v>85</v>
      </c>
      <c r="AY2238" s="227" t="s">
        <v>157</v>
      </c>
    </row>
    <row r="2239" spans="1:65" s="2" customFormat="1" ht="24.15" customHeight="1">
      <c r="A2239" s="34"/>
      <c r="B2239" s="35"/>
      <c r="C2239" s="182" t="s">
        <v>4013</v>
      </c>
      <c r="D2239" s="182" t="s">
        <v>160</v>
      </c>
      <c r="E2239" s="183" t="s">
        <v>4014</v>
      </c>
      <c r="F2239" s="184" t="s">
        <v>4015</v>
      </c>
      <c r="G2239" s="185" t="s">
        <v>202</v>
      </c>
      <c r="H2239" s="186">
        <v>308.05</v>
      </c>
      <c r="I2239" s="187"/>
      <c r="J2239" s="188">
        <f>ROUND(I2239*H2239,2)</f>
        <v>0</v>
      </c>
      <c r="K2239" s="184" t="s">
        <v>164</v>
      </c>
      <c r="L2239" s="39"/>
      <c r="M2239" s="189" t="s">
        <v>1</v>
      </c>
      <c r="N2239" s="190" t="s">
        <v>43</v>
      </c>
      <c r="O2239" s="71"/>
      <c r="P2239" s="191">
        <f>O2239*H2239</f>
        <v>0</v>
      </c>
      <c r="Q2239" s="191">
        <v>2.7999999999999998E-4</v>
      </c>
      <c r="R2239" s="191">
        <f>Q2239*H2239</f>
        <v>8.6253999999999997E-2</v>
      </c>
      <c r="S2239" s="191">
        <v>0</v>
      </c>
      <c r="T2239" s="192">
        <f>S2239*H2239</f>
        <v>0</v>
      </c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R2239" s="193" t="s">
        <v>254</v>
      </c>
      <c r="AT2239" s="193" t="s">
        <v>160</v>
      </c>
      <c r="AU2239" s="193" t="s">
        <v>87</v>
      </c>
      <c r="AY2239" s="17" t="s">
        <v>157</v>
      </c>
      <c r="BE2239" s="194">
        <f>IF(N2239="základní",J2239,0)</f>
        <v>0</v>
      </c>
      <c r="BF2239" s="194">
        <f>IF(N2239="snížená",J2239,0)</f>
        <v>0</v>
      </c>
      <c r="BG2239" s="194">
        <f>IF(N2239="zákl. přenesená",J2239,0)</f>
        <v>0</v>
      </c>
      <c r="BH2239" s="194">
        <f>IF(N2239="sníž. přenesená",J2239,0)</f>
        <v>0</v>
      </c>
      <c r="BI2239" s="194">
        <f>IF(N2239="nulová",J2239,0)</f>
        <v>0</v>
      </c>
      <c r="BJ2239" s="17" t="s">
        <v>85</v>
      </c>
      <c r="BK2239" s="194">
        <f>ROUND(I2239*H2239,2)</f>
        <v>0</v>
      </c>
      <c r="BL2239" s="17" t="s">
        <v>254</v>
      </c>
      <c r="BM2239" s="193" t="s">
        <v>4016</v>
      </c>
    </row>
    <row r="2240" spans="1:65" s="13" customFormat="1" ht="10.199999999999999">
      <c r="B2240" s="195"/>
      <c r="C2240" s="196"/>
      <c r="D2240" s="197" t="s">
        <v>167</v>
      </c>
      <c r="E2240" s="198" t="s">
        <v>1</v>
      </c>
      <c r="F2240" s="199" t="s">
        <v>204</v>
      </c>
      <c r="G2240" s="196"/>
      <c r="H2240" s="198" t="s">
        <v>1</v>
      </c>
      <c r="I2240" s="200"/>
      <c r="J2240" s="196"/>
      <c r="K2240" s="196"/>
      <c r="L2240" s="201"/>
      <c r="M2240" s="202"/>
      <c r="N2240" s="203"/>
      <c r="O2240" s="203"/>
      <c r="P2240" s="203"/>
      <c r="Q2240" s="203"/>
      <c r="R2240" s="203"/>
      <c r="S2240" s="203"/>
      <c r="T2240" s="204"/>
      <c r="AT2240" s="205" t="s">
        <v>167</v>
      </c>
      <c r="AU2240" s="205" t="s">
        <v>87</v>
      </c>
      <c r="AV2240" s="13" t="s">
        <v>85</v>
      </c>
      <c r="AW2240" s="13" t="s">
        <v>33</v>
      </c>
      <c r="AX2240" s="13" t="s">
        <v>78</v>
      </c>
      <c r="AY2240" s="205" t="s">
        <v>157</v>
      </c>
    </row>
    <row r="2241" spans="1:65" s="14" customFormat="1" ht="10.199999999999999">
      <c r="B2241" s="206"/>
      <c r="C2241" s="207"/>
      <c r="D2241" s="197" t="s">
        <v>167</v>
      </c>
      <c r="E2241" s="208" t="s">
        <v>1</v>
      </c>
      <c r="F2241" s="209" t="s">
        <v>4017</v>
      </c>
      <c r="G2241" s="207"/>
      <c r="H2241" s="210">
        <v>81</v>
      </c>
      <c r="I2241" s="211"/>
      <c r="J2241" s="207"/>
      <c r="K2241" s="207"/>
      <c r="L2241" s="212"/>
      <c r="M2241" s="213"/>
      <c r="N2241" s="214"/>
      <c r="O2241" s="214"/>
      <c r="P2241" s="214"/>
      <c r="Q2241" s="214"/>
      <c r="R2241" s="214"/>
      <c r="S2241" s="214"/>
      <c r="T2241" s="215"/>
      <c r="AT2241" s="216" t="s">
        <v>167</v>
      </c>
      <c r="AU2241" s="216" t="s">
        <v>87</v>
      </c>
      <c r="AV2241" s="14" t="s">
        <v>87</v>
      </c>
      <c r="AW2241" s="14" t="s">
        <v>33</v>
      </c>
      <c r="AX2241" s="14" t="s">
        <v>78</v>
      </c>
      <c r="AY2241" s="216" t="s">
        <v>157</v>
      </c>
    </row>
    <row r="2242" spans="1:65" s="14" customFormat="1" ht="10.199999999999999">
      <c r="B2242" s="206"/>
      <c r="C2242" s="207"/>
      <c r="D2242" s="197" t="s">
        <v>167</v>
      </c>
      <c r="E2242" s="208" t="s">
        <v>1</v>
      </c>
      <c r="F2242" s="209" t="s">
        <v>912</v>
      </c>
      <c r="G2242" s="207"/>
      <c r="H2242" s="210">
        <v>8</v>
      </c>
      <c r="I2242" s="211"/>
      <c r="J2242" s="207"/>
      <c r="K2242" s="207"/>
      <c r="L2242" s="212"/>
      <c r="M2242" s="213"/>
      <c r="N2242" s="214"/>
      <c r="O2242" s="214"/>
      <c r="P2242" s="214"/>
      <c r="Q2242" s="214"/>
      <c r="R2242" s="214"/>
      <c r="S2242" s="214"/>
      <c r="T2242" s="215"/>
      <c r="AT2242" s="216" t="s">
        <v>167</v>
      </c>
      <c r="AU2242" s="216" t="s">
        <v>87</v>
      </c>
      <c r="AV2242" s="14" t="s">
        <v>87</v>
      </c>
      <c r="AW2242" s="14" t="s">
        <v>33</v>
      </c>
      <c r="AX2242" s="14" t="s">
        <v>78</v>
      </c>
      <c r="AY2242" s="216" t="s">
        <v>157</v>
      </c>
    </row>
    <row r="2243" spans="1:65" s="14" customFormat="1" ht="10.199999999999999">
      <c r="B2243" s="206"/>
      <c r="C2243" s="207"/>
      <c r="D2243" s="197" t="s">
        <v>167</v>
      </c>
      <c r="E2243" s="208" t="s">
        <v>1</v>
      </c>
      <c r="F2243" s="209" t="s">
        <v>4018</v>
      </c>
      <c r="G2243" s="207"/>
      <c r="H2243" s="210">
        <v>18.899999999999999</v>
      </c>
      <c r="I2243" s="211"/>
      <c r="J2243" s="207"/>
      <c r="K2243" s="207"/>
      <c r="L2243" s="212"/>
      <c r="M2243" s="213"/>
      <c r="N2243" s="214"/>
      <c r="O2243" s="214"/>
      <c r="P2243" s="214"/>
      <c r="Q2243" s="214"/>
      <c r="R2243" s="214"/>
      <c r="S2243" s="214"/>
      <c r="T2243" s="215"/>
      <c r="AT2243" s="216" t="s">
        <v>167</v>
      </c>
      <c r="AU2243" s="216" t="s">
        <v>87</v>
      </c>
      <c r="AV2243" s="14" t="s">
        <v>87</v>
      </c>
      <c r="AW2243" s="14" t="s">
        <v>33</v>
      </c>
      <c r="AX2243" s="14" t="s">
        <v>78</v>
      </c>
      <c r="AY2243" s="216" t="s">
        <v>157</v>
      </c>
    </row>
    <row r="2244" spans="1:65" s="13" customFormat="1" ht="10.199999999999999">
      <c r="B2244" s="195"/>
      <c r="C2244" s="196"/>
      <c r="D2244" s="197" t="s">
        <v>167</v>
      </c>
      <c r="E2244" s="198" t="s">
        <v>1</v>
      </c>
      <c r="F2244" s="199" t="s">
        <v>191</v>
      </c>
      <c r="G2244" s="196"/>
      <c r="H2244" s="198" t="s">
        <v>1</v>
      </c>
      <c r="I2244" s="200"/>
      <c r="J2244" s="196"/>
      <c r="K2244" s="196"/>
      <c r="L2244" s="201"/>
      <c r="M2244" s="202"/>
      <c r="N2244" s="203"/>
      <c r="O2244" s="203"/>
      <c r="P2244" s="203"/>
      <c r="Q2244" s="203"/>
      <c r="R2244" s="203"/>
      <c r="S2244" s="203"/>
      <c r="T2244" s="204"/>
      <c r="AT2244" s="205" t="s">
        <v>167</v>
      </c>
      <c r="AU2244" s="205" t="s">
        <v>87</v>
      </c>
      <c r="AV2244" s="13" t="s">
        <v>85</v>
      </c>
      <c r="AW2244" s="13" t="s">
        <v>33</v>
      </c>
      <c r="AX2244" s="13" t="s">
        <v>78</v>
      </c>
      <c r="AY2244" s="205" t="s">
        <v>157</v>
      </c>
    </row>
    <row r="2245" spans="1:65" s="14" customFormat="1" ht="10.199999999999999">
      <c r="B2245" s="206"/>
      <c r="C2245" s="207"/>
      <c r="D2245" s="197" t="s">
        <v>167</v>
      </c>
      <c r="E2245" s="208" t="s">
        <v>1</v>
      </c>
      <c r="F2245" s="209" t="s">
        <v>4019</v>
      </c>
      <c r="G2245" s="207"/>
      <c r="H2245" s="210">
        <v>72.599999999999994</v>
      </c>
      <c r="I2245" s="211"/>
      <c r="J2245" s="207"/>
      <c r="K2245" s="207"/>
      <c r="L2245" s="212"/>
      <c r="M2245" s="213"/>
      <c r="N2245" s="214"/>
      <c r="O2245" s="214"/>
      <c r="P2245" s="214"/>
      <c r="Q2245" s="214"/>
      <c r="R2245" s="214"/>
      <c r="S2245" s="214"/>
      <c r="T2245" s="215"/>
      <c r="AT2245" s="216" t="s">
        <v>167</v>
      </c>
      <c r="AU2245" s="216" t="s">
        <v>87</v>
      </c>
      <c r="AV2245" s="14" t="s">
        <v>87</v>
      </c>
      <c r="AW2245" s="14" t="s">
        <v>33</v>
      </c>
      <c r="AX2245" s="14" t="s">
        <v>78</v>
      </c>
      <c r="AY2245" s="216" t="s">
        <v>157</v>
      </c>
    </row>
    <row r="2246" spans="1:65" s="14" customFormat="1" ht="10.199999999999999">
      <c r="B2246" s="206"/>
      <c r="C2246" s="207"/>
      <c r="D2246" s="197" t="s">
        <v>167</v>
      </c>
      <c r="E2246" s="208" t="s">
        <v>1</v>
      </c>
      <c r="F2246" s="209" t="s">
        <v>4020</v>
      </c>
      <c r="G2246" s="207"/>
      <c r="H2246" s="210">
        <v>52.5</v>
      </c>
      <c r="I2246" s="211"/>
      <c r="J2246" s="207"/>
      <c r="K2246" s="207"/>
      <c r="L2246" s="212"/>
      <c r="M2246" s="213"/>
      <c r="N2246" s="214"/>
      <c r="O2246" s="214"/>
      <c r="P2246" s="214"/>
      <c r="Q2246" s="214"/>
      <c r="R2246" s="214"/>
      <c r="S2246" s="214"/>
      <c r="T2246" s="215"/>
      <c r="AT2246" s="216" t="s">
        <v>167</v>
      </c>
      <c r="AU2246" s="216" t="s">
        <v>87</v>
      </c>
      <c r="AV2246" s="14" t="s">
        <v>87</v>
      </c>
      <c r="AW2246" s="14" t="s">
        <v>33</v>
      </c>
      <c r="AX2246" s="14" t="s">
        <v>78</v>
      </c>
      <c r="AY2246" s="216" t="s">
        <v>157</v>
      </c>
    </row>
    <row r="2247" spans="1:65" s="14" customFormat="1" ht="10.199999999999999">
      <c r="B2247" s="206"/>
      <c r="C2247" s="207"/>
      <c r="D2247" s="197" t="s">
        <v>167</v>
      </c>
      <c r="E2247" s="208" t="s">
        <v>1</v>
      </c>
      <c r="F2247" s="209" t="s">
        <v>4021</v>
      </c>
      <c r="G2247" s="207"/>
      <c r="H2247" s="210">
        <v>75.05</v>
      </c>
      <c r="I2247" s="211"/>
      <c r="J2247" s="207"/>
      <c r="K2247" s="207"/>
      <c r="L2247" s="212"/>
      <c r="M2247" s="213"/>
      <c r="N2247" s="214"/>
      <c r="O2247" s="214"/>
      <c r="P2247" s="214"/>
      <c r="Q2247" s="214"/>
      <c r="R2247" s="214"/>
      <c r="S2247" s="214"/>
      <c r="T2247" s="215"/>
      <c r="AT2247" s="216" t="s">
        <v>167</v>
      </c>
      <c r="AU2247" s="216" t="s">
        <v>87</v>
      </c>
      <c r="AV2247" s="14" t="s">
        <v>87</v>
      </c>
      <c r="AW2247" s="14" t="s">
        <v>33</v>
      </c>
      <c r="AX2247" s="14" t="s">
        <v>78</v>
      </c>
      <c r="AY2247" s="216" t="s">
        <v>157</v>
      </c>
    </row>
    <row r="2248" spans="1:65" s="15" customFormat="1" ht="10.199999999999999">
      <c r="B2248" s="217"/>
      <c r="C2248" s="218"/>
      <c r="D2248" s="197" t="s">
        <v>167</v>
      </c>
      <c r="E2248" s="219" t="s">
        <v>1</v>
      </c>
      <c r="F2248" s="220" t="s">
        <v>171</v>
      </c>
      <c r="G2248" s="218"/>
      <c r="H2248" s="221">
        <v>308.05</v>
      </c>
      <c r="I2248" s="222"/>
      <c r="J2248" s="218"/>
      <c r="K2248" s="218"/>
      <c r="L2248" s="223"/>
      <c r="M2248" s="224"/>
      <c r="N2248" s="225"/>
      <c r="O2248" s="225"/>
      <c r="P2248" s="225"/>
      <c r="Q2248" s="225"/>
      <c r="R2248" s="225"/>
      <c r="S2248" s="225"/>
      <c r="T2248" s="226"/>
      <c r="AT2248" s="227" t="s">
        <v>167</v>
      </c>
      <c r="AU2248" s="227" t="s">
        <v>87</v>
      </c>
      <c r="AV2248" s="15" t="s">
        <v>165</v>
      </c>
      <c r="AW2248" s="15" t="s">
        <v>33</v>
      </c>
      <c r="AX2248" s="15" t="s">
        <v>85</v>
      </c>
      <c r="AY2248" s="227" t="s">
        <v>157</v>
      </c>
    </row>
    <row r="2249" spans="1:65" s="2" customFormat="1" ht="33" customHeight="1">
      <c r="A2249" s="34"/>
      <c r="B2249" s="35"/>
      <c r="C2249" s="182" t="s">
        <v>4022</v>
      </c>
      <c r="D2249" s="182" t="s">
        <v>160</v>
      </c>
      <c r="E2249" s="183" t="s">
        <v>4023</v>
      </c>
      <c r="F2249" s="184" t="s">
        <v>4024</v>
      </c>
      <c r="G2249" s="185" t="s">
        <v>174</v>
      </c>
      <c r="H2249" s="186">
        <v>432.20400000000001</v>
      </c>
      <c r="I2249" s="187"/>
      <c r="J2249" s="188">
        <f>ROUND(I2249*H2249,2)</f>
        <v>0</v>
      </c>
      <c r="K2249" s="184" t="s">
        <v>164</v>
      </c>
      <c r="L2249" s="39"/>
      <c r="M2249" s="189" t="s">
        <v>1</v>
      </c>
      <c r="N2249" s="190" t="s">
        <v>43</v>
      </c>
      <c r="O2249" s="71"/>
      <c r="P2249" s="191">
        <f>O2249*H2249</f>
        <v>0</v>
      </c>
      <c r="Q2249" s="191">
        <v>5.3E-3</v>
      </c>
      <c r="R2249" s="191">
        <f>Q2249*H2249</f>
        <v>2.2906811999999999</v>
      </c>
      <c r="S2249" s="191">
        <v>0</v>
      </c>
      <c r="T2249" s="192">
        <f>S2249*H2249</f>
        <v>0</v>
      </c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R2249" s="193" t="s">
        <v>254</v>
      </c>
      <c r="AT2249" s="193" t="s">
        <v>160</v>
      </c>
      <c r="AU2249" s="193" t="s">
        <v>87</v>
      </c>
      <c r="AY2249" s="17" t="s">
        <v>157</v>
      </c>
      <c r="BE2249" s="194">
        <f>IF(N2249="základní",J2249,0)</f>
        <v>0</v>
      </c>
      <c r="BF2249" s="194">
        <f>IF(N2249="snížená",J2249,0)</f>
        <v>0</v>
      </c>
      <c r="BG2249" s="194">
        <f>IF(N2249="zákl. přenesená",J2249,0)</f>
        <v>0</v>
      </c>
      <c r="BH2249" s="194">
        <f>IF(N2249="sníž. přenesená",J2249,0)</f>
        <v>0</v>
      </c>
      <c r="BI2249" s="194">
        <f>IF(N2249="nulová",J2249,0)</f>
        <v>0</v>
      </c>
      <c r="BJ2249" s="17" t="s">
        <v>85</v>
      </c>
      <c r="BK2249" s="194">
        <f>ROUND(I2249*H2249,2)</f>
        <v>0</v>
      </c>
      <c r="BL2249" s="17" t="s">
        <v>254</v>
      </c>
      <c r="BM2249" s="193" t="s">
        <v>4025</v>
      </c>
    </row>
    <row r="2250" spans="1:65" s="13" customFormat="1" ht="10.199999999999999">
      <c r="B2250" s="195"/>
      <c r="C2250" s="196"/>
      <c r="D2250" s="197" t="s">
        <v>167</v>
      </c>
      <c r="E2250" s="198" t="s">
        <v>1</v>
      </c>
      <c r="F2250" s="199" t="s">
        <v>189</v>
      </c>
      <c r="G2250" s="196"/>
      <c r="H2250" s="198" t="s">
        <v>1</v>
      </c>
      <c r="I2250" s="200"/>
      <c r="J2250" s="196"/>
      <c r="K2250" s="196"/>
      <c r="L2250" s="201"/>
      <c r="M2250" s="202"/>
      <c r="N2250" s="203"/>
      <c r="O2250" s="203"/>
      <c r="P2250" s="203"/>
      <c r="Q2250" s="203"/>
      <c r="R2250" s="203"/>
      <c r="S2250" s="203"/>
      <c r="T2250" s="204"/>
      <c r="AT2250" s="205" t="s">
        <v>167</v>
      </c>
      <c r="AU2250" s="205" t="s">
        <v>87</v>
      </c>
      <c r="AV2250" s="13" t="s">
        <v>85</v>
      </c>
      <c r="AW2250" s="13" t="s">
        <v>33</v>
      </c>
      <c r="AX2250" s="13" t="s">
        <v>78</v>
      </c>
      <c r="AY2250" s="205" t="s">
        <v>157</v>
      </c>
    </row>
    <row r="2251" spans="1:65" s="14" customFormat="1" ht="30.6">
      <c r="B2251" s="206"/>
      <c r="C2251" s="207"/>
      <c r="D2251" s="197" t="s">
        <v>167</v>
      </c>
      <c r="E2251" s="208" t="s">
        <v>1</v>
      </c>
      <c r="F2251" s="209" t="s">
        <v>3969</v>
      </c>
      <c r="G2251" s="207"/>
      <c r="H2251" s="210">
        <v>23.288</v>
      </c>
      <c r="I2251" s="211"/>
      <c r="J2251" s="207"/>
      <c r="K2251" s="207"/>
      <c r="L2251" s="212"/>
      <c r="M2251" s="213"/>
      <c r="N2251" s="214"/>
      <c r="O2251" s="214"/>
      <c r="P2251" s="214"/>
      <c r="Q2251" s="214"/>
      <c r="R2251" s="214"/>
      <c r="S2251" s="214"/>
      <c r="T2251" s="215"/>
      <c r="AT2251" s="216" t="s">
        <v>167</v>
      </c>
      <c r="AU2251" s="216" t="s">
        <v>87</v>
      </c>
      <c r="AV2251" s="14" t="s">
        <v>87</v>
      </c>
      <c r="AW2251" s="14" t="s">
        <v>33</v>
      </c>
      <c r="AX2251" s="14" t="s">
        <v>78</v>
      </c>
      <c r="AY2251" s="216" t="s">
        <v>157</v>
      </c>
    </row>
    <row r="2252" spans="1:65" s="14" customFormat="1" ht="10.199999999999999">
      <c r="B2252" s="206"/>
      <c r="C2252" s="207"/>
      <c r="D2252" s="197" t="s">
        <v>167</v>
      </c>
      <c r="E2252" s="208" t="s">
        <v>1</v>
      </c>
      <c r="F2252" s="209" t="s">
        <v>3970</v>
      </c>
      <c r="G2252" s="207"/>
      <c r="H2252" s="210">
        <v>6.15</v>
      </c>
      <c r="I2252" s="211"/>
      <c r="J2252" s="207"/>
      <c r="K2252" s="207"/>
      <c r="L2252" s="212"/>
      <c r="M2252" s="213"/>
      <c r="N2252" s="214"/>
      <c r="O2252" s="214"/>
      <c r="P2252" s="214"/>
      <c r="Q2252" s="214"/>
      <c r="R2252" s="214"/>
      <c r="S2252" s="214"/>
      <c r="T2252" s="215"/>
      <c r="AT2252" s="216" t="s">
        <v>167</v>
      </c>
      <c r="AU2252" s="216" t="s">
        <v>87</v>
      </c>
      <c r="AV2252" s="14" t="s">
        <v>87</v>
      </c>
      <c r="AW2252" s="14" t="s">
        <v>33</v>
      </c>
      <c r="AX2252" s="14" t="s">
        <v>78</v>
      </c>
      <c r="AY2252" s="216" t="s">
        <v>157</v>
      </c>
    </row>
    <row r="2253" spans="1:65" s="14" customFormat="1" ht="10.199999999999999">
      <c r="B2253" s="206"/>
      <c r="C2253" s="207"/>
      <c r="D2253" s="197" t="s">
        <v>167</v>
      </c>
      <c r="E2253" s="208" t="s">
        <v>1</v>
      </c>
      <c r="F2253" s="209" t="s">
        <v>3971</v>
      </c>
      <c r="G2253" s="207"/>
      <c r="H2253" s="210">
        <v>6</v>
      </c>
      <c r="I2253" s="211"/>
      <c r="J2253" s="207"/>
      <c r="K2253" s="207"/>
      <c r="L2253" s="212"/>
      <c r="M2253" s="213"/>
      <c r="N2253" s="214"/>
      <c r="O2253" s="214"/>
      <c r="P2253" s="214"/>
      <c r="Q2253" s="214"/>
      <c r="R2253" s="214"/>
      <c r="S2253" s="214"/>
      <c r="T2253" s="215"/>
      <c r="AT2253" s="216" t="s">
        <v>167</v>
      </c>
      <c r="AU2253" s="216" t="s">
        <v>87</v>
      </c>
      <c r="AV2253" s="14" t="s">
        <v>87</v>
      </c>
      <c r="AW2253" s="14" t="s">
        <v>33</v>
      </c>
      <c r="AX2253" s="14" t="s">
        <v>78</v>
      </c>
      <c r="AY2253" s="216" t="s">
        <v>157</v>
      </c>
    </row>
    <row r="2254" spans="1:65" s="14" customFormat="1" ht="30.6">
      <c r="B2254" s="206"/>
      <c r="C2254" s="207"/>
      <c r="D2254" s="197" t="s">
        <v>167</v>
      </c>
      <c r="E2254" s="208" t="s">
        <v>1</v>
      </c>
      <c r="F2254" s="209" t="s">
        <v>3972</v>
      </c>
      <c r="G2254" s="207"/>
      <c r="H2254" s="210">
        <v>8.1379999999999999</v>
      </c>
      <c r="I2254" s="211"/>
      <c r="J2254" s="207"/>
      <c r="K2254" s="207"/>
      <c r="L2254" s="212"/>
      <c r="M2254" s="213"/>
      <c r="N2254" s="214"/>
      <c r="O2254" s="214"/>
      <c r="P2254" s="214"/>
      <c r="Q2254" s="214"/>
      <c r="R2254" s="214"/>
      <c r="S2254" s="214"/>
      <c r="T2254" s="215"/>
      <c r="AT2254" s="216" t="s">
        <v>167</v>
      </c>
      <c r="AU2254" s="216" t="s">
        <v>87</v>
      </c>
      <c r="AV2254" s="14" t="s">
        <v>87</v>
      </c>
      <c r="AW2254" s="14" t="s">
        <v>33</v>
      </c>
      <c r="AX2254" s="14" t="s">
        <v>78</v>
      </c>
      <c r="AY2254" s="216" t="s">
        <v>157</v>
      </c>
    </row>
    <row r="2255" spans="1:65" s="14" customFormat="1" ht="10.199999999999999">
      <c r="B2255" s="206"/>
      <c r="C2255" s="207"/>
      <c r="D2255" s="197" t="s">
        <v>167</v>
      </c>
      <c r="E2255" s="208" t="s">
        <v>1</v>
      </c>
      <c r="F2255" s="209" t="s">
        <v>3973</v>
      </c>
      <c r="G2255" s="207"/>
      <c r="H2255" s="210">
        <v>5.8949999999999996</v>
      </c>
      <c r="I2255" s="211"/>
      <c r="J2255" s="207"/>
      <c r="K2255" s="207"/>
      <c r="L2255" s="212"/>
      <c r="M2255" s="213"/>
      <c r="N2255" s="214"/>
      <c r="O2255" s="214"/>
      <c r="P2255" s="214"/>
      <c r="Q2255" s="214"/>
      <c r="R2255" s="214"/>
      <c r="S2255" s="214"/>
      <c r="T2255" s="215"/>
      <c r="AT2255" s="216" t="s">
        <v>167</v>
      </c>
      <c r="AU2255" s="216" t="s">
        <v>87</v>
      </c>
      <c r="AV2255" s="14" t="s">
        <v>87</v>
      </c>
      <c r="AW2255" s="14" t="s">
        <v>33</v>
      </c>
      <c r="AX2255" s="14" t="s">
        <v>78</v>
      </c>
      <c r="AY2255" s="216" t="s">
        <v>157</v>
      </c>
    </row>
    <row r="2256" spans="1:65" s="14" customFormat="1" ht="10.199999999999999">
      <c r="B2256" s="206"/>
      <c r="C2256" s="207"/>
      <c r="D2256" s="197" t="s">
        <v>167</v>
      </c>
      <c r="E2256" s="208" t="s">
        <v>1</v>
      </c>
      <c r="F2256" s="209" t="s">
        <v>3974</v>
      </c>
      <c r="G2256" s="207"/>
      <c r="H2256" s="210">
        <v>5.55</v>
      </c>
      <c r="I2256" s="211"/>
      <c r="J2256" s="207"/>
      <c r="K2256" s="207"/>
      <c r="L2256" s="212"/>
      <c r="M2256" s="213"/>
      <c r="N2256" s="214"/>
      <c r="O2256" s="214"/>
      <c r="P2256" s="214"/>
      <c r="Q2256" s="214"/>
      <c r="R2256" s="214"/>
      <c r="S2256" s="214"/>
      <c r="T2256" s="215"/>
      <c r="AT2256" s="216" t="s">
        <v>167</v>
      </c>
      <c r="AU2256" s="216" t="s">
        <v>87</v>
      </c>
      <c r="AV2256" s="14" t="s">
        <v>87</v>
      </c>
      <c r="AW2256" s="14" t="s">
        <v>33</v>
      </c>
      <c r="AX2256" s="14" t="s">
        <v>78</v>
      </c>
      <c r="AY2256" s="216" t="s">
        <v>157</v>
      </c>
    </row>
    <row r="2257" spans="2:51" s="14" customFormat="1" ht="20.399999999999999">
      <c r="B2257" s="206"/>
      <c r="C2257" s="207"/>
      <c r="D2257" s="197" t="s">
        <v>167</v>
      </c>
      <c r="E2257" s="208" t="s">
        <v>1</v>
      </c>
      <c r="F2257" s="209" t="s">
        <v>3975</v>
      </c>
      <c r="G2257" s="207"/>
      <c r="H2257" s="210">
        <v>22.658000000000001</v>
      </c>
      <c r="I2257" s="211"/>
      <c r="J2257" s="207"/>
      <c r="K2257" s="207"/>
      <c r="L2257" s="212"/>
      <c r="M2257" s="213"/>
      <c r="N2257" s="214"/>
      <c r="O2257" s="214"/>
      <c r="P2257" s="214"/>
      <c r="Q2257" s="214"/>
      <c r="R2257" s="214"/>
      <c r="S2257" s="214"/>
      <c r="T2257" s="215"/>
      <c r="AT2257" s="216" t="s">
        <v>167</v>
      </c>
      <c r="AU2257" s="216" t="s">
        <v>87</v>
      </c>
      <c r="AV2257" s="14" t="s">
        <v>87</v>
      </c>
      <c r="AW2257" s="14" t="s">
        <v>33</v>
      </c>
      <c r="AX2257" s="14" t="s">
        <v>78</v>
      </c>
      <c r="AY2257" s="216" t="s">
        <v>157</v>
      </c>
    </row>
    <row r="2258" spans="2:51" s="14" customFormat="1" ht="20.399999999999999">
      <c r="B2258" s="206"/>
      <c r="C2258" s="207"/>
      <c r="D2258" s="197" t="s">
        <v>167</v>
      </c>
      <c r="E2258" s="208" t="s">
        <v>1</v>
      </c>
      <c r="F2258" s="209" t="s">
        <v>3976</v>
      </c>
      <c r="G2258" s="207"/>
      <c r="H2258" s="210">
        <v>22.658000000000001</v>
      </c>
      <c r="I2258" s="211"/>
      <c r="J2258" s="207"/>
      <c r="K2258" s="207"/>
      <c r="L2258" s="212"/>
      <c r="M2258" s="213"/>
      <c r="N2258" s="214"/>
      <c r="O2258" s="214"/>
      <c r="P2258" s="214"/>
      <c r="Q2258" s="214"/>
      <c r="R2258" s="214"/>
      <c r="S2258" s="214"/>
      <c r="T2258" s="215"/>
      <c r="AT2258" s="216" t="s">
        <v>167</v>
      </c>
      <c r="AU2258" s="216" t="s">
        <v>87</v>
      </c>
      <c r="AV2258" s="14" t="s">
        <v>87</v>
      </c>
      <c r="AW2258" s="14" t="s">
        <v>33</v>
      </c>
      <c r="AX2258" s="14" t="s">
        <v>78</v>
      </c>
      <c r="AY2258" s="216" t="s">
        <v>157</v>
      </c>
    </row>
    <row r="2259" spans="2:51" s="14" customFormat="1" ht="10.199999999999999">
      <c r="B2259" s="206"/>
      <c r="C2259" s="207"/>
      <c r="D2259" s="197" t="s">
        <v>167</v>
      </c>
      <c r="E2259" s="208" t="s">
        <v>1</v>
      </c>
      <c r="F2259" s="209" t="s">
        <v>3977</v>
      </c>
      <c r="G2259" s="207"/>
      <c r="H2259" s="210">
        <v>6.15</v>
      </c>
      <c r="I2259" s="211"/>
      <c r="J2259" s="207"/>
      <c r="K2259" s="207"/>
      <c r="L2259" s="212"/>
      <c r="M2259" s="213"/>
      <c r="N2259" s="214"/>
      <c r="O2259" s="214"/>
      <c r="P2259" s="214"/>
      <c r="Q2259" s="214"/>
      <c r="R2259" s="214"/>
      <c r="S2259" s="214"/>
      <c r="T2259" s="215"/>
      <c r="AT2259" s="216" t="s">
        <v>167</v>
      </c>
      <c r="AU2259" s="216" t="s">
        <v>87</v>
      </c>
      <c r="AV2259" s="14" t="s">
        <v>87</v>
      </c>
      <c r="AW2259" s="14" t="s">
        <v>33</v>
      </c>
      <c r="AX2259" s="14" t="s">
        <v>78</v>
      </c>
      <c r="AY2259" s="216" t="s">
        <v>157</v>
      </c>
    </row>
    <row r="2260" spans="2:51" s="14" customFormat="1" ht="10.199999999999999">
      <c r="B2260" s="206"/>
      <c r="C2260" s="207"/>
      <c r="D2260" s="197" t="s">
        <v>167</v>
      </c>
      <c r="E2260" s="208" t="s">
        <v>1</v>
      </c>
      <c r="F2260" s="209" t="s">
        <v>3978</v>
      </c>
      <c r="G2260" s="207"/>
      <c r="H2260" s="210">
        <v>4.6500000000000004</v>
      </c>
      <c r="I2260" s="211"/>
      <c r="J2260" s="207"/>
      <c r="K2260" s="207"/>
      <c r="L2260" s="212"/>
      <c r="M2260" s="213"/>
      <c r="N2260" s="214"/>
      <c r="O2260" s="214"/>
      <c r="P2260" s="214"/>
      <c r="Q2260" s="214"/>
      <c r="R2260" s="214"/>
      <c r="S2260" s="214"/>
      <c r="T2260" s="215"/>
      <c r="AT2260" s="216" t="s">
        <v>167</v>
      </c>
      <c r="AU2260" s="216" t="s">
        <v>87</v>
      </c>
      <c r="AV2260" s="14" t="s">
        <v>87</v>
      </c>
      <c r="AW2260" s="14" t="s">
        <v>33</v>
      </c>
      <c r="AX2260" s="14" t="s">
        <v>78</v>
      </c>
      <c r="AY2260" s="216" t="s">
        <v>157</v>
      </c>
    </row>
    <row r="2261" spans="2:51" s="14" customFormat="1" ht="10.199999999999999">
      <c r="B2261" s="206"/>
      <c r="C2261" s="207"/>
      <c r="D2261" s="197" t="s">
        <v>167</v>
      </c>
      <c r="E2261" s="208" t="s">
        <v>1</v>
      </c>
      <c r="F2261" s="209" t="s">
        <v>3979</v>
      </c>
      <c r="G2261" s="207"/>
      <c r="H2261" s="210">
        <v>4.9950000000000001</v>
      </c>
      <c r="I2261" s="211"/>
      <c r="J2261" s="207"/>
      <c r="K2261" s="207"/>
      <c r="L2261" s="212"/>
      <c r="M2261" s="213"/>
      <c r="N2261" s="214"/>
      <c r="O2261" s="214"/>
      <c r="P2261" s="214"/>
      <c r="Q2261" s="214"/>
      <c r="R2261" s="214"/>
      <c r="S2261" s="214"/>
      <c r="T2261" s="215"/>
      <c r="AT2261" s="216" t="s">
        <v>167</v>
      </c>
      <c r="AU2261" s="216" t="s">
        <v>87</v>
      </c>
      <c r="AV2261" s="14" t="s">
        <v>87</v>
      </c>
      <c r="AW2261" s="14" t="s">
        <v>33</v>
      </c>
      <c r="AX2261" s="14" t="s">
        <v>78</v>
      </c>
      <c r="AY2261" s="216" t="s">
        <v>157</v>
      </c>
    </row>
    <row r="2262" spans="2:51" s="14" customFormat="1" ht="10.199999999999999">
      <c r="B2262" s="206"/>
      <c r="C2262" s="207"/>
      <c r="D2262" s="197" t="s">
        <v>167</v>
      </c>
      <c r="E2262" s="208" t="s">
        <v>1</v>
      </c>
      <c r="F2262" s="209" t="s">
        <v>3979</v>
      </c>
      <c r="G2262" s="207"/>
      <c r="H2262" s="210">
        <v>4.9950000000000001</v>
      </c>
      <c r="I2262" s="211"/>
      <c r="J2262" s="207"/>
      <c r="K2262" s="207"/>
      <c r="L2262" s="212"/>
      <c r="M2262" s="213"/>
      <c r="N2262" s="214"/>
      <c r="O2262" s="214"/>
      <c r="P2262" s="214"/>
      <c r="Q2262" s="214"/>
      <c r="R2262" s="214"/>
      <c r="S2262" s="214"/>
      <c r="T2262" s="215"/>
      <c r="AT2262" s="216" t="s">
        <v>167</v>
      </c>
      <c r="AU2262" s="216" t="s">
        <v>87</v>
      </c>
      <c r="AV2262" s="14" t="s">
        <v>87</v>
      </c>
      <c r="AW2262" s="14" t="s">
        <v>33</v>
      </c>
      <c r="AX2262" s="14" t="s">
        <v>78</v>
      </c>
      <c r="AY2262" s="216" t="s">
        <v>157</v>
      </c>
    </row>
    <row r="2263" spans="2:51" s="14" customFormat="1" ht="10.199999999999999">
      <c r="B2263" s="206"/>
      <c r="C2263" s="207"/>
      <c r="D2263" s="197" t="s">
        <v>167</v>
      </c>
      <c r="E2263" s="208" t="s">
        <v>1</v>
      </c>
      <c r="F2263" s="209" t="s">
        <v>3980</v>
      </c>
      <c r="G2263" s="207"/>
      <c r="H2263" s="210">
        <v>8</v>
      </c>
      <c r="I2263" s="211"/>
      <c r="J2263" s="207"/>
      <c r="K2263" s="207"/>
      <c r="L2263" s="212"/>
      <c r="M2263" s="213"/>
      <c r="N2263" s="214"/>
      <c r="O2263" s="214"/>
      <c r="P2263" s="214"/>
      <c r="Q2263" s="214"/>
      <c r="R2263" s="214"/>
      <c r="S2263" s="214"/>
      <c r="T2263" s="215"/>
      <c r="AT2263" s="216" t="s">
        <v>167</v>
      </c>
      <c r="AU2263" s="216" t="s">
        <v>87</v>
      </c>
      <c r="AV2263" s="14" t="s">
        <v>87</v>
      </c>
      <c r="AW2263" s="14" t="s">
        <v>33</v>
      </c>
      <c r="AX2263" s="14" t="s">
        <v>78</v>
      </c>
      <c r="AY2263" s="216" t="s">
        <v>157</v>
      </c>
    </row>
    <row r="2264" spans="2:51" s="14" customFormat="1" ht="10.199999999999999">
      <c r="B2264" s="206"/>
      <c r="C2264" s="207"/>
      <c r="D2264" s="197" t="s">
        <v>167</v>
      </c>
      <c r="E2264" s="208" t="s">
        <v>1</v>
      </c>
      <c r="F2264" s="209" t="s">
        <v>3981</v>
      </c>
      <c r="G2264" s="207"/>
      <c r="H2264" s="210">
        <v>4.6950000000000003</v>
      </c>
      <c r="I2264" s="211"/>
      <c r="J2264" s="207"/>
      <c r="K2264" s="207"/>
      <c r="L2264" s="212"/>
      <c r="M2264" s="213"/>
      <c r="N2264" s="214"/>
      <c r="O2264" s="214"/>
      <c r="P2264" s="214"/>
      <c r="Q2264" s="214"/>
      <c r="R2264" s="214"/>
      <c r="S2264" s="214"/>
      <c r="T2264" s="215"/>
      <c r="AT2264" s="216" t="s">
        <v>167</v>
      </c>
      <c r="AU2264" s="216" t="s">
        <v>87</v>
      </c>
      <c r="AV2264" s="14" t="s">
        <v>87</v>
      </c>
      <c r="AW2264" s="14" t="s">
        <v>33</v>
      </c>
      <c r="AX2264" s="14" t="s">
        <v>78</v>
      </c>
      <c r="AY2264" s="216" t="s">
        <v>157</v>
      </c>
    </row>
    <row r="2265" spans="2:51" s="13" customFormat="1" ht="10.199999999999999">
      <c r="B2265" s="195"/>
      <c r="C2265" s="196"/>
      <c r="D2265" s="197" t="s">
        <v>167</v>
      </c>
      <c r="E2265" s="198" t="s">
        <v>1</v>
      </c>
      <c r="F2265" s="199" t="s">
        <v>178</v>
      </c>
      <c r="G2265" s="196"/>
      <c r="H2265" s="198" t="s">
        <v>1</v>
      </c>
      <c r="I2265" s="200"/>
      <c r="J2265" s="196"/>
      <c r="K2265" s="196"/>
      <c r="L2265" s="201"/>
      <c r="M2265" s="202"/>
      <c r="N2265" s="203"/>
      <c r="O2265" s="203"/>
      <c r="P2265" s="203"/>
      <c r="Q2265" s="203"/>
      <c r="R2265" s="203"/>
      <c r="S2265" s="203"/>
      <c r="T2265" s="204"/>
      <c r="AT2265" s="205" t="s">
        <v>167</v>
      </c>
      <c r="AU2265" s="205" t="s">
        <v>87</v>
      </c>
      <c r="AV2265" s="13" t="s">
        <v>85</v>
      </c>
      <c r="AW2265" s="13" t="s">
        <v>33</v>
      </c>
      <c r="AX2265" s="13" t="s">
        <v>78</v>
      </c>
      <c r="AY2265" s="205" t="s">
        <v>157</v>
      </c>
    </row>
    <row r="2266" spans="2:51" s="14" customFormat="1" ht="10.199999999999999">
      <c r="B2266" s="206"/>
      <c r="C2266" s="207"/>
      <c r="D2266" s="197" t="s">
        <v>167</v>
      </c>
      <c r="E2266" s="208" t="s">
        <v>1</v>
      </c>
      <c r="F2266" s="209" t="s">
        <v>3982</v>
      </c>
      <c r="G2266" s="207"/>
      <c r="H2266" s="210">
        <v>4.0519999999999996</v>
      </c>
      <c r="I2266" s="211"/>
      <c r="J2266" s="207"/>
      <c r="K2266" s="207"/>
      <c r="L2266" s="212"/>
      <c r="M2266" s="213"/>
      <c r="N2266" s="214"/>
      <c r="O2266" s="214"/>
      <c r="P2266" s="214"/>
      <c r="Q2266" s="214"/>
      <c r="R2266" s="214"/>
      <c r="S2266" s="214"/>
      <c r="T2266" s="215"/>
      <c r="AT2266" s="216" t="s">
        <v>167</v>
      </c>
      <c r="AU2266" s="216" t="s">
        <v>87</v>
      </c>
      <c r="AV2266" s="14" t="s">
        <v>87</v>
      </c>
      <c r="AW2266" s="14" t="s">
        <v>33</v>
      </c>
      <c r="AX2266" s="14" t="s">
        <v>78</v>
      </c>
      <c r="AY2266" s="216" t="s">
        <v>157</v>
      </c>
    </row>
    <row r="2267" spans="2:51" s="14" customFormat="1" ht="20.399999999999999">
      <c r="B2267" s="206"/>
      <c r="C2267" s="207"/>
      <c r="D2267" s="197" t="s">
        <v>167</v>
      </c>
      <c r="E2267" s="208" t="s">
        <v>1</v>
      </c>
      <c r="F2267" s="209" t="s">
        <v>3983</v>
      </c>
      <c r="G2267" s="207"/>
      <c r="H2267" s="210">
        <v>29.036999999999999</v>
      </c>
      <c r="I2267" s="211"/>
      <c r="J2267" s="207"/>
      <c r="K2267" s="207"/>
      <c r="L2267" s="212"/>
      <c r="M2267" s="213"/>
      <c r="N2267" s="214"/>
      <c r="O2267" s="214"/>
      <c r="P2267" s="214"/>
      <c r="Q2267" s="214"/>
      <c r="R2267" s="214"/>
      <c r="S2267" s="214"/>
      <c r="T2267" s="215"/>
      <c r="AT2267" s="216" t="s">
        <v>167</v>
      </c>
      <c r="AU2267" s="216" t="s">
        <v>87</v>
      </c>
      <c r="AV2267" s="14" t="s">
        <v>87</v>
      </c>
      <c r="AW2267" s="14" t="s">
        <v>33</v>
      </c>
      <c r="AX2267" s="14" t="s">
        <v>78</v>
      </c>
      <c r="AY2267" s="216" t="s">
        <v>157</v>
      </c>
    </row>
    <row r="2268" spans="2:51" s="14" customFormat="1" ht="10.199999999999999">
      <c r="B2268" s="206"/>
      <c r="C2268" s="207"/>
      <c r="D2268" s="197" t="s">
        <v>167</v>
      </c>
      <c r="E2268" s="208" t="s">
        <v>1</v>
      </c>
      <c r="F2268" s="209" t="s">
        <v>3984</v>
      </c>
      <c r="G2268" s="207"/>
      <c r="H2268" s="210">
        <v>26.145</v>
      </c>
      <c r="I2268" s="211"/>
      <c r="J2268" s="207"/>
      <c r="K2268" s="207"/>
      <c r="L2268" s="212"/>
      <c r="M2268" s="213"/>
      <c r="N2268" s="214"/>
      <c r="O2268" s="214"/>
      <c r="P2268" s="214"/>
      <c r="Q2268" s="214"/>
      <c r="R2268" s="214"/>
      <c r="S2268" s="214"/>
      <c r="T2268" s="215"/>
      <c r="AT2268" s="216" t="s">
        <v>167</v>
      </c>
      <c r="AU2268" s="216" t="s">
        <v>87</v>
      </c>
      <c r="AV2268" s="14" t="s">
        <v>87</v>
      </c>
      <c r="AW2268" s="14" t="s">
        <v>33</v>
      </c>
      <c r="AX2268" s="14" t="s">
        <v>78</v>
      </c>
      <c r="AY2268" s="216" t="s">
        <v>157</v>
      </c>
    </row>
    <row r="2269" spans="2:51" s="14" customFormat="1" ht="10.199999999999999">
      <c r="B2269" s="206"/>
      <c r="C2269" s="207"/>
      <c r="D2269" s="197" t="s">
        <v>167</v>
      </c>
      <c r="E2269" s="208" t="s">
        <v>1</v>
      </c>
      <c r="F2269" s="209" t="s">
        <v>3985</v>
      </c>
      <c r="G2269" s="207"/>
      <c r="H2269" s="210">
        <v>5.04</v>
      </c>
      <c r="I2269" s="211"/>
      <c r="J2269" s="207"/>
      <c r="K2269" s="207"/>
      <c r="L2269" s="212"/>
      <c r="M2269" s="213"/>
      <c r="N2269" s="214"/>
      <c r="O2269" s="214"/>
      <c r="P2269" s="214"/>
      <c r="Q2269" s="214"/>
      <c r="R2269" s="214"/>
      <c r="S2269" s="214"/>
      <c r="T2269" s="215"/>
      <c r="AT2269" s="216" t="s">
        <v>167</v>
      </c>
      <c r="AU2269" s="216" t="s">
        <v>87</v>
      </c>
      <c r="AV2269" s="14" t="s">
        <v>87</v>
      </c>
      <c r="AW2269" s="14" t="s">
        <v>33</v>
      </c>
      <c r="AX2269" s="14" t="s">
        <v>78</v>
      </c>
      <c r="AY2269" s="216" t="s">
        <v>157</v>
      </c>
    </row>
    <row r="2270" spans="2:51" s="14" customFormat="1" ht="30.6">
      <c r="B2270" s="206"/>
      <c r="C2270" s="207"/>
      <c r="D2270" s="197" t="s">
        <v>167</v>
      </c>
      <c r="E2270" s="208" t="s">
        <v>1</v>
      </c>
      <c r="F2270" s="209" t="s">
        <v>3986</v>
      </c>
      <c r="G2270" s="207"/>
      <c r="H2270" s="210">
        <v>41.42</v>
      </c>
      <c r="I2270" s="211"/>
      <c r="J2270" s="207"/>
      <c r="K2270" s="207"/>
      <c r="L2270" s="212"/>
      <c r="M2270" s="213"/>
      <c r="N2270" s="214"/>
      <c r="O2270" s="214"/>
      <c r="P2270" s="214"/>
      <c r="Q2270" s="214"/>
      <c r="R2270" s="214"/>
      <c r="S2270" s="214"/>
      <c r="T2270" s="215"/>
      <c r="AT2270" s="216" t="s">
        <v>167</v>
      </c>
      <c r="AU2270" s="216" t="s">
        <v>87</v>
      </c>
      <c r="AV2270" s="14" t="s">
        <v>87</v>
      </c>
      <c r="AW2270" s="14" t="s">
        <v>33</v>
      </c>
      <c r="AX2270" s="14" t="s">
        <v>78</v>
      </c>
      <c r="AY2270" s="216" t="s">
        <v>157</v>
      </c>
    </row>
    <row r="2271" spans="2:51" s="14" customFormat="1" ht="20.399999999999999">
      <c r="B2271" s="206"/>
      <c r="C2271" s="207"/>
      <c r="D2271" s="197" t="s">
        <v>167</v>
      </c>
      <c r="E2271" s="208" t="s">
        <v>1</v>
      </c>
      <c r="F2271" s="209" t="s">
        <v>3987</v>
      </c>
      <c r="G2271" s="207"/>
      <c r="H2271" s="210">
        <v>30.32</v>
      </c>
      <c r="I2271" s="211"/>
      <c r="J2271" s="207"/>
      <c r="K2271" s="207"/>
      <c r="L2271" s="212"/>
      <c r="M2271" s="213"/>
      <c r="N2271" s="214"/>
      <c r="O2271" s="214"/>
      <c r="P2271" s="214"/>
      <c r="Q2271" s="214"/>
      <c r="R2271" s="214"/>
      <c r="S2271" s="214"/>
      <c r="T2271" s="215"/>
      <c r="AT2271" s="216" t="s">
        <v>167</v>
      </c>
      <c r="AU2271" s="216" t="s">
        <v>87</v>
      </c>
      <c r="AV2271" s="14" t="s">
        <v>87</v>
      </c>
      <c r="AW2271" s="14" t="s">
        <v>33</v>
      </c>
      <c r="AX2271" s="14" t="s">
        <v>78</v>
      </c>
      <c r="AY2271" s="216" t="s">
        <v>157</v>
      </c>
    </row>
    <row r="2272" spans="2:51" s="14" customFormat="1" ht="10.199999999999999">
      <c r="B2272" s="206"/>
      <c r="C2272" s="207"/>
      <c r="D2272" s="197" t="s">
        <v>167</v>
      </c>
      <c r="E2272" s="208" t="s">
        <v>1</v>
      </c>
      <c r="F2272" s="209" t="s">
        <v>3988</v>
      </c>
      <c r="G2272" s="207"/>
      <c r="H2272" s="210">
        <v>20.425000000000001</v>
      </c>
      <c r="I2272" s="211"/>
      <c r="J2272" s="207"/>
      <c r="K2272" s="207"/>
      <c r="L2272" s="212"/>
      <c r="M2272" s="213"/>
      <c r="N2272" s="214"/>
      <c r="O2272" s="214"/>
      <c r="P2272" s="214"/>
      <c r="Q2272" s="214"/>
      <c r="R2272" s="214"/>
      <c r="S2272" s="214"/>
      <c r="T2272" s="215"/>
      <c r="AT2272" s="216" t="s">
        <v>167</v>
      </c>
      <c r="AU2272" s="216" t="s">
        <v>87</v>
      </c>
      <c r="AV2272" s="14" t="s">
        <v>87</v>
      </c>
      <c r="AW2272" s="14" t="s">
        <v>33</v>
      </c>
      <c r="AX2272" s="14" t="s">
        <v>78</v>
      </c>
      <c r="AY2272" s="216" t="s">
        <v>157</v>
      </c>
    </row>
    <row r="2273" spans="2:51" s="14" customFormat="1" ht="10.199999999999999">
      <c r="B2273" s="206"/>
      <c r="C2273" s="207"/>
      <c r="D2273" s="197" t="s">
        <v>167</v>
      </c>
      <c r="E2273" s="208" t="s">
        <v>1</v>
      </c>
      <c r="F2273" s="209" t="s">
        <v>3989</v>
      </c>
      <c r="G2273" s="207"/>
      <c r="H2273" s="210">
        <v>14.23</v>
      </c>
      <c r="I2273" s="211"/>
      <c r="J2273" s="207"/>
      <c r="K2273" s="207"/>
      <c r="L2273" s="212"/>
      <c r="M2273" s="213"/>
      <c r="N2273" s="214"/>
      <c r="O2273" s="214"/>
      <c r="P2273" s="214"/>
      <c r="Q2273" s="214"/>
      <c r="R2273" s="214"/>
      <c r="S2273" s="214"/>
      <c r="T2273" s="215"/>
      <c r="AT2273" s="216" t="s">
        <v>167</v>
      </c>
      <c r="AU2273" s="216" t="s">
        <v>87</v>
      </c>
      <c r="AV2273" s="14" t="s">
        <v>87</v>
      </c>
      <c r="AW2273" s="14" t="s">
        <v>33</v>
      </c>
      <c r="AX2273" s="14" t="s">
        <v>78</v>
      </c>
      <c r="AY2273" s="216" t="s">
        <v>157</v>
      </c>
    </row>
    <row r="2274" spans="2:51" s="14" customFormat="1" ht="10.199999999999999">
      <c r="B2274" s="206"/>
      <c r="C2274" s="207"/>
      <c r="D2274" s="197" t="s">
        <v>167</v>
      </c>
      <c r="E2274" s="208" t="s">
        <v>1</v>
      </c>
      <c r="F2274" s="209" t="s">
        <v>3990</v>
      </c>
      <c r="G2274" s="207"/>
      <c r="H2274" s="210">
        <v>5.75</v>
      </c>
      <c r="I2274" s="211"/>
      <c r="J2274" s="207"/>
      <c r="K2274" s="207"/>
      <c r="L2274" s="212"/>
      <c r="M2274" s="213"/>
      <c r="N2274" s="214"/>
      <c r="O2274" s="214"/>
      <c r="P2274" s="214"/>
      <c r="Q2274" s="214"/>
      <c r="R2274" s="214"/>
      <c r="S2274" s="214"/>
      <c r="T2274" s="215"/>
      <c r="AT2274" s="216" t="s">
        <v>167</v>
      </c>
      <c r="AU2274" s="216" t="s">
        <v>87</v>
      </c>
      <c r="AV2274" s="14" t="s">
        <v>87</v>
      </c>
      <c r="AW2274" s="14" t="s">
        <v>33</v>
      </c>
      <c r="AX2274" s="14" t="s">
        <v>78</v>
      </c>
      <c r="AY2274" s="216" t="s">
        <v>157</v>
      </c>
    </row>
    <row r="2275" spans="2:51" s="14" customFormat="1" ht="20.399999999999999">
      <c r="B2275" s="206"/>
      <c r="C2275" s="207"/>
      <c r="D2275" s="197" t="s">
        <v>167</v>
      </c>
      <c r="E2275" s="208" t="s">
        <v>1</v>
      </c>
      <c r="F2275" s="209" t="s">
        <v>3991</v>
      </c>
      <c r="G2275" s="207"/>
      <c r="H2275" s="210">
        <v>22.63</v>
      </c>
      <c r="I2275" s="211"/>
      <c r="J2275" s="207"/>
      <c r="K2275" s="207"/>
      <c r="L2275" s="212"/>
      <c r="M2275" s="213"/>
      <c r="N2275" s="214"/>
      <c r="O2275" s="214"/>
      <c r="P2275" s="214"/>
      <c r="Q2275" s="214"/>
      <c r="R2275" s="214"/>
      <c r="S2275" s="214"/>
      <c r="T2275" s="215"/>
      <c r="AT2275" s="216" t="s">
        <v>167</v>
      </c>
      <c r="AU2275" s="216" t="s">
        <v>87</v>
      </c>
      <c r="AV2275" s="14" t="s">
        <v>87</v>
      </c>
      <c r="AW2275" s="14" t="s">
        <v>33</v>
      </c>
      <c r="AX2275" s="14" t="s">
        <v>78</v>
      </c>
      <c r="AY2275" s="216" t="s">
        <v>157</v>
      </c>
    </row>
    <row r="2276" spans="2:51" s="14" customFormat="1" ht="10.199999999999999">
      <c r="B2276" s="206"/>
      <c r="C2276" s="207"/>
      <c r="D2276" s="197" t="s">
        <v>167</v>
      </c>
      <c r="E2276" s="208" t="s">
        <v>1</v>
      </c>
      <c r="F2276" s="209" t="s">
        <v>3992</v>
      </c>
      <c r="G2276" s="207"/>
      <c r="H2276" s="210">
        <v>5.4749999999999996</v>
      </c>
      <c r="I2276" s="211"/>
      <c r="J2276" s="207"/>
      <c r="K2276" s="207"/>
      <c r="L2276" s="212"/>
      <c r="M2276" s="213"/>
      <c r="N2276" s="214"/>
      <c r="O2276" s="214"/>
      <c r="P2276" s="214"/>
      <c r="Q2276" s="214"/>
      <c r="R2276" s="214"/>
      <c r="S2276" s="214"/>
      <c r="T2276" s="215"/>
      <c r="AT2276" s="216" t="s">
        <v>167</v>
      </c>
      <c r="AU2276" s="216" t="s">
        <v>87</v>
      </c>
      <c r="AV2276" s="14" t="s">
        <v>87</v>
      </c>
      <c r="AW2276" s="14" t="s">
        <v>33</v>
      </c>
      <c r="AX2276" s="14" t="s">
        <v>78</v>
      </c>
      <c r="AY2276" s="216" t="s">
        <v>157</v>
      </c>
    </row>
    <row r="2277" spans="2:51" s="14" customFormat="1" ht="10.199999999999999">
      <c r="B2277" s="206"/>
      <c r="C2277" s="207"/>
      <c r="D2277" s="197" t="s">
        <v>167</v>
      </c>
      <c r="E2277" s="208" t="s">
        <v>1</v>
      </c>
      <c r="F2277" s="209" t="s">
        <v>3993</v>
      </c>
      <c r="G2277" s="207"/>
      <c r="H2277" s="210">
        <v>5.8</v>
      </c>
      <c r="I2277" s="211"/>
      <c r="J2277" s="207"/>
      <c r="K2277" s="207"/>
      <c r="L2277" s="212"/>
      <c r="M2277" s="213"/>
      <c r="N2277" s="214"/>
      <c r="O2277" s="214"/>
      <c r="P2277" s="214"/>
      <c r="Q2277" s="214"/>
      <c r="R2277" s="214"/>
      <c r="S2277" s="214"/>
      <c r="T2277" s="215"/>
      <c r="AT2277" s="216" t="s">
        <v>167</v>
      </c>
      <c r="AU2277" s="216" t="s">
        <v>87</v>
      </c>
      <c r="AV2277" s="14" t="s">
        <v>87</v>
      </c>
      <c r="AW2277" s="14" t="s">
        <v>33</v>
      </c>
      <c r="AX2277" s="14" t="s">
        <v>78</v>
      </c>
      <c r="AY2277" s="216" t="s">
        <v>157</v>
      </c>
    </row>
    <row r="2278" spans="2:51" s="14" customFormat="1" ht="10.199999999999999">
      <c r="B2278" s="206"/>
      <c r="C2278" s="207"/>
      <c r="D2278" s="197" t="s">
        <v>167</v>
      </c>
      <c r="E2278" s="208" t="s">
        <v>1</v>
      </c>
      <c r="F2278" s="209" t="s">
        <v>3994</v>
      </c>
      <c r="G2278" s="207"/>
      <c r="H2278" s="210">
        <v>6.26</v>
      </c>
      <c r="I2278" s="211"/>
      <c r="J2278" s="207"/>
      <c r="K2278" s="207"/>
      <c r="L2278" s="212"/>
      <c r="M2278" s="213"/>
      <c r="N2278" s="214"/>
      <c r="O2278" s="214"/>
      <c r="P2278" s="214"/>
      <c r="Q2278" s="214"/>
      <c r="R2278" s="214"/>
      <c r="S2278" s="214"/>
      <c r="T2278" s="215"/>
      <c r="AT2278" s="216" t="s">
        <v>167</v>
      </c>
      <c r="AU2278" s="216" t="s">
        <v>87</v>
      </c>
      <c r="AV2278" s="14" t="s">
        <v>87</v>
      </c>
      <c r="AW2278" s="14" t="s">
        <v>33</v>
      </c>
      <c r="AX2278" s="14" t="s">
        <v>78</v>
      </c>
      <c r="AY2278" s="216" t="s">
        <v>157</v>
      </c>
    </row>
    <row r="2279" spans="2:51" s="14" customFormat="1" ht="10.199999999999999">
      <c r="B2279" s="206"/>
      <c r="C2279" s="207"/>
      <c r="D2279" s="197" t="s">
        <v>167</v>
      </c>
      <c r="E2279" s="208" t="s">
        <v>1</v>
      </c>
      <c r="F2279" s="209" t="s">
        <v>4026</v>
      </c>
      <c r="G2279" s="207"/>
      <c r="H2279" s="210">
        <v>5.6849999999999996</v>
      </c>
      <c r="I2279" s="211"/>
      <c r="J2279" s="207"/>
      <c r="K2279" s="207"/>
      <c r="L2279" s="212"/>
      <c r="M2279" s="213"/>
      <c r="N2279" s="214"/>
      <c r="O2279" s="214"/>
      <c r="P2279" s="214"/>
      <c r="Q2279" s="214"/>
      <c r="R2279" s="214"/>
      <c r="S2279" s="214"/>
      <c r="T2279" s="215"/>
      <c r="AT2279" s="216" t="s">
        <v>167</v>
      </c>
      <c r="AU2279" s="216" t="s">
        <v>87</v>
      </c>
      <c r="AV2279" s="14" t="s">
        <v>87</v>
      </c>
      <c r="AW2279" s="14" t="s">
        <v>33</v>
      </c>
      <c r="AX2279" s="14" t="s">
        <v>78</v>
      </c>
      <c r="AY2279" s="216" t="s">
        <v>157</v>
      </c>
    </row>
    <row r="2280" spans="2:51" s="14" customFormat="1" ht="10.199999999999999">
      <c r="B2280" s="206"/>
      <c r="C2280" s="207"/>
      <c r="D2280" s="197" t="s">
        <v>167</v>
      </c>
      <c r="E2280" s="208" t="s">
        <v>1</v>
      </c>
      <c r="F2280" s="209" t="s">
        <v>3996</v>
      </c>
      <c r="G2280" s="207"/>
      <c r="H2280" s="210">
        <v>9.8699999999999992</v>
      </c>
      <c r="I2280" s="211"/>
      <c r="J2280" s="207"/>
      <c r="K2280" s="207"/>
      <c r="L2280" s="212"/>
      <c r="M2280" s="213"/>
      <c r="N2280" s="214"/>
      <c r="O2280" s="214"/>
      <c r="P2280" s="214"/>
      <c r="Q2280" s="214"/>
      <c r="R2280" s="214"/>
      <c r="S2280" s="214"/>
      <c r="T2280" s="215"/>
      <c r="AT2280" s="216" t="s">
        <v>167</v>
      </c>
      <c r="AU2280" s="216" t="s">
        <v>87</v>
      </c>
      <c r="AV2280" s="14" t="s">
        <v>87</v>
      </c>
      <c r="AW2280" s="14" t="s">
        <v>33</v>
      </c>
      <c r="AX2280" s="14" t="s">
        <v>78</v>
      </c>
      <c r="AY2280" s="216" t="s">
        <v>157</v>
      </c>
    </row>
    <row r="2281" spans="2:51" s="14" customFormat="1" ht="10.199999999999999">
      <c r="B2281" s="206"/>
      <c r="C2281" s="207"/>
      <c r="D2281" s="197" t="s">
        <v>167</v>
      </c>
      <c r="E2281" s="208" t="s">
        <v>1</v>
      </c>
      <c r="F2281" s="209" t="s">
        <v>3997</v>
      </c>
      <c r="G2281" s="207"/>
      <c r="H2281" s="210">
        <v>11.55</v>
      </c>
      <c r="I2281" s="211"/>
      <c r="J2281" s="207"/>
      <c r="K2281" s="207"/>
      <c r="L2281" s="212"/>
      <c r="M2281" s="213"/>
      <c r="N2281" s="214"/>
      <c r="O2281" s="214"/>
      <c r="P2281" s="214"/>
      <c r="Q2281" s="214"/>
      <c r="R2281" s="214"/>
      <c r="S2281" s="214"/>
      <c r="T2281" s="215"/>
      <c r="AT2281" s="216" t="s">
        <v>167</v>
      </c>
      <c r="AU2281" s="216" t="s">
        <v>87</v>
      </c>
      <c r="AV2281" s="14" t="s">
        <v>87</v>
      </c>
      <c r="AW2281" s="14" t="s">
        <v>33</v>
      </c>
      <c r="AX2281" s="14" t="s">
        <v>78</v>
      </c>
      <c r="AY2281" s="216" t="s">
        <v>157</v>
      </c>
    </row>
    <row r="2282" spans="2:51" s="14" customFormat="1" ht="10.199999999999999">
      <c r="B2282" s="206"/>
      <c r="C2282" s="207"/>
      <c r="D2282" s="197" t="s">
        <v>167</v>
      </c>
      <c r="E2282" s="208" t="s">
        <v>1</v>
      </c>
      <c r="F2282" s="209" t="s">
        <v>3998</v>
      </c>
      <c r="G2282" s="207"/>
      <c r="H2282" s="210">
        <v>3.9</v>
      </c>
      <c r="I2282" s="211"/>
      <c r="J2282" s="207"/>
      <c r="K2282" s="207"/>
      <c r="L2282" s="212"/>
      <c r="M2282" s="213"/>
      <c r="N2282" s="214"/>
      <c r="O2282" s="214"/>
      <c r="P2282" s="214"/>
      <c r="Q2282" s="214"/>
      <c r="R2282" s="214"/>
      <c r="S2282" s="214"/>
      <c r="T2282" s="215"/>
      <c r="AT2282" s="216" t="s">
        <v>167</v>
      </c>
      <c r="AU2282" s="216" t="s">
        <v>87</v>
      </c>
      <c r="AV2282" s="14" t="s">
        <v>87</v>
      </c>
      <c r="AW2282" s="14" t="s">
        <v>33</v>
      </c>
      <c r="AX2282" s="14" t="s">
        <v>78</v>
      </c>
      <c r="AY2282" s="216" t="s">
        <v>157</v>
      </c>
    </row>
    <row r="2283" spans="2:51" s="14" customFormat="1" ht="10.199999999999999">
      <c r="B2283" s="206"/>
      <c r="C2283" s="207"/>
      <c r="D2283" s="197" t="s">
        <v>167</v>
      </c>
      <c r="E2283" s="208" t="s">
        <v>1</v>
      </c>
      <c r="F2283" s="209" t="s">
        <v>3999</v>
      </c>
      <c r="G2283" s="207"/>
      <c r="H2283" s="210">
        <v>5.5949999999999998</v>
      </c>
      <c r="I2283" s="211"/>
      <c r="J2283" s="207"/>
      <c r="K2283" s="207"/>
      <c r="L2283" s="212"/>
      <c r="M2283" s="213"/>
      <c r="N2283" s="214"/>
      <c r="O2283" s="214"/>
      <c r="P2283" s="214"/>
      <c r="Q2283" s="214"/>
      <c r="R2283" s="214"/>
      <c r="S2283" s="214"/>
      <c r="T2283" s="215"/>
      <c r="AT2283" s="216" t="s">
        <v>167</v>
      </c>
      <c r="AU2283" s="216" t="s">
        <v>87</v>
      </c>
      <c r="AV2283" s="14" t="s">
        <v>87</v>
      </c>
      <c r="AW2283" s="14" t="s">
        <v>33</v>
      </c>
      <c r="AX2283" s="14" t="s">
        <v>78</v>
      </c>
      <c r="AY2283" s="216" t="s">
        <v>157</v>
      </c>
    </row>
    <row r="2284" spans="2:51" s="14" customFormat="1" ht="10.199999999999999">
      <c r="B2284" s="206"/>
      <c r="C2284" s="207"/>
      <c r="D2284" s="197" t="s">
        <v>167</v>
      </c>
      <c r="E2284" s="208" t="s">
        <v>1</v>
      </c>
      <c r="F2284" s="209" t="s">
        <v>3999</v>
      </c>
      <c r="G2284" s="207"/>
      <c r="H2284" s="210">
        <v>5.5949999999999998</v>
      </c>
      <c r="I2284" s="211"/>
      <c r="J2284" s="207"/>
      <c r="K2284" s="207"/>
      <c r="L2284" s="212"/>
      <c r="M2284" s="213"/>
      <c r="N2284" s="214"/>
      <c r="O2284" s="214"/>
      <c r="P2284" s="214"/>
      <c r="Q2284" s="214"/>
      <c r="R2284" s="214"/>
      <c r="S2284" s="214"/>
      <c r="T2284" s="215"/>
      <c r="AT2284" s="216" t="s">
        <v>167</v>
      </c>
      <c r="AU2284" s="216" t="s">
        <v>87</v>
      </c>
      <c r="AV2284" s="14" t="s">
        <v>87</v>
      </c>
      <c r="AW2284" s="14" t="s">
        <v>33</v>
      </c>
      <c r="AX2284" s="14" t="s">
        <v>78</v>
      </c>
      <c r="AY2284" s="216" t="s">
        <v>157</v>
      </c>
    </row>
    <row r="2285" spans="2:51" s="14" customFormat="1" ht="30.6">
      <c r="B2285" s="206"/>
      <c r="C2285" s="207"/>
      <c r="D2285" s="197" t="s">
        <v>167</v>
      </c>
      <c r="E2285" s="208" t="s">
        <v>1</v>
      </c>
      <c r="F2285" s="209" t="s">
        <v>4000</v>
      </c>
      <c r="G2285" s="207"/>
      <c r="H2285" s="210">
        <v>6.7380000000000004</v>
      </c>
      <c r="I2285" s="211"/>
      <c r="J2285" s="207"/>
      <c r="K2285" s="207"/>
      <c r="L2285" s="212"/>
      <c r="M2285" s="213"/>
      <c r="N2285" s="214"/>
      <c r="O2285" s="214"/>
      <c r="P2285" s="214"/>
      <c r="Q2285" s="214"/>
      <c r="R2285" s="214"/>
      <c r="S2285" s="214"/>
      <c r="T2285" s="215"/>
      <c r="AT2285" s="216" t="s">
        <v>167</v>
      </c>
      <c r="AU2285" s="216" t="s">
        <v>87</v>
      </c>
      <c r="AV2285" s="14" t="s">
        <v>87</v>
      </c>
      <c r="AW2285" s="14" t="s">
        <v>33</v>
      </c>
      <c r="AX2285" s="14" t="s">
        <v>78</v>
      </c>
      <c r="AY2285" s="216" t="s">
        <v>157</v>
      </c>
    </row>
    <row r="2286" spans="2:51" s="14" customFormat="1" ht="10.199999999999999">
      <c r="B2286" s="206"/>
      <c r="C2286" s="207"/>
      <c r="D2286" s="197" t="s">
        <v>167</v>
      </c>
      <c r="E2286" s="208" t="s">
        <v>1</v>
      </c>
      <c r="F2286" s="209" t="s">
        <v>4001</v>
      </c>
      <c r="G2286" s="207"/>
      <c r="H2286" s="210">
        <v>7.0949999999999998</v>
      </c>
      <c r="I2286" s="211"/>
      <c r="J2286" s="207"/>
      <c r="K2286" s="207"/>
      <c r="L2286" s="212"/>
      <c r="M2286" s="213"/>
      <c r="N2286" s="214"/>
      <c r="O2286" s="214"/>
      <c r="P2286" s="214"/>
      <c r="Q2286" s="214"/>
      <c r="R2286" s="214"/>
      <c r="S2286" s="214"/>
      <c r="T2286" s="215"/>
      <c r="AT2286" s="216" t="s">
        <v>167</v>
      </c>
      <c r="AU2286" s="216" t="s">
        <v>87</v>
      </c>
      <c r="AV2286" s="14" t="s">
        <v>87</v>
      </c>
      <c r="AW2286" s="14" t="s">
        <v>33</v>
      </c>
      <c r="AX2286" s="14" t="s">
        <v>78</v>
      </c>
      <c r="AY2286" s="216" t="s">
        <v>157</v>
      </c>
    </row>
    <row r="2287" spans="2:51" s="14" customFormat="1" ht="10.199999999999999">
      <c r="B2287" s="206"/>
      <c r="C2287" s="207"/>
      <c r="D2287" s="197" t="s">
        <v>167</v>
      </c>
      <c r="E2287" s="208" t="s">
        <v>1</v>
      </c>
      <c r="F2287" s="209" t="s">
        <v>4002</v>
      </c>
      <c r="G2287" s="207"/>
      <c r="H2287" s="210">
        <v>8.5500000000000007</v>
      </c>
      <c r="I2287" s="211"/>
      <c r="J2287" s="207"/>
      <c r="K2287" s="207"/>
      <c r="L2287" s="212"/>
      <c r="M2287" s="213"/>
      <c r="N2287" s="214"/>
      <c r="O2287" s="214"/>
      <c r="P2287" s="214"/>
      <c r="Q2287" s="214"/>
      <c r="R2287" s="214"/>
      <c r="S2287" s="214"/>
      <c r="T2287" s="215"/>
      <c r="AT2287" s="216" t="s">
        <v>167</v>
      </c>
      <c r="AU2287" s="216" t="s">
        <v>87</v>
      </c>
      <c r="AV2287" s="14" t="s">
        <v>87</v>
      </c>
      <c r="AW2287" s="14" t="s">
        <v>33</v>
      </c>
      <c r="AX2287" s="14" t="s">
        <v>78</v>
      </c>
      <c r="AY2287" s="216" t="s">
        <v>157</v>
      </c>
    </row>
    <row r="2288" spans="2:51" s="14" customFormat="1" ht="10.199999999999999">
      <c r="B2288" s="206"/>
      <c r="C2288" s="207"/>
      <c r="D2288" s="197" t="s">
        <v>167</v>
      </c>
      <c r="E2288" s="208" t="s">
        <v>1</v>
      </c>
      <c r="F2288" s="209" t="s">
        <v>4003</v>
      </c>
      <c r="G2288" s="207"/>
      <c r="H2288" s="210">
        <v>9.8699999999999992</v>
      </c>
      <c r="I2288" s="211"/>
      <c r="J2288" s="207"/>
      <c r="K2288" s="207"/>
      <c r="L2288" s="212"/>
      <c r="M2288" s="213"/>
      <c r="N2288" s="214"/>
      <c r="O2288" s="214"/>
      <c r="P2288" s="214"/>
      <c r="Q2288" s="214"/>
      <c r="R2288" s="214"/>
      <c r="S2288" s="214"/>
      <c r="T2288" s="215"/>
      <c r="AT2288" s="216" t="s">
        <v>167</v>
      </c>
      <c r="AU2288" s="216" t="s">
        <v>87</v>
      </c>
      <c r="AV2288" s="14" t="s">
        <v>87</v>
      </c>
      <c r="AW2288" s="14" t="s">
        <v>33</v>
      </c>
      <c r="AX2288" s="14" t="s">
        <v>78</v>
      </c>
      <c r="AY2288" s="216" t="s">
        <v>157</v>
      </c>
    </row>
    <row r="2289" spans="1:65" s="14" customFormat="1" ht="10.199999999999999">
      <c r="B2289" s="206"/>
      <c r="C2289" s="207"/>
      <c r="D2289" s="197" t="s">
        <v>167</v>
      </c>
      <c r="E2289" s="208" t="s">
        <v>1</v>
      </c>
      <c r="F2289" s="209" t="s">
        <v>4004</v>
      </c>
      <c r="G2289" s="207"/>
      <c r="H2289" s="210">
        <v>7.35</v>
      </c>
      <c r="I2289" s="211"/>
      <c r="J2289" s="207"/>
      <c r="K2289" s="207"/>
      <c r="L2289" s="212"/>
      <c r="M2289" s="213"/>
      <c r="N2289" s="214"/>
      <c r="O2289" s="214"/>
      <c r="P2289" s="214"/>
      <c r="Q2289" s="214"/>
      <c r="R2289" s="214"/>
      <c r="S2289" s="214"/>
      <c r="T2289" s="215"/>
      <c r="AT2289" s="216" t="s">
        <v>167</v>
      </c>
      <c r="AU2289" s="216" t="s">
        <v>87</v>
      </c>
      <c r="AV2289" s="14" t="s">
        <v>87</v>
      </c>
      <c r="AW2289" s="14" t="s">
        <v>33</v>
      </c>
      <c r="AX2289" s="14" t="s">
        <v>78</v>
      </c>
      <c r="AY2289" s="216" t="s">
        <v>157</v>
      </c>
    </row>
    <row r="2290" spans="1:65" s="15" customFormat="1" ht="10.199999999999999">
      <c r="B2290" s="217"/>
      <c r="C2290" s="218"/>
      <c r="D2290" s="197" t="s">
        <v>167</v>
      </c>
      <c r="E2290" s="219" t="s">
        <v>1</v>
      </c>
      <c r="F2290" s="220" t="s">
        <v>171</v>
      </c>
      <c r="G2290" s="218"/>
      <c r="H2290" s="221">
        <v>432.20400000000018</v>
      </c>
      <c r="I2290" s="222"/>
      <c r="J2290" s="218"/>
      <c r="K2290" s="218"/>
      <c r="L2290" s="223"/>
      <c r="M2290" s="224"/>
      <c r="N2290" s="225"/>
      <c r="O2290" s="225"/>
      <c r="P2290" s="225"/>
      <c r="Q2290" s="225"/>
      <c r="R2290" s="225"/>
      <c r="S2290" s="225"/>
      <c r="T2290" s="226"/>
      <c r="AT2290" s="227" t="s">
        <v>167</v>
      </c>
      <c r="AU2290" s="227" t="s">
        <v>87</v>
      </c>
      <c r="AV2290" s="15" t="s">
        <v>165</v>
      </c>
      <c r="AW2290" s="15" t="s">
        <v>33</v>
      </c>
      <c r="AX2290" s="15" t="s">
        <v>85</v>
      </c>
      <c r="AY2290" s="227" t="s">
        <v>157</v>
      </c>
    </row>
    <row r="2291" spans="1:65" s="2" customFormat="1" ht="24.15" customHeight="1">
      <c r="A2291" s="34"/>
      <c r="B2291" s="35"/>
      <c r="C2291" s="228" t="s">
        <v>4027</v>
      </c>
      <c r="D2291" s="228" t="s">
        <v>240</v>
      </c>
      <c r="E2291" s="229" t="s">
        <v>4028</v>
      </c>
      <c r="F2291" s="230" t="s">
        <v>4029</v>
      </c>
      <c r="G2291" s="231" t="s">
        <v>174</v>
      </c>
      <c r="H2291" s="232">
        <v>475.42399999999998</v>
      </c>
      <c r="I2291" s="233"/>
      <c r="J2291" s="234">
        <f>ROUND(I2291*H2291,2)</f>
        <v>0</v>
      </c>
      <c r="K2291" s="230" t="s">
        <v>164</v>
      </c>
      <c r="L2291" s="235"/>
      <c r="M2291" s="236" t="s">
        <v>1</v>
      </c>
      <c r="N2291" s="237" t="s">
        <v>43</v>
      </c>
      <c r="O2291" s="71"/>
      <c r="P2291" s="191">
        <f>O2291*H2291</f>
        <v>0</v>
      </c>
      <c r="Q2291" s="191">
        <v>1.771E-2</v>
      </c>
      <c r="R2291" s="191">
        <f>Q2291*H2291</f>
        <v>8.4197590399999989</v>
      </c>
      <c r="S2291" s="191">
        <v>0</v>
      </c>
      <c r="T2291" s="192">
        <f>S2291*H2291</f>
        <v>0</v>
      </c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  <c r="AR2291" s="193" t="s">
        <v>367</v>
      </c>
      <c r="AT2291" s="193" t="s">
        <v>240</v>
      </c>
      <c r="AU2291" s="193" t="s">
        <v>87</v>
      </c>
      <c r="AY2291" s="17" t="s">
        <v>157</v>
      </c>
      <c r="BE2291" s="194">
        <f>IF(N2291="základní",J2291,0)</f>
        <v>0</v>
      </c>
      <c r="BF2291" s="194">
        <f>IF(N2291="snížená",J2291,0)</f>
        <v>0</v>
      </c>
      <c r="BG2291" s="194">
        <f>IF(N2291="zákl. přenesená",J2291,0)</f>
        <v>0</v>
      </c>
      <c r="BH2291" s="194">
        <f>IF(N2291="sníž. přenesená",J2291,0)</f>
        <v>0</v>
      </c>
      <c r="BI2291" s="194">
        <f>IF(N2291="nulová",J2291,0)</f>
        <v>0</v>
      </c>
      <c r="BJ2291" s="17" t="s">
        <v>85</v>
      </c>
      <c r="BK2291" s="194">
        <f>ROUND(I2291*H2291,2)</f>
        <v>0</v>
      </c>
      <c r="BL2291" s="17" t="s">
        <v>254</v>
      </c>
      <c r="BM2291" s="193" t="s">
        <v>4030</v>
      </c>
    </row>
    <row r="2292" spans="1:65" s="14" customFormat="1" ht="10.199999999999999">
      <c r="B2292" s="206"/>
      <c r="C2292" s="207"/>
      <c r="D2292" s="197" t="s">
        <v>167</v>
      </c>
      <c r="E2292" s="207"/>
      <c r="F2292" s="209" t="s">
        <v>4031</v>
      </c>
      <c r="G2292" s="207"/>
      <c r="H2292" s="210">
        <v>475.42399999999998</v>
      </c>
      <c r="I2292" s="211"/>
      <c r="J2292" s="207"/>
      <c r="K2292" s="207"/>
      <c r="L2292" s="212"/>
      <c r="M2292" s="213"/>
      <c r="N2292" s="214"/>
      <c r="O2292" s="214"/>
      <c r="P2292" s="214"/>
      <c r="Q2292" s="214"/>
      <c r="R2292" s="214"/>
      <c r="S2292" s="214"/>
      <c r="T2292" s="215"/>
      <c r="AT2292" s="216" t="s">
        <v>167</v>
      </c>
      <c r="AU2292" s="216" t="s">
        <v>87</v>
      </c>
      <c r="AV2292" s="14" t="s">
        <v>87</v>
      </c>
      <c r="AW2292" s="14" t="s">
        <v>4</v>
      </c>
      <c r="AX2292" s="14" t="s">
        <v>85</v>
      </c>
      <c r="AY2292" s="216" t="s">
        <v>157</v>
      </c>
    </row>
    <row r="2293" spans="1:65" s="2" customFormat="1" ht="33" customHeight="1">
      <c r="A2293" s="34"/>
      <c r="B2293" s="35"/>
      <c r="C2293" s="182" t="s">
        <v>4032</v>
      </c>
      <c r="D2293" s="182" t="s">
        <v>160</v>
      </c>
      <c r="E2293" s="183" t="s">
        <v>4033</v>
      </c>
      <c r="F2293" s="184" t="s">
        <v>4034</v>
      </c>
      <c r="G2293" s="185" t="s">
        <v>174</v>
      </c>
      <c r="H2293" s="186">
        <v>167.333</v>
      </c>
      <c r="I2293" s="187"/>
      <c r="J2293" s="188">
        <f>ROUND(I2293*H2293,2)</f>
        <v>0</v>
      </c>
      <c r="K2293" s="184" t="s">
        <v>164</v>
      </c>
      <c r="L2293" s="39"/>
      <c r="M2293" s="189" t="s">
        <v>1</v>
      </c>
      <c r="N2293" s="190" t="s">
        <v>43</v>
      </c>
      <c r="O2293" s="71"/>
      <c r="P2293" s="191">
        <f>O2293*H2293</f>
        <v>0</v>
      </c>
      <c r="Q2293" s="191">
        <v>0</v>
      </c>
      <c r="R2293" s="191">
        <f>Q2293*H2293</f>
        <v>0</v>
      </c>
      <c r="S2293" s="191">
        <v>0</v>
      </c>
      <c r="T2293" s="192">
        <f>S2293*H2293</f>
        <v>0</v>
      </c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R2293" s="193" t="s">
        <v>254</v>
      </c>
      <c r="AT2293" s="193" t="s">
        <v>160</v>
      </c>
      <c r="AU2293" s="193" t="s">
        <v>87</v>
      </c>
      <c r="AY2293" s="17" t="s">
        <v>157</v>
      </c>
      <c r="BE2293" s="194">
        <f>IF(N2293="základní",J2293,0)</f>
        <v>0</v>
      </c>
      <c r="BF2293" s="194">
        <f>IF(N2293="snížená",J2293,0)</f>
        <v>0</v>
      </c>
      <c r="BG2293" s="194">
        <f>IF(N2293="zákl. přenesená",J2293,0)</f>
        <v>0</v>
      </c>
      <c r="BH2293" s="194">
        <f>IF(N2293="sníž. přenesená",J2293,0)</f>
        <v>0</v>
      </c>
      <c r="BI2293" s="194">
        <f>IF(N2293="nulová",J2293,0)</f>
        <v>0</v>
      </c>
      <c r="BJ2293" s="17" t="s">
        <v>85</v>
      </c>
      <c r="BK2293" s="194">
        <f>ROUND(I2293*H2293,2)</f>
        <v>0</v>
      </c>
      <c r="BL2293" s="17" t="s">
        <v>254</v>
      </c>
      <c r="BM2293" s="193" t="s">
        <v>4035</v>
      </c>
    </row>
    <row r="2294" spans="1:65" s="13" customFormat="1" ht="10.199999999999999">
      <c r="B2294" s="195"/>
      <c r="C2294" s="196"/>
      <c r="D2294" s="197" t="s">
        <v>167</v>
      </c>
      <c r="E2294" s="198" t="s">
        <v>1</v>
      </c>
      <c r="F2294" s="199" t="s">
        <v>189</v>
      </c>
      <c r="G2294" s="196"/>
      <c r="H2294" s="198" t="s">
        <v>1</v>
      </c>
      <c r="I2294" s="200"/>
      <c r="J2294" s="196"/>
      <c r="K2294" s="196"/>
      <c r="L2294" s="201"/>
      <c r="M2294" s="202"/>
      <c r="N2294" s="203"/>
      <c r="O2294" s="203"/>
      <c r="P2294" s="203"/>
      <c r="Q2294" s="203"/>
      <c r="R2294" s="203"/>
      <c r="S2294" s="203"/>
      <c r="T2294" s="204"/>
      <c r="AT2294" s="205" t="s">
        <v>167</v>
      </c>
      <c r="AU2294" s="205" t="s">
        <v>87</v>
      </c>
      <c r="AV2294" s="13" t="s">
        <v>85</v>
      </c>
      <c r="AW2294" s="13" t="s">
        <v>33</v>
      </c>
      <c r="AX2294" s="13" t="s">
        <v>78</v>
      </c>
      <c r="AY2294" s="205" t="s">
        <v>157</v>
      </c>
    </row>
    <row r="2295" spans="1:65" s="14" customFormat="1" ht="10.199999999999999">
      <c r="B2295" s="206"/>
      <c r="C2295" s="207"/>
      <c r="D2295" s="197" t="s">
        <v>167</v>
      </c>
      <c r="E2295" s="208" t="s">
        <v>1</v>
      </c>
      <c r="F2295" s="209" t="s">
        <v>3970</v>
      </c>
      <c r="G2295" s="207"/>
      <c r="H2295" s="210">
        <v>6.15</v>
      </c>
      <c r="I2295" s="211"/>
      <c r="J2295" s="207"/>
      <c r="K2295" s="207"/>
      <c r="L2295" s="212"/>
      <c r="M2295" s="213"/>
      <c r="N2295" s="214"/>
      <c r="O2295" s="214"/>
      <c r="P2295" s="214"/>
      <c r="Q2295" s="214"/>
      <c r="R2295" s="214"/>
      <c r="S2295" s="214"/>
      <c r="T2295" s="215"/>
      <c r="AT2295" s="216" t="s">
        <v>167</v>
      </c>
      <c r="AU2295" s="216" t="s">
        <v>87</v>
      </c>
      <c r="AV2295" s="14" t="s">
        <v>87</v>
      </c>
      <c r="AW2295" s="14" t="s">
        <v>33</v>
      </c>
      <c r="AX2295" s="14" t="s">
        <v>78</v>
      </c>
      <c r="AY2295" s="216" t="s">
        <v>157</v>
      </c>
    </row>
    <row r="2296" spans="1:65" s="14" customFormat="1" ht="10.199999999999999">
      <c r="B2296" s="206"/>
      <c r="C2296" s="207"/>
      <c r="D2296" s="197" t="s">
        <v>167</v>
      </c>
      <c r="E2296" s="208" t="s">
        <v>1</v>
      </c>
      <c r="F2296" s="209" t="s">
        <v>3971</v>
      </c>
      <c r="G2296" s="207"/>
      <c r="H2296" s="210">
        <v>6</v>
      </c>
      <c r="I2296" s="211"/>
      <c r="J2296" s="207"/>
      <c r="K2296" s="207"/>
      <c r="L2296" s="212"/>
      <c r="M2296" s="213"/>
      <c r="N2296" s="214"/>
      <c r="O2296" s="214"/>
      <c r="P2296" s="214"/>
      <c r="Q2296" s="214"/>
      <c r="R2296" s="214"/>
      <c r="S2296" s="214"/>
      <c r="T2296" s="215"/>
      <c r="AT2296" s="216" t="s">
        <v>167</v>
      </c>
      <c r="AU2296" s="216" t="s">
        <v>87</v>
      </c>
      <c r="AV2296" s="14" t="s">
        <v>87</v>
      </c>
      <c r="AW2296" s="14" t="s">
        <v>33</v>
      </c>
      <c r="AX2296" s="14" t="s">
        <v>78</v>
      </c>
      <c r="AY2296" s="216" t="s">
        <v>157</v>
      </c>
    </row>
    <row r="2297" spans="1:65" s="14" customFormat="1" ht="30.6">
      <c r="B2297" s="206"/>
      <c r="C2297" s="207"/>
      <c r="D2297" s="197" t="s">
        <v>167</v>
      </c>
      <c r="E2297" s="208" t="s">
        <v>1</v>
      </c>
      <c r="F2297" s="209" t="s">
        <v>3972</v>
      </c>
      <c r="G2297" s="207"/>
      <c r="H2297" s="210">
        <v>8.1379999999999999</v>
      </c>
      <c r="I2297" s="211"/>
      <c r="J2297" s="207"/>
      <c r="K2297" s="207"/>
      <c r="L2297" s="212"/>
      <c r="M2297" s="213"/>
      <c r="N2297" s="214"/>
      <c r="O2297" s="214"/>
      <c r="P2297" s="214"/>
      <c r="Q2297" s="214"/>
      <c r="R2297" s="214"/>
      <c r="S2297" s="214"/>
      <c r="T2297" s="215"/>
      <c r="AT2297" s="216" t="s">
        <v>167</v>
      </c>
      <c r="AU2297" s="216" t="s">
        <v>87</v>
      </c>
      <c r="AV2297" s="14" t="s">
        <v>87</v>
      </c>
      <c r="AW2297" s="14" t="s">
        <v>33</v>
      </c>
      <c r="AX2297" s="14" t="s">
        <v>78</v>
      </c>
      <c r="AY2297" s="216" t="s">
        <v>157</v>
      </c>
    </row>
    <row r="2298" spans="1:65" s="14" customFormat="1" ht="10.199999999999999">
      <c r="B2298" s="206"/>
      <c r="C2298" s="207"/>
      <c r="D2298" s="197" t="s">
        <v>167</v>
      </c>
      <c r="E2298" s="208" t="s">
        <v>1</v>
      </c>
      <c r="F2298" s="209" t="s">
        <v>3973</v>
      </c>
      <c r="G2298" s="207"/>
      <c r="H2298" s="210">
        <v>5.8949999999999996</v>
      </c>
      <c r="I2298" s="211"/>
      <c r="J2298" s="207"/>
      <c r="K2298" s="207"/>
      <c r="L2298" s="212"/>
      <c r="M2298" s="213"/>
      <c r="N2298" s="214"/>
      <c r="O2298" s="214"/>
      <c r="P2298" s="214"/>
      <c r="Q2298" s="214"/>
      <c r="R2298" s="214"/>
      <c r="S2298" s="214"/>
      <c r="T2298" s="215"/>
      <c r="AT2298" s="216" t="s">
        <v>167</v>
      </c>
      <c r="AU2298" s="216" t="s">
        <v>87</v>
      </c>
      <c r="AV2298" s="14" t="s">
        <v>87</v>
      </c>
      <c r="AW2298" s="14" t="s">
        <v>33</v>
      </c>
      <c r="AX2298" s="14" t="s">
        <v>78</v>
      </c>
      <c r="AY2298" s="216" t="s">
        <v>157</v>
      </c>
    </row>
    <row r="2299" spans="1:65" s="14" customFormat="1" ht="10.199999999999999">
      <c r="B2299" s="206"/>
      <c r="C2299" s="207"/>
      <c r="D2299" s="197" t="s">
        <v>167</v>
      </c>
      <c r="E2299" s="208" t="s">
        <v>1</v>
      </c>
      <c r="F2299" s="209" t="s">
        <v>3974</v>
      </c>
      <c r="G2299" s="207"/>
      <c r="H2299" s="210">
        <v>5.55</v>
      </c>
      <c r="I2299" s="211"/>
      <c r="J2299" s="207"/>
      <c r="K2299" s="207"/>
      <c r="L2299" s="212"/>
      <c r="M2299" s="213"/>
      <c r="N2299" s="214"/>
      <c r="O2299" s="214"/>
      <c r="P2299" s="214"/>
      <c r="Q2299" s="214"/>
      <c r="R2299" s="214"/>
      <c r="S2299" s="214"/>
      <c r="T2299" s="215"/>
      <c r="AT2299" s="216" t="s">
        <v>167</v>
      </c>
      <c r="AU2299" s="216" t="s">
        <v>87</v>
      </c>
      <c r="AV2299" s="14" t="s">
        <v>87</v>
      </c>
      <c r="AW2299" s="14" t="s">
        <v>33</v>
      </c>
      <c r="AX2299" s="14" t="s">
        <v>78</v>
      </c>
      <c r="AY2299" s="216" t="s">
        <v>157</v>
      </c>
    </row>
    <row r="2300" spans="1:65" s="14" customFormat="1" ht="10.199999999999999">
      <c r="B2300" s="206"/>
      <c r="C2300" s="207"/>
      <c r="D2300" s="197" t="s">
        <v>167</v>
      </c>
      <c r="E2300" s="208" t="s">
        <v>1</v>
      </c>
      <c r="F2300" s="209" t="s">
        <v>3977</v>
      </c>
      <c r="G2300" s="207"/>
      <c r="H2300" s="210">
        <v>6.15</v>
      </c>
      <c r="I2300" s="211"/>
      <c r="J2300" s="207"/>
      <c r="K2300" s="207"/>
      <c r="L2300" s="212"/>
      <c r="M2300" s="213"/>
      <c r="N2300" s="214"/>
      <c r="O2300" s="214"/>
      <c r="P2300" s="214"/>
      <c r="Q2300" s="214"/>
      <c r="R2300" s="214"/>
      <c r="S2300" s="214"/>
      <c r="T2300" s="215"/>
      <c r="AT2300" s="216" t="s">
        <v>167</v>
      </c>
      <c r="AU2300" s="216" t="s">
        <v>87</v>
      </c>
      <c r="AV2300" s="14" t="s">
        <v>87</v>
      </c>
      <c r="AW2300" s="14" t="s">
        <v>33</v>
      </c>
      <c r="AX2300" s="14" t="s">
        <v>78</v>
      </c>
      <c r="AY2300" s="216" t="s">
        <v>157</v>
      </c>
    </row>
    <row r="2301" spans="1:65" s="14" customFormat="1" ht="10.199999999999999">
      <c r="B2301" s="206"/>
      <c r="C2301" s="207"/>
      <c r="D2301" s="197" t="s">
        <v>167</v>
      </c>
      <c r="E2301" s="208" t="s">
        <v>1</v>
      </c>
      <c r="F2301" s="209" t="s">
        <v>3978</v>
      </c>
      <c r="G2301" s="207"/>
      <c r="H2301" s="210">
        <v>4.6500000000000004</v>
      </c>
      <c r="I2301" s="211"/>
      <c r="J2301" s="207"/>
      <c r="K2301" s="207"/>
      <c r="L2301" s="212"/>
      <c r="M2301" s="213"/>
      <c r="N2301" s="214"/>
      <c r="O2301" s="214"/>
      <c r="P2301" s="214"/>
      <c r="Q2301" s="214"/>
      <c r="R2301" s="214"/>
      <c r="S2301" s="214"/>
      <c r="T2301" s="215"/>
      <c r="AT2301" s="216" t="s">
        <v>167</v>
      </c>
      <c r="AU2301" s="216" t="s">
        <v>87</v>
      </c>
      <c r="AV2301" s="14" t="s">
        <v>87</v>
      </c>
      <c r="AW2301" s="14" t="s">
        <v>33</v>
      </c>
      <c r="AX2301" s="14" t="s">
        <v>78</v>
      </c>
      <c r="AY2301" s="216" t="s">
        <v>157</v>
      </c>
    </row>
    <row r="2302" spans="1:65" s="14" customFormat="1" ht="10.199999999999999">
      <c r="B2302" s="206"/>
      <c r="C2302" s="207"/>
      <c r="D2302" s="197" t="s">
        <v>167</v>
      </c>
      <c r="E2302" s="208" t="s">
        <v>1</v>
      </c>
      <c r="F2302" s="209" t="s">
        <v>3979</v>
      </c>
      <c r="G2302" s="207"/>
      <c r="H2302" s="210">
        <v>4.9950000000000001</v>
      </c>
      <c r="I2302" s="211"/>
      <c r="J2302" s="207"/>
      <c r="K2302" s="207"/>
      <c r="L2302" s="212"/>
      <c r="M2302" s="213"/>
      <c r="N2302" s="214"/>
      <c r="O2302" s="214"/>
      <c r="P2302" s="214"/>
      <c r="Q2302" s="214"/>
      <c r="R2302" s="214"/>
      <c r="S2302" s="214"/>
      <c r="T2302" s="215"/>
      <c r="AT2302" s="216" t="s">
        <v>167</v>
      </c>
      <c r="AU2302" s="216" t="s">
        <v>87</v>
      </c>
      <c r="AV2302" s="14" t="s">
        <v>87</v>
      </c>
      <c r="AW2302" s="14" t="s">
        <v>33</v>
      </c>
      <c r="AX2302" s="14" t="s">
        <v>78</v>
      </c>
      <c r="AY2302" s="216" t="s">
        <v>157</v>
      </c>
    </row>
    <row r="2303" spans="1:65" s="14" customFormat="1" ht="10.199999999999999">
      <c r="B2303" s="206"/>
      <c r="C2303" s="207"/>
      <c r="D2303" s="197" t="s">
        <v>167</v>
      </c>
      <c r="E2303" s="208" t="s">
        <v>1</v>
      </c>
      <c r="F2303" s="209" t="s">
        <v>3979</v>
      </c>
      <c r="G2303" s="207"/>
      <c r="H2303" s="210">
        <v>4.9950000000000001</v>
      </c>
      <c r="I2303" s="211"/>
      <c r="J2303" s="207"/>
      <c r="K2303" s="207"/>
      <c r="L2303" s="212"/>
      <c r="M2303" s="213"/>
      <c r="N2303" s="214"/>
      <c r="O2303" s="214"/>
      <c r="P2303" s="214"/>
      <c r="Q2303" s="214"/>
      <c r="R2303" s="214"/>
      <c r="S2303" s="214"/>
      <c r="T2303" s="215"/>
      <c r="AT2303" s="216" t="s">
        <v>167</v>
      </c>
      <c r="AU2303" s="216" t="s">
        <v>87</v>
      </c>
      <c r="AV2303" s="14" t="s">
        <v>87</v>
      </c>
      <c r="AW2303" s="14" t="s">
        <v>33</v>
      </c>
      <c r="AX2303" s="14" t="s">
        <v>78</v>
      </c>
      <c r="AY2303" s="216" t="s">
        <v>157</v>
      </c>
    </row>
    <row r="2304" spans="1:65" s="14" customFormat="1" ht="10.199999999999999">
      <c r="B2304" s="206"/>
      <c r="C2304" s="207"/>
      <c r="D2304" s="197" t="s">
        <v>167</v>
      </c>
      <c r="E2304" s="208" t="s">
        <v>1</v>
      </c>
      <c r="F2304" s="209" t="s">
        <v>3980</v>
      </c>
      <c r="G2304" s="207"/>
      <c r="H2304" s="210">
        <v>8</v>
      </c>
      <c r="I2304" s="211"/>
      <c r="J2304" s="207"/>
      <c r="K2304" s="207"/>
      <c r="L2304" s="212"/>
      <c r="M2304" s="213"/>
      <c r="N2304" s="214"/>
      <c r="O2304" s="214"/>
      <c r="P2304" s="214"/>
      <c r="Q2304" s="214"/>
      <c r="R2304" s="214"/>
      <c r="S2304" s="214"/>
      <c r="T2304" s="215"/>
      <c r="AT2304" s="216" t="s">
        <v>167</v>
      </c>
      <c r="AU2304" s="216" t="s">
        <v>87</v>
      </c>
      <c r="AV2304" s="14" t="s">
        <v>87</v>
      </c>
      <c r="AW2304" s="14" t="s">
        <v>33</v>
      </c>
      <c r="AX2304" s="14" t="s">
        <v>78</v>
      </c>
      <c r="AY2304" s="216" t="s">
        <v>157</v>
      </c>
    </row>
    <row r="2305" spans="2:51" s="14" customFormat="1" ht="10.199999999999999">
      <c r="B2305" s="206"/>
      <c r="C2305" s="207"/>
      <c r="D2305" s="197" t="s">
        <v>167</v>
      </c>
      <c r="E2305" s="208" t="s">
        <v>1</v>
      </c>
      <c r="F2305" s="209" t="s">
        <v>3981</v>
      </c>
      <c r="G2305" s="207"/>
      <c r="H2305" s="210">
        <v>4.6950000000000003</v>
      </c>
      <c r="I2305" s="211"/>
      <c r="J2305" s="207"/>
      <c r="K2305" s="207"/>
      <c r="L2305" s="212"/>
      <c r="M2305" s="213"/>
      <c r="N2305" s="214"/>
      <c r="O2305" s="214"/>
      <c r="P2305" s="214"/>
      <c r="Q2305" s="214"/>
      <c r="R2305" s="214"/>
      <c r="S2305" s="214"/>
      <c r="T2305" s="215"/>
      <c r="AT2305" s="216" t="s">
        <v>167</v>
      </c>
      <c r="AU2305" s="216" t="s">
        <v>87</v>
      </c>
      <c r="AV2305" s="14" t="s">
        <v>87</v>
      </c>
      <c r="AW2305" s="14" t="s">
        <v>33</v>
      </c>
      <c r="AX2305" s="14" t="s">
        <v>78</v>
      </c>
      <c r="AY2305" s="216" t="s">
        <v>157</v>
      </c>
    </row>
    <row r="2306" spans="2:51" s="13" customFormat="1" ht="10.199999999999999">
      <c r="B2306" s="195"/>
      <c r="C2306" s="196"/>
      <c r="D2306" s="197" t="s">
        <v>167</v>
      </c>
      <c r="E2306" s="198" t="s">
        <v>1</v>
      </c>
      <c r="F2306" s="199" t="s">
        <v>178</v>
      </c>
      <c r="G2306" s="196"/>
      <c r="H2306" s="198" t="s">
        <v>1</v>
      </c>
      <c r="I2306" s="200"/>
      <c r="J2306" s="196"/>
      <c r="K2306" s="196"/>
      <c r="L2306" s="201"/>
      <c r="M2306" s="202"/>
      <c r="N2306" s="203"/>
      <c r="O2306" s="203"/>
      <c r="P2306" s="203"/>
      <c r="Q2306" s="203"/>
      <c r="R2306" s="203"/>
      <c r="S2306" s="203"/>
      <c r="T2306" s="204"/>
      <c r="AT2306" s="205" t="s">
        <v>167</v>
      </c>
      <c r="AU2306" s="205" t="s">
        <v>87</v>
      </c>
      <c r="AV2306" s="13" t="s">
        <v>85</v>
      </c>
      <c r="AW2306" s="13" t="s">
        <v>33</v>
      </c>
      <c r="AX2306" s="13" t="s">
        <v>78</v>
      </c>
      <c r="AY2306" s="205" t="s">
        <v>157</v>
      </c>
    </row>
    <row r="2307" spans="2:51" s="14" customFormat="1" ht="10.199999999999999">
      <c r="B2307" s="206"/>
      <c r="C2307" s="207"/>
      <c r="D2307" s="197" t="s">
        <v>167</v>
      </c>
      <c r="E2307" s="208" t="s">
        <v>1</v>
      </c>
      <c r="F2307" s="209" t="s">
        <v>3982</v>
      </c>
      <c r="G2307" s="207"/>
      <c r="H2307" s="210">
        <v>4.0519999999999996</v>
      </c>
      <c r="I2307" s="211"/>
      <c r="J2307" s="207"/>
      <c r="K2307" s="207"/>
      <c r="L2307" s="212"/>
      <c r="M2307" s="213"/>
      <c r="N2307" s="214"/>
      <c r="O2307" s="214"/>
      <c r="P2307" s="214"/>
      <c r="Q2307" s="214"/>
      <c r="R2307" s="214"/>
      <c r="S2307" s="214"/>
      <c r="T2307" s="215"/>
      <c r="AT2307" s="216" t="s">
        <v>167</v>
      </c>
      <c r="AU2307" s="216" t="s">
        <v>87</v>
      </c>
      <c r="AV2307" s="14" t="s">
        <v>87</v>
      </c>
      <c r="AW2307" s="14" t="s">
        <v>33</v>
      </c>
      <c r="AX2307" s="14" t="s">
        <v>78</v>
      </c>
      <c r="AY2307" s="216" t="s">
        <v>157</v>
      </c>
    </row>
    <row r="2308" spans="2:51" s="14" customFormat="1" ht="10.199999999999999">
      <c r="B2308" s="206"/>
      <c r="C2308" s="207"/>
      <c r="D2308" s="197" t="s">
        <v>167</v>
      </c>
      <c r="E2308" s="208" t="s">
        <v>1</v>
      </c>
      <c r="F2308" s="209" t="s">
        <v>3985</v>
      </c>
      <c r="G2308" s="207"/>
      <c r="H2308" s="210">
        <v>5.04</v>
      </c>
      <c r="I2308" s="211"/>
      <c r="J2308" s="207"/>
      <c r="K2308" s="207"/>
      <c r="L2308" s="212"/>
      <c r="M2308" s="213"/>
      <c r="N2308" s="214"/>
      <c r="O2308" s="214"/>
      <c r="P2308" s="214"/>
      <c r="Q2308" s="214"/>
      <c r="R2308" s="214"/>
      <c r="S2308" s="214"/>
      <c r="T2308" s="215"/>
      <c r="AT2308" s="216" t="s">
        <v>167</v>
      </c>
      <c r="AU2308" s="216" t="s">
        <v>87</v>
      </c>
      <c r="AV2308" s="14" t="s">
        <v>87</v>
      </c>
      <c r="AW2308" s="14" t="s">
        <v>33</v>
      </c>
      <c r="AX2308" s="14" t="s">
        <v>78</v>
      </c>
      <c r="AY2308" s="216" t="s">
        <v>157</v>
      </c>
    </row>
    <row r="2309" spans="2:51" s="14" customFormat="1" ht="10.199999999999999">
      <c r="B2309" s="206"/>
      <c r="C2309" s="207"/>
      <c r="D2309" s="197" t="s">
        <v>167</v>
      </c>
      <c r="E2309" s="208" t="s">
        <v>1</v>
      </c>
      <c r="F2309" s="209" t="s">
        <v>3990</v>
      </c>
      <c r="G2309" s="207"/>
      <c r="H2309" s="210">
        <v>5.75</v>
      </c>
      <c r="I2309" s="211"/>
      <c r="J2309" s="207"/>
      <c r="K2309" s="207"/>
      <c r="L2309" s="212"/>
      <c r="M2309" s="213"/>
      <c r="N2309" s="214"/>
      <c r="O2309" s="214"/>
      <c r="P2309" s="214"/>
      <c r="Q2309" s="214"/>
      <c r="R2309" s="214"/>
      <c r="S2309" s="214"/>
      <c r="T2309" s="215"/>
      <c r="AT2309" s="216" t="s">
        <v>167</v>
      </c>
      <c r="AU2309" s="216" t="s">
        <v>87</v>
      </c>
      <c r="AV2309" s="14" t="s">
        <v>87</v>
      </c>
      <c r="AW2309" s="14" t="s">
        <v>33</v>
      </c>
      <c r="AX2309" s="14" t="s">
        <v>78</v>
      </c>
      <c r="AY2309" s="216" t="s">
        <v>157</v>
      </c>
    </row>
    <row r="2310" spans="2:51" s="14" customFormat="1" ht="10.199999999999999">
      <c r="B2310" s="206"/>
      <c r="C2310" s="207"/>
      <c r="D2310" s="197" t="s">
        <v>167</v>
      </c>
      <c r="E2310" s="208" t="s">
        <v>1</v>
      </c>
      <c r="F2310" s="209" t="s">
        <v>3992</v>
      </c>
      <c r="G2310" s="207"/>
      <c r="H2310" s="210">
        <v>5.4749999999999996</v>
      </c>
      <c r="I2310" s="211"/>
      <c r="J2310" s="207"/>
      <c r="K2310" s="207"/>
      <c r="L2310" s="212"/>
      <c r="M2310" s="213"/>
      <c r="N2310" s="214"/>
      <c r="O2310" s="214"/>
      <c r="P2310" s="214"/>
      <c r="Q2310" s="214"/>
      <c r="R2310" s="214"/>
      <c r="S2310" s="214"/>
      <c r="T2310" s="215"/>
      <c r="AT2310" s="216" t="s">
        <v>167</v>
      </c>
      <c r="AU2310" s="216" t="s">
        <v>87</v>
      </c>
      <c r="AV2310" s="14" t="s">
        <v>87</v>
      </c>
      <c r="AW2310" s="14" t="s">
        <v>33</v>
      </c>
      <c r="AX2310" s="14" t="s">
        <v>78</v>
      </c>
      <c r="AY2310" s="216" t="s">
        <v>157</v>
      </c>
    </row>
    <row r="2311" spans="2:51" s="14" customFormat="1" ht="10.199999999999999">
      <c r="B2311" s="206"/>
      <c r="C2311" s="207"/>
      <c r="D2311" s="197" t="s">
        <v>167</v>
      </c>
      <c r="E2311" s="208" t="s">
        <v>1</v>
      </c>
      <c r="F2311" s="209" t="s">
        <v>3993</v>
      </c>
      <c r="G2311" s="207"/>
      <c r="H2311" s="210">
        <v>5.8</v>
      </c>
      <c r="I2311" s="211"/>
      <c r="J2311" s="207"/>
      <c r="K2311" s="207"/>
      <c r="L2311" s="212"/>
      <c r="M2311" s="213"/>
      <c r="N2311" s="214"/>
      <c r="O2311" s="214"/>
      <c r="P2311" s="214"/>
      <c r="Q2311" s="214"/>
      <c r="R2311" s="214"/>
      <c r="S2311" s="214"/>
      <c r="T2311" s="215"/>
      <c r="AT2311" s="216" t="s">
        <v>167</v>
      </c>
      <c r="AU2311" s="216" t="s">
        <v>87</v>
      </c>
      <c r="AV2311" s="14" t="s">
        <v>87</v>
      </c>
      <c r="AW2311" s="14" t="s">
        <v>33</v>
      </c>
      <c r="AX2311" s="14" t="s">
        <v>78</v>
      </c>
      <c r="AY2311" s="216" t="s">
        <v>157</v>
      </c>
    </row>
    <row r="2312" spans="2:51" s="14" customFormat="1" ht="10.199999999999999">
      <c r="B2312" s="206"/>
      <c r="C2312" s="207"/>
      <c r="D2312" s="197" t="s">
        <v>167</v>
      </c>
      <c r="E2312" s="208" t="s">
        <v>1</v>
      </c>
      <c r="F2312" s="209" t="s">
        <v>3994</v>
      </c>
      <c r="G2312" s="207"/>
      <c r="H2312" s="210">
        <v>6.26</v>
      </c>
      <c r="I2312" s="211"/>
      <c r="J2312" s="207"/>
      <c r="K2312" s="207"/>
      <c r="L2312" s="212"/>
      <c r="M2312" s="213"/>
      <c r="N2312" s="214"/>
      <c r="O2312" s="214"/>
      <c r="P2312" s="214"/>
      <c r="Q2312" s="214"/>
      <c r="R2312" s="214"/>
      <c r="S2312" s="214"/>
      <c r="T2312" s="215"/>
      <c r="AT2312" s="216" t="s">
        <v>167</v>
      </c>
      <c r="AU2312" s="216" t="s">
        <v>87</v>
      </c>
      <c r="AV2312" s="14" t="s">
        <v>87</v>
      </c>
      <c r="AW2312" s="14" t="s">
        <v>33</v>
      </c>
      <c r="AX2312" s="14" t="s">
        <v>78</v>
      </c>
      <c r="AY2312" s="216" t="s">
        <v>157</v>
      </c>
    </row>
    <row r="2313" spans="2:51" s="14" customFormat="1" ht="10.199999999999999">
      <c r="B2313" s="206"/>
      <c r="C2313" s="207"/>
      <c r="D2313" s="197" t="s">
        <v>167</v>
      </c>
      <c r="E2313" s="208" t="s">
        <v>1</v>
      </c>
      <c r="F2313" s="209" t="s">
        <v>3995</v>
      </c>
      <c r="G2313" s="207"/>
      <c r="H2313" s="210">
        <v>5.1749999999999998</v>
      </c>
      <c r="I2313" s="211"/>
      <c r="J2313" s="207"/>
      <c r="K2313" s="207"/>
      <c r="L2313" s="212"/>
      <c r="M2313" s="213"/>
      <c r="N2313" s="214"/>
      <c r="O2313" s="214"/>
      <c r="P2313" s="214"/>
      <c r="Q2313" s="214"/>
      <c r="R2313" s="214"/>
      <c r="S2313" s="214"/>
      <c r="T2313" s="215"/>
      <c r="AT2313" s="216" t="s">
        <v>167</v>
      </c>
      <c r="AU2313" s="216" t="s">
        <v>87</v>
      </c>
      <c r="AV2313" s="14" t="s">
        <v>87</v>
      </c>
      <c r="AW2313" s="14" t="s">
        <v>33</v>
      </c>
      <c r="AX2313" s="14" t="s">
        <v>78</v>
      </c>
      <c r="AY2313" s="216" t="s">
        <v>157</v>
      </c>
    </row>
    <row r="2314" spans="2:51" s="14" customFormat="1" ht="10.199999999999999">
      <c r="B2314" s="206"/>
      <c r="C2314" s="207"/>
      <c r="D2314" s="197" t="s">
        <v>167</v>
      </c>
      <c r="E2314" s="208" t="s">
        <v>1</v>
      </c>
      <c r="F2314" s="209" t="s">
        <v>3996</v>
      </c>
      <c r="G2314" s="207"/>
      <c r="H2314" s="210">
        <v>9.8699999999999992</v>
      </c>
      <c r="I2314" s="211"/>
      <c r="J2314" s="207"/>
      <c r="K2314" s="207"/>
      <c r="L2314" s="212"/>
      <c r="M2314" s="213"/>
      <c r="N2314" s="214"/>
      <c r="O2314" s="214"/>
      <c r="P2314" s="214"/>
      <c r="Q2314" s="214"/>
      <c r="R2314" s="214"/>
      <c r="S2314" s="214"/>
      <c r="T2314" s="215"/>
      <c r="AT2314" s="216" t="s">
        <v>167</v>
      </c>
      <c r="AU2314" s="216" t="s">
        <v>87</v>
      </c>
      <c r="AV2314" s="14" t="s">
        <v>87</v>
      </c>
      <c r="AW2314" s="14" t="s">
        <v>33</v>
      </c>
      <c r="AX2314" s="14" t="s">
        <v>78</v>
      </c>
      <c r="AY2314" s="216" t="s">
        <v>157</v>
      </c>
    </row>
    <row r="2315" spans="2:51" s="14" customFormat="1" ht="10.199999999999999">
      <c r="B2315" s="206"/>
      <c r="C2315" s="207"/>
      <c r="D2315" s="197" t="s">
        <v>167</v>
      </c>
      <c r="E2315" s="208" t="s">
        <v>1</v>
      </c>
      <c r="F2315" s="209" t="s">
        <v>3998</v>
      </c>
      <c r="G2315" s="207"/>
      <c r="H2315" s="210">
        <v>3.9</v>
      </c>
      <c r="I2315" s="211"/>
      <c r="J2315" s="207"/>
      <c r="K2315" s="207"/>
      <c r="L2315" s="212"/>
      <c r="M2315" s="213"/>
      <c r="N2315" s="214"/>
      <c r="O2315" s="214"/>
      <c r="P2315" s="214"/>
      <c r="Q2315" s="214"/>
      <c r="R2315" s="214"/>
      <c r="S2315" s="214"/>
      <c r="T2315" s="215"/>
      <c r="AT2315" s="216" t="s">
        <v>167</v>
      </c>
      <c r="AU2315" s="216" t="s">
        <v>87</v>
      </c>
      <c r="AV2315" s="14" t="s">
        <v>87</v>
      </c>
      <c r="AW2315" s="14" t="s">
        <v>33</v>
      </c>
      <c r="AX2315" s="14" t="s">
        <v>78</v>
      </c>
      <c r="AY2315" s="216" t="s">
        <v>157</v>
      </c>
    </row>
    <row r="2316" spans="2:51" s="14" customFormat="1" ht="10.199999999999999">
      <c r="B2316" s="206"/>
      <c r="C2316" s="207"/>
      <c r="D2316" s="197" t="s">
        <v>167</v>
      </c>
      <c r="E2316" s="208" t="s">
        <v>1</v>
      </c>
      <c r="F2316" s="209" t="s">
        <v>3999</v>
      </c>
      <c r="G2316" s="207"/>
      <c r="H2316" s="210">
        <v>5.5949999999999998</v>
      </c>
      <c r="I2316" s="211"/>
      <c r="J2316" s="207"/>
      <c r="K2316" s="207"/>
      <c r="L2316" s="212"/>
      <c r="M2316" s="213"/>
      <c r="N2316" s="214"/>
      <c r="O2316" s="214"/>
      <c r="P2316" s="214"/>
      <c r="Q2316" s="214"/>
      <c r="R2316" s="214"/>
      <c r="S2316" s="214"/>
      <c r="T2316" s="215"/>
      <c r="AT2316" s="216" t="s">
        <v>167</v>
      </c>
      <c r="AU2316" s="216" t="s">
        <v>87</v>
      </c>
      <c r="AV2316" s="14" t="s">
        <v>87</v>
      </c>
      <c r="AW2316" s="14" t="s">
        <v>33</v>
      </c>
      <c r="AX2316" s="14" t="s">
        <v>78</v>
      </c>
      <c r="AY2316" s="216" t="s">
        <v>157</v>
      </c>
    </row>
    <row r="2317" spans="2:51" s="14" customFormat="1" ht="10.199999999999999">
      <c r="B2317" s="206"/>
      <c r="C2317" s="207"/>
      <c r="D2317" s="197" t="s">
        <v>167</v>
      </c>
      <c r="E2317" s="208" t="s">
        <v>1</v>
      </c>
      <c r="F2317" s="209" t="s">
        <v>3999</v>
      </c>
      <c r="G2317" s="207"/>
      <c r="H2317" s="210">
        <v>5.5949999999999998</v>
      </c>
      <c r="I2317" s="211"/>
      <c r="J2317" s="207"/>
      <c r="K2317" s="207"/>
      <c r="L2317" s="212"/>
      <c r="M2317" s="213"/>
      <c r="N2317" s="214"/>
      <c r="O2317" s="214"/>
      <c r="P2317" s="214"/>
      <c r="Q2317" s="214"/>
      <c r="R2317" s="214"/>
      <c r="S2317" s="214"/>
      <c r="T2317" s="215"/>
      <c r="AT2317" s="216" t="s">
        <v>167</v>
      </c>
      <c r="AU2317" s="216" t="s">
        <v>87</v>
      </c>
      <c r="AV2317" s="14" t="s">
        <v>87</v>
      </c>
      <c r="AW2317" s="14" t="s">
        <v>33</v>
      </c>
      <c r="AX2317" s="14" t="s">
        <v>78</v>
      </c>
      <c r="AY2317" s="216" t="s">
        <v>157</v>
      </c>
    </row>
    <row r="2318" spans="2:51" s="14" customFormat="1" ht="30.6">
      <c r="B2318" s="206"/>
      <c r="C2318" s="207"/>
      <c r="D2318" s="197" t="s">
        <v>167</v>
      </c>
      <c r="E2318" s="208" t="s">
        <v>1</v>
      </c>
      <c r="F2318" s="209" t="s">
        <v>4000</v>
      </c>
      <c r="G2318" s="207"/>
      <c r="H2318" s="210">
        <v>6.7380000000000004</v>
      </c>
      <c r="I2318" s="211"/>
      <c r="J2318" s="207"/>
      <c r="K2318" s="207"/>
      <c r="L2318" s="212"/>
      <c r="M2318" s="213"/>
      <c r="N2318" s="214"/>
      <c r="O2318" s="214"/>
      <c r="P2318" s="214"/>
      <c r="Q2318" s="214"/>
      <c r="R2318" s="214"/>
      <c r="S2318" s="214"/>
      <c r="T2318" s="215"/>
      <c r="AT2318" s="216" t="s">
        <v>167</v>
      </c>
      <c r="AU2318" s="216" t="s">
        <v>87</v>
      </c>
      <c r="AV2318" s="14" t="s">
        <v>87</v>
      </c>
      <c r="AW2318" s="14" t="s">
        <v>33</v>
      </c>
      <c r="AX2318" s="14" t="s">
        <v>78</v>
      </c>
      <c r="AY2318" s="216" t="s">
        <v>157</v>
      </c>
    </row>
    <row r="2319" spans="2:51" s="14" customFormat="1" ht="10.199999999999999">
      <c r="B2319" s="206"/>
      <c r="C2319" s="207"/>
      <c r="D2319" s="197" t="s">
        <v>167</v>
      </c>
      <c r="E2319" s="208" t="s">
        <v>1</v>
      </c>
      <c r="F2319" s="209" t="s">
        <v>4001</v>
      </c>
      <c r="G2319" s="207"/>
      <c r="H2319" s="210">
        <v>7.0949999999999998</v>
      </c>
      <c r="I2319" s="211"/>
      <c r="J2319" s="207"/>
      <c r="K2319" s="207"/>
      <c r="L2319" s="212"/>
      <c r="M2319" s="213"/>
      <c r="N2319" s="214"/>
      <c r="O2319" s="214"/>
      <c r="P2319" s="214"/>
      <c r="Q2319" s="214"/>
      <c r="R2319" s="214"/>
      <c r="S2319" s="214"/>
      <c r="T2319" s="215"/>
      <c r="AT2319" s="216" t="s">
        <v>167</v>
      </c>
      <c r="AU2319" s="216" t="s">
        <v>87</v>
      </c>
      <c r="AV2319" s="14" t="s">
        <v>87</v>
      </c>
      <c r="AW2319" s="14" t="s">
        <v>33</v>
      </c>
      <c r="AX2319" s="14" t="s">
        <v>78</v>
      </c>
      <c r="AY2319" s="216" t="s">
        <v>157</v>
      </c>
    </row>
    <row r="2320" spans="2:51" s="14" customFormat="1" ht="10.199999999999999">
      <c r="B2320" s="206"/>
      <c r="C2320" s="207"/>
      <c r="D2320" s="197" t="s">
        <v>167</v>
      </c>
      <c r="E2320" s="208" t="s">
        <v>1</v>
      </c>
      <c r="F2320" s="209" t="s">
        <v>4002</v>
      </c>
      <c r="G2320" s="207"/>
      <c r="H2320" s="210">
        <v>8.5500000000000007</v>
      </c>
      <c r="I2320" s="211"/>
      <c r="J2320" s="207"/>
      <c r="K2320" s="207"/>
      <c r="L2320" s="212"/>
      <c r="M2320" s="213"/>
      <c r="N2320" s="214"/>
      <c r="O2320" s="214"/>
      <c r="P2320" s="214"/>
      <c r="Q2320" s="214"/>
      <c r="R2320" s="214"/>
      <c r="S2320" s="214"/>
      <c r="T2320" s="215"/>
      <c r="AT2320" s="216" t="s">
        <v>167</v>
      </c>
      <c r="AU2320" s="216" t="s">
        <v>87</v>
      </c>
      <c r="AV2320" s="14" t="s">
        <v>87</v>
      </c>
      <c r="AW2320" s="14" t="s">
        <v>33</v>
      </c>
      <c r="AX2320" s="14" t="s">
        <v>78</v>
      </c>
      <c r="AY2320" s="216" t="s">
        <v>157</v>
      </c>
    </row>
    <row r="2321" spans="1:65" s="14" customFormat="1" ht="10.199999999999999">
      <c r="B2321" s="206"/>
      <c r="C2321" s="207"/>
      <c r="D2321" s="197" t="s">
        <v>167</v>
      </c>
      <c r="E2321" s="208" t="s">
        <v>1</v>
      </c>
      <c r="F2321" s="209" t="s">
        <v>4003</v>
      </c>
      <c r="G2321" s="207"/>
      <c r="H2321" s="210">
        <v>9.8699999999999992</v>
      </c>
      <c r="I2321" s="211"/>
      <c r="J2321" s="207"/>
      <c r="K2321" s="207"/>
      <c r="L2321" s="212"/>
      <c r="M2321" s="213"/>
      <c r="N2321" s="214"/>
      <c r="O2321" s="214"/>
      <c r="P2321" s="214"/>
      <c r="Q2321" s="214"/>
      <c r="R2321" s="214"/>
      <c r="S2321" s="214"/>
      <c r="T2321" s="215"/>
      <c r="AT2321" s="216" t="s">
        <v>167</v>
      </c>
      <c r="AU2321" s="216" t="s">
        <v>87</v>
      </c>
      <c r="AV2321" s="14" t="s">
        <v>87</v>
      </c>
      <c r="AW2321" s="14" t="s">
        <v>33</v>
      </c>
      <c r="AX2321" s="14" t="s">
        <v>78</v>
      </c>
      <c r="AY2321" s="216" t="s">
        <v>157</v>
      </c>
    </row>
    <row r="2322" spans="1:65" s="14" customFormat="1" ht="10.199999999999999">
      <c r="B2322" s="206"/>
      <c r="C2322" s="207"/>
      <c r="D2322" s="197" t="s">
        <v>167</v>
      </c>
      <c r="E2322" s="208" t="s">
        <v>1</v>
      </c>
      <c r="F2322" s="209" t="s">
        <v>4004</v>
      </c>
      <c r="G2322" s="207"/>
      <c r="H2322" s="210">
        <v>7.35</v>
      </c>
      <c r="I2322" s="211"/>
      <c r="J2322" s="207"/>
      <c r="K2322" s="207"/>
      <c r="L2322" s="212"/>
      <c r="M2322" s="213"/>
      <c r="N2322" s="214"/>
      <c r="O2322" s="214"/>
      <c r="P2322" s="214"/>
      <c r="Q2322" s="214"/>
      <c r="R2322" s="214"/>
      <c r="S2322" s="214"/>
      <c r="T2322" s="215"/>
      <c r="AT2322" s="216" t="s">
        <v>167</v>
      </c>
      <c r="AU2322" s="216" t="s">
        <v>87</v>
      </c>
      <c r="AV2322" s="14" t="s">
        <v>87</v>
      </c>
      <c r="AW2322" s="14" t="s">
        <v>33</v>
      </c>
      <c r="AX2322" s="14" t="s">
        <v>78</v>
      </c>
      <c r="AY2322" s="216" t="s">
        <v>157</v>
      </c>
    </row>
    <row r="2323" spans="1:65" s="15" customFormat="1" ht="10.199999999999999">
      <c r="B2323" s="217"/>
      <c r="C2323" s="218"/>
      <c r="D2323" s="197" t="s">
        <v>167</v>
      </c>
      <c r="E2323" s="219" t="s">
        <v>1</v>
      </c>
      <c r="F2323" s="220" t="s">
        <v>171</v>
      </c>
      <c r="G2323" s="218"/>
      <c r="H2323" s="221">
        <v>167.333</v>
      </c>
      <c r="I2323" s="222"/>
      <c r="J2323" s="218"/>
      <c r="K2323" s="218"/>
      <c r="L2323" s="223"/>
      <c r="M2323" s="224"/>
      <c r="N2323" s="225"/>
      <c r="O2323" s="225"/>
      <c r="P2323" s="225"/>
      <c r="Q2323" s="225"/>
      <c r="R2323" s="225"/>
      <c r="S2323" s="225"/>
      <c r="T2323" s="226"/>
      <c r="AT2323" s="227" t="s">
        <v>167</v>
      </c>
      <c r="AU2323" s="227" t="s">
        <v>87</v>
      </c>
      <c r="AV2323" s="15" t="s">
        <v>165</v>
      </c>
      <c r="AW2323" s="15" t="s">
        <v>33</v>
      </c>
      <c r="AX2323" s="15" t="s">
        <v>85</v>
      </c>
      <c r="AY2323" s="227" t="s">
        <v>157</v>
      </c>
    </row>
    <row r="2324" spans="1:65" s="2" customFormat="1" ht="33" customHeight="1">
      <c r="A2324" s="34"/>
      <c r="B2324" s="35"/>
      <c r="C2324" s="182" t="s">
        <v>4036</v>
      </c>
      <c r="D2324" s="182" t="s">
        <v>160</v>
      </c>
      <c r="E2324" s="183" t="s">
        <v>4037</v>
      </c>
      <c r="F2324" s="184" t="s">
        <v>4038</v>
      </c>
      <c r="G2324" s="185" t="s">
        <v>174</v>
      </c>
      <c r="H2324" s="186">
        <v>167.333</v>
      </c>
      <c r="I2324" s="187"/>
      <c r="J2324" s="188">
        <f>ROUND(I2324*H2324,2)</f>
        <v>0</v>
      </c>
      <c r="K2324" s="184" t="s">
        <v>164</v>
      </c>
      <c r="L2324" s="39"/>
      <c r="M2324" s="189" t="s">
        <v>1</v>
      </c>
      <c r="N2324" s="190" t="s">
        <v>43</v>
      </c>
      <c r="O2324" s="71"/>
      <c r="P2324" s="191">
        <f>O2324*H2324</f>
        <v>0</v>
      </c>
      <c r="Q2324" s="191">
        <v>0</v>
      </c>
      <c r="R2324" s="191">
        <f>Q2324*H2324</f>
        <v>0</v>
      </c>
      <c r="S2324" s="191">
        <v>0</v>
      </c>
      <c r="T2324" s="19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193" t="s">
        <v>254</v>
      </c>
      <c r="AT2324" s="193" t="s">
        <v>160</v>
      </c>
      <c r="AU2324" s="193" t="s">
        <v>87</v>
      </c>
      <c r="AY2324" s="17" t="s">
        <v>157</v>
      </c>
      <c r="BE2324" s="194">
        <f>IF(N2324="základní",J2324,0)</f>
        <v>0</v>
      </c>
      <c r="BF2324" s="194">
        <f>IF(N2324="snížená",J2324,0)</f>
        <v>0</v>
      </c>
      <c r="BG2324" s="194">
        <f>IF(N2324="zákl. přenesená",J2324,0)</f>
        <v>0</v>
      </c>
      <c r="BH2324" s="194">
        <f>IF(N2324="sníž. přenesená",J2324,0)</f>
        <v>0</v>
      </c>
      <c r="BI2324" s="194">
        <f>IF(N2324="nulová",J2324,0)</f>
        <v>0</v>
      </c>
      <c r="BJ2324" s="17" t="s">
        <v>85</v>
      </c>
      <c r="BK2324" s="194">
        <f>ROUND(I2324*H2324,2)</f>
        <v>0</v>
      </c>
      <c r="BL2324" s="17" t="s">
        <v>254</v>
      </c>
      <c r="BM2324" s="193" t="s">
        <v>4039</v>
      </c>
    </row>
    <row r="2325" spans="1:65" s="13" customFormat="1" ht="10.199999999999999">
      <c r="B2325" s="195"/>
      <c r="C2325" s="196"/>
      <c r="D2325" s="197" t="s">
        <v>167</v>
      </c>
      <c r="E2325" s="198" t="s">
        <v>1</v>
      </c>
      <c r="F2325" s="199" t="s">
        <v>189</v>
      </c>
      <c r="G2325" s="196"/>
      <c r="H2325" s="198" t="s">
        <v>1</v>
      </c>
      <c r="I2325" s="200"/>
      <c r="J2325" s="196"/>
      <c r="K2325" s="196"/>
      <c r="L2325" s="201"/>
      <c r="M2325" s="202"/>
      <c r="N2325" s="203"/>
      <c r="O2325" s="203"/>
      <c r="P2325" s="203"/>
      <c r="Q2325" s="203"/>
      <c r="R2325" s="203"/>
      <c r="S2325" s="203"/>
      <c r="T2325" s="204"/>
      <c r="AT2325" s="205" t="s">
        <v>167</v>
      </c>
      <c r="AU2325" s="205" t="s">
        <v>87</v>
      </c>
      <c r="AV2325" s="13" t="s">
        <v>85</v>
      </c>
      <c r="AW2325" s="13" t="s">
        <v>33</v>
      </c>
      <c r="AX2325" s="13" t="s">
        <v>78</v>
      </c>
      <c r="AY2325" s="205" t="s">
        <v>157</v>
      </c>
    </row>
    <row r="2326" spans="1:65" s="14" customFormat="1" ht="10.199999999999999">
      <c r="B2326" s="206"/>
      <c r="C2326" s="207"/>
      <c r="D2326" s="197" t="s">
        <v>167</v>
      </c>
      <c r="E2326" s="208" t="s">
        <v>1</v>
      </c>
      <c r="F2326" s="209" t="s">
        <v>3970</v>
      </c>
      <c r="G2326" s="207"/>
      <c r="H2326" s="210">
        <v>6.15</v>
      </c>
      <c r="I2326" s="211"/>
      <c r="J2326" s="207"/>
      <c r="K2326" s="207"/>
      <c r="L2326" s="212"/>
      <c r="M2326" s="213"/>
      <c r="N2326" s="214"/>
      <c r="O2326" s="214"/>
      <c r="P2326" s="214"/>
      <c r="Q2326" s="214"/>
      <c r="R2326" s="214"/>
      <c r="S2326" s="214"/>
      <c r="T2326" s="215"/>
      <c r="AT2326" s="216" t="s">
        <v>167</v>
      </c>
      <c r="AU2326" s="216" t="s">
        <v>87</v>
      </c>
      <c r="AV2326" s="14" t="s">
        <v>87</v>
      </c>
      <c r="AW2326" s="14" t="s">
        <v>33</v>
      </c>
      <c r="AX2326" s="14" t="s">
        <v>78</v>
      </c>
      <c r="AY2326" s="216" t="s">
        <v>157</v>
      </c>
    </row>
    <row r="2327" spans="1:65" s="14" customFormat="1" ht="10.199999999999999">
      <c r="B2327" s="206"/>
      <c r="C2327" s="207"/>
      <c r="D2327" s="197" t="s">
        <v>167</v>
      </c>
      <c r="E2327" s="208" t="s">
        <v>1</v>
      </c>
      <c r="F2327" s="209" t="s">
        <v>3971</v>
      </c>
      <c r="G2327" s="207"/>
      <c r="H2327" s="210">
        <v>6</v>
      </c>
      <c r="I2327" s="211"/>
      <c r="J2327" s="207"/>
      <c r="K2327" s="207"/>
      <c r="L2327" s="212"/>
      <c r="M2327" s="213"/>
      <c r="N2327" s="214"/>
      <c r="O2327" s="214"/>
      <c r="P2327" s="214"/>
      <c r="Q2327" s="214"/>
      <c r="R2327" s="214"/>
      <c r="S2327" s="214"/>
      <c r="T2327" s="215"/>
      <c r="AT2327" s="216" t="s">
        <v>167</v>
      </c>
      <c r="AU2327" s="216" t="s">
        <v>87</v>
      </c>
      <c r="AV2327" s="14" t="s">
        <v>87</v>
      </c>
      <c r="AW2327" s="14" t="s">
        <v>33</v>
      </c>
      <c r="AX2327" s="14" t="s">
        <v>78</v>
      </c>
      <c r="AY2327" s="216" t="s">
        <v>157</v>
      </c>
    </row>
    <row r="2328" spans="1:65" s="14" customFormat="1" ht="30.6">
      <c r="B2328" s="206"/>
      <c r="C2328" s="207"/>
      <c r="D2328" s="197" t="s">
        <v>167</v>
      </c>
      <c r="E2328" s="208" t="s">
        <v>1</v>
      </c>
      <c r="F2328" s="209" t="s">
        <v>3972</v>
      </c>
      <c r="G2328" s="207"/>
      <c r="H2328" s="210">
        <v>8.1379999999999999</v>
      </c>
      <c r="I2328" s="211"/>
      <c r="J2328" s="207"/>
      <c r="K2328" s="207"/>
      <c r="L2328" s="212"/>
      <c r="M2328" s="213"/>
      <c r="N2328" s="214"/>
      <c r="O2328" s="214"/>
      <c r="P2328" s="214"/>
      <c r="Q2328" s="214"/>
      <c r="R2328" s="214"/>
      <c r="S2328" s="214"/>
      <c r="T2328" s="215"/>
      <c r="AT2328" s="216" t="s">
        <v>167</v>
      </c>
      <c r="AU2328" s="216" t="s">
        <v>87</v>
      </c>
      <c r="AV2328" s="14" t="s">
        <v>87</v>
      </c>
      <c r="AW2328" s="14" t="s">
        <v>33</v>
      </c>
      <c r="AX2328" s="14" t="s">
        <v>78</v>
      </c>
      <c r="AY2328" s="216" t="s">
        <v>157</v>
      </c>
    </row>
    <row r="2329" spans="1:65" s="14" customFormat="1" ht="10.199999999999999">
      <c r="B2329" s="206"/>
      <c r="C2329" s="207"/>
      <c r="D2329" s="197" t="s">
        <v>167</v>
      </c>
      <c r="E2329" s="208" t="s">
        <v>1</v>
      </c>
      <c r="F2329" s="209" t="s">
        <v>3973</v>
      </c>
      <c r="G2329" s="207"/>
      <c r="H2329" s="210">
        <v>5.8949999999999996</v>
      </c>
      <c r="I2329" s="211"/>
      <c r="J2329" s="207"/>
      <c r="K2329" s="207"/>
      <c r="L2329" s="212"/>
      <c r="M2329" s="213"/>
      <c r="N2329" s="214"/>
      <c r="O2329" s="214"/>
      <c r="P2329" s="214"/>
      <c r="Q2329" s="214"/>
      <c r="R2329" s="214"/>
      <c r="S2329" s="214"/>
      <c r="T2329" s="215"/>
      <c r="AT2329" s="216" t="s">
        <v>167</v>
      </c>
      <c r="AU2329" s="216" t="s">
        <v>87</v>
      </c>
      <c r="AV2329" s="14" t="s">
        <v>87</v>
      </c>
      <c r="AW2329" s="14" t="s">
        <v>33</v>
      </c>
      <c r="AX2329" s="14" t="s">
        <v>78</v>
      </c>
      <c r="AY2329" s="216" t="s">
        <v>157</v>
      </c>
    </row>
    <row r="2330" spans="1:65" s="14" customFormat="1" ht="10.199999999999999">
      <c r="B2330" s="206"/>
      <c r="C2330" s="207"/>
      <c r="D2330" s="197" t="s">
        <v>167</v>
      </c>
      <c r="E2330" s="208" t="s">
        <v>1</v>
      </c>
      <c r="F2330" s="209" t="s">
        <v>3974</v>
      </c>
      <c r="G2330" s="207"/>
      <c r="H2330" s="210">
        <v>5.55</v>
      </c>
      <c r="I2330" s="211"/>
      <c r="J2330" s="207"/>
      <c r="K2330" s="207"/>
      <c r="L2330" s="212"/>
      <c r="M2330" s="213"/>
      <c r="N2330" s="214"/>
      <c r="O2330" s="214"/>
      <c r="P2330" s="214"/>
      <c r="Q2330" s="214"/>
      <c r="R2330" s="214"/>
      <c r="S2330" s="214"/>
      <c r="T2330" s="215"/>
      <c r="AT2330" s="216" t="s">
        <v>167</v>
      </c>
      <c r="AU2330" s="216" t="s">
        <v>87</v>
      </c>
      <c r="AV2330" s="14" t="s">
        <v>87</v>
      </c>
      <c r="AW2330" s="14" t="s">
        <v>33</v>
      </c>
      <c r="AX2330" s="14" t="s">
        <v>78</v>
      </c>
      <c r="AY2330" s="216" t="s">
        <v>157</v>
      </c>
    </row>
    <row r="2331" spans="1:65" s="14" customFormat="1" ht="10.199999999999999">
      <c r="B2331" s="206"/>
      <c r="C2331" s="207"/>
      <c r="D2331" s="197" t="s">
        <v>167</v>
      </c>
      <c r="E2331" s="208" t="s">
        <v>1</v>
      </c>
      <c r="F2331" s="209" t="s">
        <v>3977</v>
      </c>
      <c r="G2331" s="207"/>
      <c r="H2331" s="210">
        <v>6.15</v>
      </c>
      <c r="I2331" s="211"/>
      <c r="J2331" s="207"/>
      <c r="K2331" s="207"/>
      <c r="L2331" s="212"/>
      <c r="M2331" s="213"/>
      <c r="N2331" s="214"/>
      <c r="O2331" s="214"/>
      <c r="P2331" s="214"/>
      <c r="Q2331" s="214"/>
      <c r="R2331" s="214"/>
      <c r="S2331" s="214"/>
      <c r="T2331" s="215"/>
      <c r="AT2331" s="216" t="s">
        <v>167</v>
      </c>
      <c r="AU2331" s="216" t="s">
        <v>87</v>
      </c>
      <c r="AV2331" s="14" t="s">
        <v>87</v>
      </c>
      <c r="AW2331" s="14" t="s">
        <v>33</v>
      </c>
      <c r="AX2331" s="14" t="s">
        <v>78</v>
      </c>
      <c r="AY2331" s="216" t="s">
        <v>157</v>
      </c>
    </row>
    <row r="2332" spans="1:65" s="14" customFormat="1" ht="10.199999999999999">
      <c r="B2332" s="206"/>
      <c r="C2332" s="207"/>
      <c r="D2332" s="197" t="s">
        <v>167</v>
      </c>
      <c r="E2332" s="208" t="s">
        <v>1</v>
      </c>
      <c r="F2332" s="209" t="s">
        <v>3978</v>
      </c>
      <c r="G2332" s="207"/>
      <c r="H2332" s="210">
        <v>4.6500000000000004</v>
      </c>
      <c r="I2332" s="211"/>
      <c r="J2332" s="207"/>
      <c r="K2332" s="207"/>
      <c r="L2332" s="212"/>
      <c r="M2332" s="213"/>
      <c r="N2332" s="214"/>
      <c r="O2332" s="214"/>
      <c r="P2332" s="214"/>
      <c r="Q2332" s="214"/>
      <c r="R2332" s="214"/>
      <c r="S2332" s="214"/>
      <c r="T2332" s="215"/>
      <c r="AT2332" s="216" t="s">
        <v>167</v>
      </c>
      <c r="AU2332" s="216" t="s">
        <v>87</v>
      </c>
      <c r="AV2332" s="14" t="s">
        <v>87</v>
      </c>
      <c r="AW2332" s="14" t="s">
        <v>33</v>
      </c>
      <c r="AX2332" s="14" t="s">
        <v>78</v>
      </c>
      <c r="AY2332" s="216" t="s">
        <v>157</v>
      </c>
    </row>
    <row r="2333" spans="1:65" s="14" customFormat="1" ht="10.199999999999999">
      <c r="B2333" s="206"/>
      <c r="C2333" s="207"/>
      <c r="D2333" s="197" t="s">
        <v>167</v>
      </c>
      <c r="E2333" s="208" t="s">
        <v>1</v>
      </c>
      <c r="F2333" s="209" t="s">
        <v>3979</v>
      </c>
      <c r="G2333" s="207"/>
      <c r="H2333" s="210">
        <v>4.9950000000000001</v>
      </c>
      <c r="I2333" s="211"/>
      <c r="J2333" s="207"/>
      <c r="K2333" s="207"/>
      <c r="L2333" s="212"/>
      <c r="M2333" s="213"/>
      <c r="N2333" s="214"/>
      <c r="O2333" s="214"/>
      <c r="P2333" s="214"/>
      <c r="Q2333" s="214"/>
      <c r="R2333" s="214"/>
      <c r="S2333" s="214"/>
      <c r="T2333" s="215"/>
      <c r="AT2333" s="216" t="s">
        <v>167</v>
      </c>
      <c r="AU2333" s="216" t="s">
        <v>87</v>
      </c>
      <c r="AV2333" s="14" t="s">
        <v>87</v>
      </c>
      <c r="AW2333" s="14" t="s">
        <v>33</v>
      </c>
      <c r="AX2333" s="14" t="s">
        <v>78</v>
      </c>
      <c r="AY2333" s="216" t="s">
        <v>157</v>
      </c>
    </row>
    <row r="2334" spans="1:65" s="14" customFormat="1" ht="10.199999999999999">
      <c r="B2334" s="206"/>
      <c r="C2334" s="207"/>
      <c r="D2334" s="197" t="s">
        <v>167</v>
      </c>
      <c r="E2334" s="208" t="s">
        <v>1</v>
      </c>
      <c r="F2334" s="209" t="s">
        <v>3979</v>
      </c>
      <c r="G2334" s="207"/>
      <c r="H2334" s="210">
        <v>4.9950000000000001</v>
      </c>
      <c r="I2334" s="211"/>
      <c r="J2334" s="207"/>
      <c r="K2334" s="207"/>
      <c r="L2334" s="212"/>
      <c r="M2334" s="213"/>
      <c r="N2334" s="214"/>
      <c r="O2334" s="214"/>
      <c r="P2334" s="214"/>
      <c r="Q2334" s="214"/>
      <c r="R2334" s="214"/>
      <c r="S2334" s="214"/>
      <c r="T2334" s="215"/>
      <c r="AT2334" s="216" t="s">
        <v>167</v>
      </c>
      <c r="AU2334" s="216" t="s">
        <v>87</v>
      </c>
      <c r="AV2334" s="14" t="s">
        <v>87</v>
      </c>
      <c r="AW2334" s="14" t="s">
        <v>33</v>
      </c>
      <c r="AX2334" s="14" t="s">
        <v>78</v>
      </c>
      <c r="AY2334" s="216" t="s">
        <v>157</v>
      </c>
    </row>
    <row r="2335" spans="1:65" s="14" customFormat="1" ht="10.199999999999999">
      <c r="B2335" s="206"/>
      <c r="C2335" s="207"/>
      <c r="D2335" s="197" t="s">
        <v>167</v>
      </c>
      <c r="E2335" s="208" t="s">
        <v>1</v>
      </c>
      <c r="F2335" s="209" t="s">
        <v>3980</v>
      </c>
      <c r="G2335" s="207"/>
      <c r="H2335" s="210">
        <v>8</v>
      </c>
      <c r="I2335" s="211"/>
      <c r="J2335" s="207"/>
      <c r="K2335" s="207"/>
      <c r="L2335" s="212"/>
      <c r="M2335" s="213"/>
      <c r="N2335" s="214"/>
      <c r="O2335" s="214"/>
      <c r="P2335" s="214"/>
      <c r="Q2335" s="214"/>
      <c r="R2335" s="214"/>
      <c r="S2335" s="214"/>
      <c r="T2335" s="215"/>
      <c r="AT2335" s="216" t="s">
        <v>167</v>
      </c>
      <c r="AU2335" s="216" t="s">
        <v>87</v>
      </c>
      <c r="AV2335" s="14" t="s">
        <v>87</v>
      </c>
      <c r="AW2335" s="14" t="s">
        <v>33</v>
      </c>
      <c r="AX2335" s="14" t="s">
        <v>78</v>
      </c>
      <c r="AY2335" s="216" t="s">
        <v>157</v>
      </c>
    </row>
    <row r="2336" spans="1:65" s="14" customFormat="1" ht="10.199999999999999">
      <c r="B2336" s="206"/>
      <c r="C2336" s="207"/>
      <c r="D2336" s="197" t="s">
        <v>167</v>
      </c>
      <c r="E2336" s="208" t="s">
        <v>1</v>
      </c>
      <c r="F2336" s="209" t="s">
        <v>3981</v>
      </c>
      <c r="G2336" s="207"/>
      <c r="H2336" s="210">
        <v>4.6950000000000003</v>
      </c>
      <c r="I2336" s="211"/>
      <c r="J2336" s="207"/>
      <c r="K2336" s="207"/>
      <c r="L2336" s="212"/>
      <c r="M2336" s="213"/>
      <c r="N2336" s="214"/>
      <c r="O2336" s="214"/>
      <c r="P2336" s="214"/>
      <c r="Q2336" s="214"/>
      <c r="R2336" s="214"/>
      <c r="S2336" s="214"/>
      <c r="T2336" s="215"/>
      <c r="AT2336" s="216" t="s">
        <v>167</v>
      </c>
      <c r="AU2336" s="216" t="s">
        <v>87</v>
      </c>
      <c r="AV2336" s="14" t="s">
        <v>87</v>
      </c>
      <c r="AW2336" s="14" t="s">
        <v>33</v>
      </c>
      <c r="AX2336" s="14" t="s">
        <v>78</v>
      </c>
      <c r="AY2336" s="216" t="s">
        <v>157</v>
      </c>
    </row>
    <row r="2337" spans="2:51" s="13" customFormat="1" ht="10.199999999999999">
      <c r="B2337" s="195"/>
      <c r="C2337" s="196"/>
      <c r="D2337" s="197" t="s">
        <v>167</v>
      </c>
      <c r="E2337" s="198" t="s">
        <v>1</v>
      </c>
      <c r="F2337" s="199" t="s">
        <v>178</v>
      </c>
      <c r="G2337" s="196"/>
      <c r="H2337" s="198" t="s">
        <v>1</v>
      </c>
      <c r="I2337" s="200"/>
      <c r="J2337" s="196"/>
      <c r="K2337" s="196"/>
      <c r="L2337" s="201"/>
      <c r="M2337" s="202"/>
      <c r="N2337" s="203"/>
      <c r="O2337" s="203"/>
      <c r="P2337" s="203"/>
      <c r="Q2337" s="203"/>
      <c r="R2337" s="203"/>
      <c r="S2337" s="203"/>
      <c r="T2337" s="204"/>
      <c r="AT2337" s="205" t="s">
        <v>167</v>
      </c>
      <c r="AU2337" s="205" t="s">
        <v>87</v>
      </c>
      <c r="AV2337" s="13" t="s">
        <v>85</v>
      </c>
      <c r="AW2337" s="13" t="s">
        <v>33</v>
      </c>
      <c r="AX2337" s="13" t="s">
        <v>78</v>
      </c>
      <c r="AY2337" s="205" t="s">
        <v>157</v>
      </c>
    </row>
    <row r="2338" spans="2:51" s="14" customFormat="1" ht="10.199999999999999">
      <c r="B2338" s="206"/>
      <c r="C2338" s="207"/>
      <c r="D2338" s="197" t="s">
        <v>167</v>
      </c>
      <c r="E2338" s="208" t="s">
        <v>1</v>
      </c>
      <c r="F2338" s="209" t="s">
        <v>3982</v>
      </c>
      <c r="G2338" s="207"/>
      <c r="H2338" s="210">
        <v>4.0519999999999996</v>
      </c>
      <c r="I2338" s="211"/>
      <c r="J2338" s="207"/>
      <c r="K2338" s="207"/>
      <c r="L2338" s="212"/>
      <c r="M2338" s="213"/>
      <c r="N2338" s="214"/>
      <c r="O2338" s="214"/>
      <c r="P2338" s="214"/>
      <c r="Q2338" s="214"/>
      <c r="R2338" s="214"/>
      <c r="S2338" s="214"/>
      <c r="T2338" s="215"/>
      <c r="AT2338" s="216" t="s">
        <v>167</v>
      </c>
      <c r="AU2338" s="216" t="s">
        <v>87</v>
      </c>
      <c r="AV2338" s="14" t="s">
        <v>87</v>
      </c>
      <c r="AW2338" s="14" t="s">
        <v>33</v>
      </c>
      <c r="AX2338" s="14" t="s">
        <v>78</v>
      </c>
      <c r="AY2338" s="216" t="s">
        <v>157</v>
      </c>
    </row>
    <row r="2339" spans="2:51" s="14" customFormat="1" ht="10.199999999999999">
      <c r="B2339" s="206"/>
      <c r="C2339" s="207"/>
      <c r="D2339" s="197" t="s">
        <v>167</v>
      </c>
      <c r="E2339" s="208" t="s">
        <v>1</v>
      </c>
      <c r="F2339" s="209" t="s">
        <v>3985</v>
      </c>
      <c r="G2339" s="207"/>
      <c r="H2339" s="210">
        <v>5.04</v>
      </c>
      <c r="I2339" s="211"/>
      <c r="J2339" s="207"/>
      <c r="K2339" s="207"/>
      <c r="L2339" s="212"/>
      <c r="M2339" s="213"/>
      <c r="N2339" s="214"/>
      <c r="O2339" s="214"/>
      <c r="P2339" s="214"/>
      <c r="Q2339" s="214"/>
      <c r="R2339" s="214"/>
      <c r="S2339" s="214"/>
      <c r="T2339" s="215"/>
      <c r="AT2339" s="216" t="s">
        <v>167</v>
      </c>
      <c r="AU2339" s="216" t="s">
        <v>87</v>
      </c>
      <c r="AV2339" s="14" t="s">
        <v>87</v>
      </c>
      <c r="AW2339" s="14" t="s">
        <v>33</v>
      </c>
      <c r="AX2339" s="14" t="s">
        <v>78</v>
      </c>
      <c r="AY2339" s="216" t="s">
        <v>157</v>
      </c>
    </row>
    <row r="2340" spans="2:51" s="14" customFormat="1" ht="10.199999999999999">
      <c r="B2340" s="206"/>
      <c r="C2340" s="207"/>
      <c r="D2340" s="197" t="s">
        <v>167</v>
      </c>
      <c r="E2340" s="208" t="s">
        <v>1</v>
      </c>
      <c r="F2340" s="209" t="s">
        <v>3990</v>
      </c>
      <c r="G2340" s="207"/>
      <c r="H2340" s="210">
        <v>5.75</v>
      </c>
      <c r="I2340" s="211"/>
      <c r="J2340" s="207"/>
      <c r="K2340" s="207"/>
      <c r="L2340" s="212"/>
      <c r="M2340" s="213"/>
      <c r="N2340" s="214"/>
      <c r="O2340" s="214"/>
      <c r="P2340" s="214"/>
      <c r="Q2340" s="214"/>
      <c r="R2340" s="214"/>
      <c r="S2340" s="214"/>
      <c r="T2340" s="215"/>
      <c r="AT2340" s="216" t="s">
        <v>167</v>
      </c>
      <c r="AU2340" s="216" t="s">
        <v>87</v>
      </c>
      <c r="AV2340" s="14" t="s">
        <v>87</v>
      </c>
      <c r="AW2340" s="14" t="s">
        <v>33</v>
      </c>
      <c r="AX2340" s="14" t="s">
        <v>78</v>
      </c>
      <c r="AY2340" s="216" t="s">
        <v>157</v>
      </c>
    </row>
    <row r="2341" spans="2:51" s="14" customFormat="1" ht="10.199999999999999">
      <c r="B2341" s="206"/>
      <c r="C2341" s="207"/>
      <c r="D2341" s="197" t="s">
        <v>167</v>
      </c>
      <c r="E2341" s="208" t="s">
        <v>1</v>
      </c>
      <c r="F2341" s="209" t="s">
        <v>3992</v>
      </c>
      <c r="G2341" s="207"/>
      <c r="H2341" s="210">
        <v>5.4749999999999996</v>
      </c>
      <c r="I2341" s="211"/>
      <c r="J2341" s="207"/>
      <c r="K2341" s="207"/>
      <c r="L2341" s="212"/>
      <c r="M2341" s="213"/>
      <c r="N2341" s="214"/>
      <c r="O2341" s="214"/>
      <c r="P2341" s="214"/>
      <c r="Q2341" s="214"/>
      <c r="R2341" s="214"/>
      <c r="S2341" s="214"/>
      <c r="T2341" s="215"/>
      <c r="AT2341" s="216" t="s">
        <v>167</v>
      </c>
      <c r="AU2341" s="216" t="s">
        <v>87</v>
      </c>
      <c r="AV2341" s="14" t="s">
        <v>87</v>
      </c>
      <c r="AW2341" s="14" t="s">
        <v>33</v>
      </c>
      <c r="AX2341" s="14" t="s">
        <v>78</v>
      </c>
      <c r="AY2341" s="216" t="s">
        <v>157</v>
      </c>
    </row>
    <row r="2342" spans="2:51" s="14" customFormat="1" ht="10.199999999999999">
      <c r="B2342" s="206"/>
      <c r="C2342" s="207"/>
      <c r="D2342" s="197" t="s">
        <v>167</v>
      </c>
      <c r="E2342" s="208" t="s">
        <v>1</v>
      </c>
      <c r="F2342" s="209" t="s">
        <v>3993</v>
      </c>
      <c r="G2342" s="207"/>
      <c r="H2342" s="210">
        <v>5.8</v>
      </c>
      <c r="I2342" s="211"/>
      <c r="J2342" s="207"/>
      <c r="K2342" s="207"/>
      <c r="L2342" s="212"/>
      <c r="M2342" s="213"/>
      <c r="N2342" s="214"/>
      <c r="O2342" s="214"/>
      <c r="P2342" s="214"/>
      <c r="Q2342" s="214"/>
      <c r="R2342" s="214"/>
      <c r="S2342" s="214"/>
      <c r="T2342" s="215"/>
      <c r="AT2342" s="216" t="s">
        <v>167</v>
      </c>
      <c r="AU2342" s="216" t="s">
        <v>87</v>
      </c>
      <c r="AV2342" s="14" t="s">
        <v>87</v>
      </c>
      <c r="AW2342" s="14" t="s">
        <v>33</v>
      </c>
      <c r="AX2342" s="14" t="s">
        <v>78</v>
      </c>
      <c r="AY2342" s="216" t="s">
        <v>157</v>
      </c>
    </row>
    <row r="2343" spans="2:51" s="14" customFormat="1" ht="10.199999999999999">
      <c r="B2343" s="206"/>
      <c r="C2343" s="207"/>
      <c r="D2343" s="197" t="s">
        <v>167</v>
      </c>
      <c r="E2343" s="208" t="s">
        <v>1</v>
      </c>
      <c r="F2343" s="209" t="s">
        <v>3994</v>
      </c>
      <c r="G2343" s="207"/>
      <c r="H2343" s="210">
        <v>6.26</v>
      </c>
      <c r="I2343" s="211"/>
      <c r="J2343" s="207"/>
      <c r="K2343" s="207"/>
      <c r="L2343" s="212"/>
      <c r="M2343" s="213"/>
      <c r="N2343" s="214"/>
      <c r="O2343" s="214"/>
      <c r="P2343" s="214"/>
      <c r="Q2343" s="214"/>
      <c r="R2343" s="214"/>
      <c r="S2343" s="214"/>
      <c r="T2343" s="215"/>
      <c r="AT2343" s="216" t="s">
        <v>167</v>
      </c>
      <c r="AU2343" s="216" t="s">
        <v>87</v>
      </c>
      <c r="AV2343" s="14" t="s">
        <v>87</v>
      </c>
      <c r="AW2343" s="14" t="s">
        <v>33</v>
      </c>
      <c r="AX2343" s="14" t="s">
        <v>78</v>
      </c>
      <c r="AY2343" s="216" t="s">
        <v>157</v>
      </c>
    </row>
    <row r="2344" spans="2:51" s="14" customFormat="1" ht="10.199999999999999">
      <c r="B2344" s="206"/>
      <c r="C2344" s="207"/>
      <c r="D2344" s="197" t="s">
        <v>167</v>
      </c>
      <c r="E2344" s="208" t="s">
        <v>1</v>
      </c>
      <c r="F2344" s="209" t="s">
        <v>3995</v>
      </c>
      <c r="G2344" s="207"/>
      <c r="H2344" s="210">
        <v>5.1749999999999998</v>
      </c>
      <c r="I2344" s="211"/>
      <c r="J2344" s="207"/>
      <c r="K2344" s="207"/>
      <c r="L2344" s="212"/>
      <c r="M2344" s="213"/>
      <c r="N2344" s="214"/>
      <c r="O2344" s="214"/>
      <c r="P2344" s="214"/>
      <c r="Q2344" s="214"/>
      <c r="R2344" s="214"/>
      <c r="S2344" s="214"/>
      <c r="T2344" s="215"/>
      <c r="AT2344" s="216" t="s">
        <v>167</v>
      </c>
      <c r="AU2344" s="216" t="s">
        <v>87</v>
      </c>
      <c r="AV2344" s="14" t="s">
        <v>87</v>
      </c>
      <c r="AW2344" s="14" t="s">
        <v>33</v>
      </c>
      <c r="AX2344" s="14" t="s">
        <v>78</v>
      </c>
      <c r="AY2344" s="216" t="s">
        <v>157</v>
      </c>
    </row>
    <row r="2345" spans="2:51" s="14" customFormat="1" ht="10.199999999999999">
      <c r="B2345" s="206"/>
      <c r="C2345" s="207"/>
      <c r="D2345" s="197" t="s">
        <v>167</v>
      </c>
      <c r="E2345" s="208" t="s">
        <v>1</v>
      </c>
      <c r="F2345" s="209" t="s">
        <v>3996</v>
      </c>
      <c r="G2345" s="207"/>
      <c r="H2345" s="210">
        <v>9.8699999999999992</v>
      </c>
      <c r="I2345" s="211"/>
      <c r="J2345" s="207"/>
      <c r="K2345" s="207"/>
      <c r="L2345" s="212"/>
      <c r="M2345" s="213"/>
      <c r="N2345" s="214"/>
      <c r="O2345" s="214"/>
      <c r="P2345" s="214"/>
      <c r="Q2345" s="214"/>
      <c r="R2345" s="214"/>
      <c r="S2345" s="214"/>
      <c r="T2345" s="215"/>
      <c r="AT2345" s="216" t="s">
        <v>167</v>
      </c>
      <c r="AU2345" s="216" t="s">
        <v>87</v>
      </c>
      <c r="AV2345" s="14" t="s">
        <v>87</v>
      </c>
      <c r="AW2345" s="14" t="s">
        <v>33</v>
      </c>
      <c r="AX2345" s="14" t="s">
        <v>78</v>
      </c>
      <c r="AY2345" s="216" t="s">
        <v>157</v>
      </c>
    </row>
    <row r="2346" spans="2:51" s="14" customFormat="1" ht="10.199999999999999">
      <c r="B2346" s="206"/>
      <c r="C2346" s="207"/>
      <c r="D2346" s="197" t="s">
        <v>167</v>
      </c>
      <c r="E2346" s="208" t="s">
        <v>1</v>
      </c>
      <c r="F2346" s="209" t="s">
        <v>3998</v>
      </c>
      <c r="G2346" s="207"/>
      <c r="H2346" s="210">
        <v>3.9</v>
      </c>
      <c r="I2346" s="211"/>
      <c r="J2346" s="207"/>
      <c r="K2346" s="207"/>
      <c r="L2346" s="212"/>
      <c r="M2346" s="213"/>
      <c r="N2346" s="214"/>
      <c r="O2346" s="214"/>
      <c r="P2346" s="214"/>
      <c r="Q2346" s="214"/>
      <c r="R2346" s="214"/>
      <c r="S2346" s="214"/>
      <c r="T2346" s="215"/>
      <c r="AT2346" s="216" t="s">
        <v>167</v>
      </c>
      <c r="AU2346" s="216" t="s">
        <v>87</v>
      </c>
      <c r="AV2346" s="14" t="s">
        <v>87</v>
      </c>
      <c r="AW2346" s="14" t="s">
        <v>33</v>
      </c>
      <c r="AX2346" s="14" t="s">
        <v>78</v>
      </c>
      <c r="AY2346" s="216" t="s">
        <v>157</v>
      </c>
    </row>
    <row r="2347" spans="2:51" s="14" customFormat="1" ht="10.199999999999999">
      <c r="B2347" s="206"/>
      <c r="C2347" s="207"/>
      <c r="D2347" s="197" t="s">
        <v>167</v>
      </c>
      <c r="E2347" s="208" t="s">
        <v>1</v>
      </c>
      <c r="F2347" s="209" t="s">
        <v>3999</v>
      </c>
      <c r="G2347" s="207"/>
      <c r="H2347" s="210">
        <v>5.5949999999999998</v>
      </c>
      <c r="I2347" s="211"/>
      <c r="J2347" s="207"/>
      <c r="K2347" s="207"/>
      <c r="L2347" s="212"/>
      <c r="M2347" s="213"/>
      <c r="N2347" s="214"/>
      <c r="O2347" s="214"/>
      <c r="P2347" s="214"/>
      <c r="Q2347" s="214"/>
      <c r="R2347" s="214"/>
      <c r="S2347" s="214"/>
      <c r="T2347" s="215"/>
      <c r="AT2347" s="216" t="s">
        <v>167</v>
      </c>
      <c r="AU2347" s="216" t="s">
        <v>87</v>
      </c>
      <c r="AV2347" s="14" t="s">
        <v>87</v>
      </c>
      <c r="AW2347" s="14" t="s">
        <v>33</v>
      </c>
      <c r="AX2347" s="14" t="s">
        <v>78</v>
      </c>
      <c r="AY2347" s="216" t="s">
        <v>157</v>
      </c>
    </row>
    <row r="2348" spans="2:51" s="14" customFormat="1" ht="10.199999999999999">
      <c r="B2348" s="206"/>
      <c r="C2348" s="207"/>
      <c r="D2348" s="197" t="s">
        <v>167</v>
      </c>
      <c r="E2348" s="208" t="s">
        <v>1</v>
      </c>
      <c r="F2348" s="209" t="s">
        <v>3999</v>
      </c>
      <c r="G2348" s="207"/>
      <c r="H2348" s="210">
        <v>5.5949999999999998</v>
      </c>
      <c r="I2348" s="211"/>
      <c r="J2348" s="207"/>
      <c r="K2348" s="207"/>
      <c r="L2348" s="212"/>
      <c r="M2348" s="213"/>
      <c r="N2348" s="214"/>
      <c r="O2348" s="214"/>
      <c r="P2348" s="214"/>
      <c r="Q2348" s="214"/>
      <c r="R2348" s="214"/>
      <c r="S2348" s="214"/>
      <c r="T2348" s="215"/>
      <c r="AT2348" s="216" t="s">
        <v>167</v>
      </c>
      <c r="AU2348" s="216" t="s">
        <v>87</v>
      </c>
      <c r="AV2348" s="14" t="s">
        <v>87</v>
      </c>
      <c r="AW2348" s="14" t="s">
        <v>33</v>
      </c>
      <c r="AX2348" s="14" t="s">
        <v>78</v>
      </c>
      <c r="AY2348" s="216" t="s">
        <v>157</v>
      </c>
    </row>
    <row r="2349" spans="2:51" s="14" customFormat="1" ht="30.6">
      <c r="B2349" s="206"/>
      <c r="C2349" s="207"/>
      <c r="D2349" s="197" t="s">
        <v>167</v>
      </c>
      <c r="E2349" s="208" t="s">
        <v>1</v>
      </c>
      <c r="F2349" s="209" t="s">
        <v>4000</v>
      </c>
      <c r="G2349" s="207"/>
      <c r="H2349" s="210">
        <v>6.7380000000000004</v>
      </c>
      <c r="I2349" s="211"/>
      <c r="J2349" s="207"/>
      <c r="K2349" s="207"/>
      <c r="L2349" s="212"/>
      <c r="M2349" s="213"/>
      <c r="N2349" s="214"/>
      <c r="O2349" s="214"/>
      <c r="P2349" s="214"/>
      <c r="Q2349" s="214"/>
      <c r="R2349" s="214"/>
      <c r="S2349" s="214"/>
      <c r="T2349" s="215"/>
      <c r="AT2349" s="216" t="s">
        <v>167</v>
      </c>
      <c r="AU2349" s="216" t="s">
        <v>87</v>
      </c>
      <c r="AV2349" s="14" t="s">
        <v>87</v>
      </c>
      <c r="AW2349" s="14" t="s">
        <v>33</v>
      </c>
      <c r="AX2349" s="14" t="s">
        <v>78</v>
      </c>
      <c r="AY2349" s="216" t="s">
        <v>157</v>
      </c>
    </row>
    <row r="2350" spans="2:51" s="14" customFormat="1" ht="10.199999999999999">
      <c r="B2350" s="206"/>
      <c r="C2350" s="207"/>
      <c r="D2350" s="197" t="s">
        <v>167</v>
      </c>
      <c r="E2350" s="208" t="s">
        <v>1</v>
      </c>
      <c r="F2350" s="209" t="s">
        <v>4001</v>
      </c>
      <c r="G2350" s="207"/>
      <c r="H2350" s="210">
        <v>7.0949999999999998</v>
      </c>
      <c r="I2350" s="211"/>
      <c r="J2350" s="207"/>
      <c r="K2350" s="207"/>
      <c r="L2350" s="212"/>
      <c r="M2350" s="213"/>
      <c r="N2350" s="214"/>
      <c r="O2350" s="214"/>
      <c r="P2350" s="214"/>
      <c r="Q2350" s="214"/>
      <c r="R2350" s="214"/>
      <c r="S2350" s="214"/>
      <c r="T2350" s="215"/>
      <c r="AT2350" s="216" t="s">
        <v>167</v>
      </c>
      <c r="AU2350" s="216" t="s">
        <v>87</v>
      </c>
      <c r="AV2350" s="14" t="s">
        <v>87</v>
      </c>
      <c r="AW2350" s="14" t="s">
        <v>33</v>
      </c>
      <c r="AX2350" s="14" t="s">
        <v>78</v>
      </c>
      <c r="AY2350" s="216" t="s">
        <v>157</v>
      </c>
    </row>
    <row r="2351" spans="2:51" s="14" customFormat="1" ht="10.199999999999999">
      <c r="B2351" s="206"/>
      <c r="C2351" s="207"/>
      <c r="D2351" s="197" t="s">
        <v>167</v>
      </c>
      <c r="E2351" s="208" t="s">
        <v>1</v>
      </c>
      <c r="F2351" s="209" t="s">
        <v>4002</v>
      </c>
      <c r="G2351" s="207"/>
      <c r="H2351" s="210">
        <v>8.5500000000000007</v>
      </c>
      <c r="I2351" s="211"/>
      <c r="J2351" s="207"/>
      <c r="K2351" s="207"/>
      <c r="L2351" s="212"/>
      <c r="M2351" s="213"/>
      <c r="N2351" s="214"/>
      <c r="O2351" s="214"/>
      <c r="P2351" s="214"/>
      <c r="Q2351" s="214"/>
      <c r="R2351" s="214"/>
      <c r="S2351" s="214"/>
      <c r="T2351" s="215"/>
      <c r="AT2351" s="216" t="s">
        <v>167</v>
      </c>
      <c r="AU2351" s="216" t="s">
        <v>87</v>
      </c>
      <c r="AV2351" s="14" t="s">
        <v>87</v>
      </c>
      <c r="AW2351" s="14" t="s">
        <v>33</v>
      </c>
      <c r="AX2351" s="14" t="s">
        <v>78</v>
      </c>
      <c r="AY2351" s="216" t="s">
        <v>157</v>
      </c>
    </row>
    <row r="2352" spans="2:51" s="14" customFormat="1" ht="10.199999999999999">
      <c r="B2352" s="206"/>
      <c r="C2352" s="207"/>
      <c r="D2352" s="197" t="s">
        <v>167</v>
      </c>
      <c r="E2352" s="208" t="s">
        <v>1</v>
      </c>
      <c r="F2352" s="209" t="s">
        <v>4003</v>
      </c>
      <c r="G2352" s="207"/>
      <c r="H2352" s="210">
        <v>9.8699999999999992</v>
      </c>
      <c r="I2352" s="211"/>
      <c r="J2352" s="207"/>
      <c r="K2352" s="207"/>
      <c r="L2352" s="212"/>
      <c r="M2352" s="213"/>
      <c r="N2352" s="214"/>
      <c r="O2352" s="214"/>
      <c r="P2352" s="214"/>
      <c r="Q2352" s="214"/>
      <c r="R2352" s="214"/>
      <c r="S2352" s="214"/>
      <c r="T2352" s="215"/>
      <c r="AT2352" s="216" t="s">
        <v>167</v>
      </c>
      <c r="AU2352" s="216" t="s">
        <v>87</v>
      </c>
      <c r="AV2352" s="14" t="s">
        <v>87</v>
      </c>
      <c r="AW2352" s="14" t="s">
        <v>33</v>
      </c>
      <c r="AX2352" s="14" t="s">
        <v>78</v>
      </c>
      <c r="AY2352" s="216" t="s">
        <v>157</v>
      </c>
    </row>
    <row r="2353" spans="1:65" s="14" customFormat="1" ht="10.199999999999999">
      <c r="B2353" s="206"/>
      <c r="C2353" s="207"/>
      <c r="D2353" s="197" t="s">
        <v>167</v>
      </c>
      <c r="E2353" s="208" t="s">
        <v>1</v>
      </c>
      <c r="F2353" s="209" t="s">
        <v>4004</v>
      </c>
      <c r="G2353" s="207"/>
      <c r="H2353" s="210">
        <v>7.35</v>
      </c>
      <c r="I2353" s="211"/>
      <c r="J2353" s="207"/>
      <c r="K2353" s="207"/>
      <c r="L2353" s="212"/>
      <c r="M2353" s="213"/>
      <c r="N2353" s="214"/>
      <c r="O2353" s="214"/>
      <c r="P2353" s="214"/>
      <c r="Q2353" s="214"/>
      <c r="R2353" s="214"/>
      <c r="S2353" s="214"/>
      <c r="T2353" s="215"/>
      <c r="AT2353" s="216" t="s">
        <v>167</v>
      </c>
      <c r="AU2353" s="216" t="s">
        <v>87</v>
      </c>
      <c r="AV2353" s="14" t="s">
        <v>87</v>
      </c>
      <c r="AW2353" s="14" t="s">
        <v>33</v>
      </c>
      <c r="AX2353" s="14" t="s">
        <v>78</v>
      </c>
      <c r="AY2353" s="216" t="s">
        <v>157</v>
      </c>
    </row>
    <row r="2354" spans="1:65" s="15" customFormat="1" ht="10.199999999999999">
      <c r="B2354" s="217"/>
      <c r="C2354" s="218"/>
      <c r="D2354" s="197" t="s">
        <v>167</v>
      </c>
      <c r="E2354" s="219" t="s">
        <v>1</v>
      </c>
      <c r="F2354" s="220" t="s">
        <v>171</v>
      </c>
      <c r="G2354" s="218"/>
      <c r="H2354" s="221">
        <v>167.333</v>
      </c>
      <c r="I2354" s="222"/>
      <c r="J2354" s="218"/>
      <c r="K2354" s="218"/>
      <c r="L2354" s="223"/>
      <c r="M2354" s="224"/>
      <c r="N2354" s="225"/>
      <c r="O2354" s="225"/>
      <c r="P2354" s="225"/>
      <c r="Q2354" s="225"/>
      <c r="R2354" s="225"/>
      <c r="S2354" s="225"/>
      <c r="T2354" s="226"/>
      <c r="AT2354" s="227" t="s">
        <v>167</v>
      </c>
      <c r="AU2354" s="227" t="s">
        <v>87</v>
      </c>
      <c r="AV2354" s="15" t="s">
        <v>165</v>
      </c>
      <c r="AW2354" s="15" t="s">
        <v>33</v>
      </c>
      <c r="AX2354" s="15" t="s">
        <v>85</v>
      </c>
      <c r="AY2354" s="227" t="s">
        <v>157</v>
      </c>
    </row>
    <row r="2355" spans="1:65" s="2" customFormat="1" ht="16.5" customHeight="1">
      <c r="A2355" s="34"/>
      <c r="B2355" s="35"/>
      <c r="C2355" s="182" t="s">
        <v>4040</v>
      </c>
      <c r="D2355" s="182" t="s">
        <v>160</v>
      </c>
      <c r="E2355" s="183" t="s">
        <v>4041</v>
      </c>
      <c r="F2355" s="184" t="s">
        <v>4042</v>
      </c>
      <c r="G2355" s="185" t="s">
        <v>202</v>
      </c>
      <c r="H2355" s="186">
        <v>66.05</v>
      </c>
      <c r="I2355" s="187"/>
      <c r="J2355" s="188">
        <f>ROUND(I2355*H2355,2)</f>
        <v>0</v>
      </c>
      <c r="K2355" s="184" t="s">
        <v>164</v>
      </c>
      <c r="L2355" s="39"/>
      <c r="M2355" s="189" t="s">
        <v>1</v>
      </c>
      <c r="N2355" s="190" t="s">
        <v>43</v>
      </c>
      <c r="O2355" s="71"/>
      <c r="P2355" s="191">
        <f>O2355*H2355</f>
        <v>0</v>
      </c>
      <c r="Q2355" s="191">
        <v>6.11E-3</v>
      </c>
      <c r="R2355" s="191">
        <f>Q2355*H2355</f>
        <v>0.40356549999999997</v>
      </c>
      <c r="S2355" s="191">
        <v>0</v>
      </c>
      <c r="T2355" s="192">
        <f>S2355*H2355</f>
        <v>0</v>
      </c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  <c r="AR2355" s="193" t="s">
        <v>254</v>
      </c>
      <c r="AT2355" s="193" t="s">
        <v>160</v>
      </c>
      <c r="AU2355" s="193" t="s">
        <v>87</v>
      </c>
      <c r="AY2355" s="17" t="s">
        <v>157</v>
      </c>
      <c r="BE2355" s="194">
        <f>IF(N2355="základní",J2355,0)</f>
        <v>0</v>
      </c>
      <c r="BF2355" s="194">
        <f>IF(N2355="snížená",J2355,0)</f>
        <v>0</v>
      </c>
      <c r="BG2355" s="194">
        <f>IF(N2355="zákl. přenesená",J2355,0)</f>
        <v>0</v>
      </c>
      <c r="BH2355" s="194">
        <f>IF(N2355="sníž. přenesená",J2355,0)</f>
        <v>0</v>
      </c>
      <c r="BI2355" s="194">
        <f>IF(N2355="nulová",J2355,0)</f>
        <v>0</v>
      </c>
      <c r="BJ2355" s="17" t="s">
        <v>85</v>
      </c>
      <c r="BK2355" s="194">
        <f>ROUND(I2355*H2355,2)</f>
        <v>0</v>
      </c>
      <c r="BL2355" s="17" t="s">
        <v>254</v>
      </c>
      <c r="BM2355" s="193" t="s">
        <v>4043</v>
      </c>
    </row>
    <row r="2356" spans="1:65" s="14" customFormat="1" ht="10.199999999999999">
      <c r="B2356" s="206"/>
      <c r="C2356" s="207"/>
      <c r="D2356" s="197" t="s">
        <v>167</v>
      </c>
      <c r="E2356" s="208" t="s">
        <v>1</v>
      </c>
      <c r="F2356" s="209" t="s">
        <v>4044</v>
      </c>
      <c r="G2356" s="207"/>
      <c r="H2356" s="210">
        <v>3</v>
      </c>
      <c r="I2356" s="211"/>
      <c r="J2356" s="207"/>
      <c r="K2356" s="207"/>
      <c r="L2356" s="212"/>
      <c r="M2356" s="213"/>
      <c r="N2356" s="214"/>
      <c r="O2356" s="214"/>
      <c r="P2356" s="214"/>
      <c r="Q2356" s="214"/>
      <c r="R2356" s="214"/>
      <c r="S2356" s="214"/>
      <c r="T2356" s="215"/>
      <c r="AT2356" s="216" t="s">
        <v>167</v>
      </c>
      <c r="AU2356" s="216" t="s">
        <v>87</v>
      </c>
      <c r="AV2356" s="14" t="s">
        <v>87</v>
      </c>
      <c r="AW2356" s="14" t="s">
        <v>33</v>
      </c>
      <c r="AX2356" s="14" t="s">
        <v>78</v>
      </c>
      <c r="AY2356" s="216" t="s">
        <v>157</v>
      </c>
    </row>
    <row r="2357" spans="1:65" s="14" customFormat="1" ht="10.199999999999999">
      <c r="B2357" s="206"/>
      <c r="C2357" s="207"/>
      <c r="D2357" s="197" t="s">
        <v>167</v>
      </c>
      <c r="E2357" s="208" t="s">
        <v>1</v>
      </c>
      <c r="F2357" s="209" t="s">
        <v>4045</v>
      </c>
      <c r="G2357" s="207"/>
      <c r="H2357" s="210">
        <v>39.9</v>
      </c>
      <c r="I2357" s="211"/>
      <c r="J2357" s="207"/>
      <c r="K2357" s="207"/>
      <c r="L2357" s="212"/>
      <c r="M2357" s="213"/>
      <c r="N2357" s="214"/>
      <c r="O2357" s="214"/>
      <c r="P2357" s="214"/>
      <c r="Q2357" s="214"/>
      <c r="R2357" s="214"/>
      <c r="S2357" s="214"/>
      <c r="T2357" s="215"/>
      <c r="AT2357" s="216" t="s">
        <v>167</v>
      </c>
      <c r="AU2357" s="216" t="s">
        <v>87</v>
      </c>
      <c r="AV2357" s="14" t="s">
        <v>87</v>
      </c>
      <c r="AW2357" s="14" t="s">
        <v>33</v>
      </c>
      <c r="AX2357" s="14" t="s">
        <v>78</v>
      </c>
      <c r="AY2357" s="216" t="s">
        <v>157</v>
      </c>
    </row>
    <row r="2358" spans="1:65" s="14" customFormat="1" ht="10.199999999999999">
      <c r="B2358" s="206"/>
      <c r="C2358" s="207"/>
      <c r="D2358" s="197" t="s">
        <v>167</v>
      </c>
      <c r="E2358" s="208" t="s">
        <v>1</v>
      </c>
      <c r="F2358" s="209" t="s">
        <v>4046</v>
      </c>
      <c r="G2358" s="207"/>
      <c r="H2358" s="210">
        <v>11.7</v>
      </c>
      <c r="I2358" s="211"/>
      <c r="J2358" s="207"/>
      <c r="K2358" s="207"/>
      <c r="L2358" s="212"/>
      <c r="M2358" s="213"/>
      <c r="N2358" s="214"/>
      <c r="O2358" s="214"/>
      <c r="P2358" s="214"/>
      <c r="Q2358" s="214"/>
      <c r="R2358" s="214"/>
      <c r="S2358" s="214"/>
      <c r="T2358" s="215"/>
      <c r="AT2358" s="216" t="s">
        <v>167</v>
      </c>
      <c r="AU2358" s="216" t="s">
        <v>87</v>
      </c>
      <c r="AV2358" s="14" t="s">
        <v>87</v>
      </c>
      <c r="AW2358" s="14" t="s">
        <v>33</v>
      </c>
      <c r="AX2358" s="14" t="s">
        <v>78</v>
      </c>
      <c r="AY2358" s="216" t="s">
        <v>157</v>
      </c>
    </row>
    <row r="2359" spans="1:65" s="14" customFormat="1" ht="10.199999999999999">
      <c r="B2359" s="206"/>
      <c r="C2359" s="207"/>
      <c r="D2359" s="197" t="s">
        <v>167</v>
      </c>
      <c r="E2359" s="208" t="s">
        <v>1</v>
      </c>
      <c r="F2359" s="209" t="s">
        <v>4047</v>
      </c>
      <c r="G2359" s="207"/>
      <c r="H2359" s="210">
        <v>1.2</v>
      </c>
      <c r="I2359" s="211"/>
      <c r="J2359" s="207"/>
      <c r="K2359" s="207"/>
      <c r="L2359" s="212"/>
      <c r="M2359" s="213"/>
      <c r="N2359" s="214"/>
      <c r="O2359" s="214"/>
      <c r="P2359" s="214"/>
      <c r="Q2359" s="214"/>
      <c r="R2359" s="214"/>
      <c r="S2359" s="214"/>
      <c r="T2359" s="215"/>
      <c r="AT2359" s="216" t="s">
        <v>167</v>
      </c>
      <c r="AU2359" s="216" t="s">
        <v>87</v>
      </c>
      <c r="AV2359" s="14" t="s">
        <v>87</v>
      </c>
      <c r="AW2359" s="14" t="s">
        <v>33</v>
      </c>
      <c r="AX2359" s="14" t="s">
        <v>78</v>
      </c>
      <c r="AY2359" s="216" t="s">
        <v>157</v>
      </c>
    </row>
    <row r="2360" spans="1:65" s="14" customFormat="1" ht="10.199999999999999">
      <c r="B2360" s="206"/>
      <c r="C2360" s="207"/>
      <c r="D2360" s="197" t="s">
        <v>167</v>
      </c>
      <c r="E2360" s="208" t="s">
        <v>1</v>
      </c>
      <c r="F2360" s="209" t="s">
        <v>4048</v>
      </c>
      <c r="G2360" s="207"/>
      <c r="H2360" s="210">
        <v>2.8</v>
      </c>
      <c r="I2360" s="211"/>
      <c r="J2360" s="207"/>
      <c r="K2360" s="207"/>
      <c r="L2360" s="212"/>
      <c r="M2360" s="213"/>
      <c r="N2360" s="214"/>
      <c r="O2360" s="214"/>
      <c r="P2360" s="214"/>
      <c r="Q2360" s="214"/>
      <c r="R2360" s="214"/>
      <c r="S2360" s="214"/>
      <c r="T2360" s="215"/>
      <c r="AT2360" s="216" t="s">
        <v>167</v>
      </c>
      <c r="AU2360" s="216" t="s">
        <v>87</v>
      </c>
      <c r="AV2360" s="14" t="s">
        <v>87</v>
      </c>
      <c r="AW2360" s="14" t="s">
        <v>33</v>
      </c>
      <c r="AX2360" s="14" t="s">
        <v>78</v>
      </c>
      <c r="AY2360" s="216" t="s">
        <v>157</v>
      </c>
    </row>
    <row r="2361" spans="1:65" s="14" customFormat="1" ht="10.199999999999999">
      <c r="B2361" s="206"/>
      <c r="C2361" s="207"/>
      <c r="D2361" s="197" t="s">
        <v>167</v>
      </c>
      <c r="E2361" s="208" t="s">
        <v>1</v>
      </c>
      <c r="F2361" s="209" t="s">
        <v>4049</v>
      </c>
      <c r="G2361" s="207"/>
      <c r="H2361" s="210">
        <v>0.9</v>
      </c>
      <c r="I2361" s="211"/>
      <c r="J2361" s="207"/>
      <c r="K2361" s="207"/>
      <c r="L2361" s="212"/>
      <c r="M2361" s="213"/>
      <c r="N2361" s="214"/>
      <c r="O2361" s="214"/>
      <c r="P2361" s="214"/>
      <c r="Q2361" s="214"/>
      <c r="R2361" s="214"/>
      <c r="S2361" s="214"/>
      <c r="T2361" s="215"/>
      <c r="AT2361" s="216" t="s">
        <v>167</v>
      </c>
      <c r="AU2361" s="216" t="s">
        <v>87</v>
      </c>
      <c r="AV2361" s="14" t="s">
        <v>87</v>
      </c>
      <c r="AW2361" s="14" t="s">
        <v>33</v>
      </c>
      <c r="AX2361" s="14" t="s">
        <v>78</v>
      </c>
      <c r="AY2361" s="216" t="s">
        <v>157</v>
      </c>
    </row>
    <row r="2362" spans="1:65" s="14" customFormat="1" ht="10.199999999999999">
      <c r="B2362" s="206"/>
      <c r="C2362" s="207"/>
      <c r="D2362" s="197" t="s">
        <v>167</v>
      </c>
      <c r="E2362" s="208" t="s">
        <v>1</v>
      </c>
      <c r="F2362" s="209" t="s">
        <v>4050</v>
      </c>
      <c r="G2362" s="207"/>
      <c r="H2362" s="210">
        <v>6.55</v>
      </c>
      <c r="I2362" s="211"/>
      <c r="J2362" s="207"/>
      <c r="K2362" s="207"/>
      <c r="L2362" s="212"/>
      <c r="M2362" s="213"/>
      <c r="N2362" s="214"/>
      <c r="O2362" s="214"/>
      <c r="P2362" s="214"/>
      <c r="Q2362" s="214"/>
      <c r="R2362" s="214"/>
      <c r="S2362" s="214"/>
      <c r="T2362" s="215"/>
      <c r="AT2362" s="216" t="s">
        <v>167</v>
      </c>
      <c r="AU2362" s="216" t="s">
        <v>87</v>
      </c>
      <c r="AV2362" s="14" t="s">
        <v>87</v>
      </c>
      <c r="AW2362" s="14" t="s">
        <v>33</v>
      </c>
      <c r="AX2362" s="14" t="s">
        <v>78</v>
      </c>
      <c r="AY2362" s="216" t="s">
        <v>157</v>
      </c>
    </row>
    <row r="2363" spans="1:65" s="15" customFormat="1" ht="10.199999999999999">
      <c r="B2363" s="217"/>
      <c r="C2363" s="218"/>
      <c r="D2363" s="197" t="s">
        <v>167</v>
      </c>
      <c r="E2363" s="219" t="s">
        <v>1</v>
      </c>
      <c r="F2363" s="220" t="s">
        <v>171</v>
      </c>
      <c r="G2363" s="218"/>
      <c r="H2363" s="221">
        <v>66.05</v>
      </c>
      <c r="I2363" s="222"/>
      <c r="J2363" s="218"/>
      <c r="K2363" s="218"/>
      <c r="L2363" s="223"/>
      <c r="M2363" s="224"/>
      <c r="N2363" s="225"/>
      <c r="O2363" s="225"/>
      <c r="P2363" s="225"/>
      <c r="Q2363" s="225"/>
      <c r="R2363" s="225"/>
      <c r="S2363" s="225"/>
      <c r="T2363" s="226"/>
      <c r="AT2363" s="227" t="s">
        <v>167</v>
      </c>
      <c r="AU2363" s="227" t="s">
        <v>87</v>
      </c>
      <c r="AV2363" s="15" t="s">
        <v>165</v>
      </c>
      <c r="AW2363" s="15" t="s">
        <v>33</v>
      </c>
      <c r="AX2363" s="15" t="s">
        <v>85</v>
      </c>
      <c r="AY2363" s="227" t="s">
        <v>157</v>
      </c>
    </row>
    <row r="2364" spans="1:65" s="2" customFormat="1" ht="16.5" customHeight="1">
      <c r="A2364" s="34"/>
      <c r="B2364" s="35"/>
      <c r="C2364" s="228" t="s">
        <v>4051</v>
      </c>
      <c r="D2364" s="228" t="s">
        <v>240</v>
      </c>
      <c r="E2364" s="229" t="s">
        <v>4052</v>
      </c>
      <c r="F2364" s="230" t="s">
        <v>4053</v>
      </c>
      <c r="G2364" s="231" t="s">
        <v>202</v>
      </c>
      <c r="H2364" s="232">
        <v>69.352999999999994</v>
      </c>
      <c r="I2364" s="233"/>
      <c r="J2364" s="234">
        <f>ROUND(I2364*H2364,2)</f>
        <v>0</v>
      </c>
      <c r="K2364" s="230" t="s">
        <v>164</v>
      </c>
      <c r="L2364" s="235"/>
      <c r="M2364" s="236" t="s">
        <v>1</v>
      </c>
      <c r="N2364" s="237" t="s">
        <v>43</v>
      </c>
      <c r="O2364" s="71"/>
      <c r="P2364" s="191">
        <f>O2364*H2364</f>
        <v>0</v>
      </c>
      <c r="Q2364" s="191">
        <v>1.2E-4</v>
      </c>
      <c r="R2364" s="191">
        <f>Q2364*H2364</f>
        <v>8.3223599999999991E-3</v>
      </c>
      <c r="S2364" s="191">
        <v>0</v>
      </c>
      <c r="T2364" s="192">
        <f>S2364*H2364</f>
        <v>0</v>
      </c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R2364" s="193" t="s">
        <v>367</v>
      </c>
      <c r="AT2364" s="193" t="s">
        <v>240</v>
      </c>
      <c r="AU2364" s="193" t="s">
        <v>87</v>
      </c>
      <c r="AY2364" s="17" t="s">
        <v>157</v>
      </c>
      <c r="BE2364" s="194">
        <f>IF(N2364="základní",J2364,0)</f>
        <v>0</v>
      </c>
      <c r="BF2364" s="194">
        <f>IF(N2364="snížená",J2364,0)</f>
        <v>0</v>
      </c>
      <c r="BG2364" s="194">
        <f>IF(N2364="zákl. přenesená",J2364,0)</f>
        <v>0</v>
      </c>
      <c r="BH2364" s="194">
        <f>IF(N2364="sníž. přenesená",J2364,0)</f>
        <v>0</v>
      </c>
      <c r="BI2364" s="194">
        <f>IF(N2364="nulová",J2364,0)</f>
        <v>0</v>
      </c>
      <c r="BJ2364" s="17" t="s">
        <v>85</v>
      </c>
      <c r="BK2364" s="194">
        <f>ROUND(I2364*H2364,2)</f>
        <v>0</v>
      </c>
      <c r="BL2364" s="17" t="s">
        <v>254</v>
      </c>
      <c r="BM2364" s="193" t="s">
        <v>4054</v>
      </c>
    </row>
    <row r="2365" spans="1:65" s="14" customFormat="1" ht="10.199999999999999">
      <c r="B2365" s="206"/>
      <c r="C2365" s="207"/>
      <c r="D2365" s="197" t="s">
        <v>167</v>
      </c>
      <c r="E2365" s="207"/>
      <c r="F2365" s="209" t="s">
        <v>4055</v>
      </c>
      <c r="G2365" s="207"/>
      <c r="H2365" s="210">
        <v>69.352999999999994</v>
      </c>
      <c r="I2365" s="211"/>
      <c r="J2365" s="207"/>
      <c r="K2365" s="207"/>
      <c r="L2365" s="212"/>
      <c r="M2365" s="213"/>
      <c r="N2365" s="214"/>
      <c r="O2365" s="214"/>
      <c r="P2365" s="214"/>
      <c r="Q2365" s="214"/>
      <c r="R2365" s="214"/>
      <c r="S2365" s="214"/>
      <c r="T2365" s="215"/>
      <c r="AT2365" s="216" t="s">
        <v>167</v>
      </c>
      <c r="AU2365" s="216" t="s">
        <v>87</v>
      </c>
      <c r="AV2365" s="14" t="s">
        <v>87</v>
      </c>
      <c r="AW2365" s="14" t="s">
        <v>4</v>
      </c>
      <c r="AX2365" s="14" t="s">
        <v>85</v>
      </c>
      <c r="AY2365" s="216" t="s">
        <v>157</v>
      </c>
    </row>
    <row r="2366" spans="1:65" s="2" customFormat="1" ht="16.5" customHeight="1">
      <c r="A2366" s="34"/>
      <c r="B2366" s="35"/>
      <c r="C2366" s="182" t="s">
        <v>4056</v>
      </c>
      <c r="D2366" s="182" t="s">
        <v>160</v>
      </c>
      <c r="E2366" s="183" t="s">
        <v>4057</v>
      </c>
      <c r="F2366" s="184" t="s">
        <v>4058</v>
      </c>
      <c r="G2366" s="185" t="s">
        <v>202</v>
      </c>
      <c r="H2366" s="186">
        <v>228.37799999999999</v>
      </c>
      <c r="I2366" s="187"/>
      <c r="J2366" s="188">
        <f>ROUND(I2366*H2366,2)</f>
        <v>0</v>
      </c>
      <c r="K2366" s="184" t="s">
        <v>164</v>
      </c>
      <c r="L2366" s="39"/>
      <c r="M2366" s="189" t="s">
        <v>1</v>
      </c>
      <c r="N2366" s="190" t="s">
        <v>43</v>
      </c>
      <c r="O2366" s="71"/>
      <c r="P2366" s="191">
        <f>O2366*H2366</f>
        <v>0</v>
      </c>
      <c r="Q2366" s="191">
        <v>6.11E-3</v>
      </c>
      <c r="R2366" s="191">
        <f>Q2366*H2366</f>
        <v>1.39538958</v>
      </c>
      <c r="S2366" s="191">
        <v>0</v>
      </c>
      <c r="T2366" s="19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193" t="s">
        <v>254</v>
      </c>
      <c r="AT2366" s="193" t="s">
        <v>160</v>
      </c>
      <c r="AU2366" s="193" t="s">
        <v>87</v>
      </c>
      <c r="AY2366" s="17" t="s">
        <v>157</v>
      </c>
      <c r="BE2366" s="194">
        <f>IF(N2366="základní",J2366,0)</f>
        <v>0</v>
      </c>
      <c r="BF2366" s="194">
        <f>IF(N2366="snížená",J2366,0)</f>
        <v>0</v>
      </c>
      <c r="BG2366" s="194">
        <f>IF(N2366="zákl. přenesená",J2366,0)</f>
        <v>0</v>
      </c>
      <c r="BH2366" s="194">
        <f>IF(N2366="sníž. přenesená",J2366,0)</f>
        <v>0</v>
      </c>
      <c r="BI2366" s="194">
        <f>IF(N2366="nulová",J2366,0)</f>
        <v>0</v>
      </c>
      <c r="BJ2366" s="17" t="s">
        <v>85</v>
      </c>
      <c r="BK2366" s="194">
        <f>ROUND(I2366*H2366,2)</f>
        <v>0</v>
      </c>
      <c r="BL2366" s="17" t="s">
        <v>254</v>
      </c>
      <c r="BM2366" s="193" t="s">
        <v>4059</v>
      </c>
    </row>
    <row r="2367" spans="1:65" s="13" customFormat="1" ht="10.199999999999999">
      <c r="B2367" s="195"/>
      <c r="C2367" s="196"/>
      <c r="D2367" s="197" t="s">
        <v>167</v>
      </c>
      <c r="E2367" s="198" t="s">
        <v>1</v>
      </c>
      <c r="F2367" s="199" t="s">
        <v>189</v>
      </c>
      <c r="G2367" s="196"/>
      <c r="H2367" s="198" t="s">
        <v>1</v>
      </c>
      <c r="I2367" s="200"/>
      <c r="J2367" s="196"/>
      <c r="K2367" s="196"/>
      <c r="L2367" s="201"/>
      <c r="M2367" s="202"/>
      <c r="N2367" s="203"/>
      <c r="O2367" s="203"/>
      <c r="P2367" s="203"/>
      <c r="Q2367" s="203"/>
      <c r="R2367" s="203"/>
      <c r="S2367" s="203"/>
      <c r="T2367" s="204"/>
      <c r="AT2367" s="205" t="s">
        <v>167</v>
      </c>
      <c r="AU2367" s="205" t="s">
        <v>87</v>
      </c>
      <c r="AV2367" s="13" t="s">
        <v>85</v>
      </c>
      <c r="AW2367" s="13" t="s">
        <v>33</v>
      </c>
      <c r="AX2367" s="13" t="s">
        <v>78</v>
      </c>
      <c r="AY2367" s="205" t="s">
        <v>157</v>
      </c>
    </row>
    <row r="2368" spans="1:65" s="14" customFormat="1" ht="30.6">
      <c r="B2368" s="206"/>
      <c r="C2368" s="207"/>
      <c r="D2368" s="197" t="s">
        <v>167</v>
      </c>
      <c r="E2368" s="208" t="s">
        <v>1</v>
      </c>
      <c r="F2368" s="209" t="s">
        <v>4060</v>
      </c>
      <c r="G2368" s="207"/>
      <c r="H2368" s="210">
        <v>15.525</v>
      </c>
      <c r="I2368" s="211"/>
      <c r="J2368" s="207"/>
      <c r="K2368" s="207"/>
      <c r="L2368" s="212"/>
      <c r="M2368" s="213"/>
      <c r="N2368" s="214"/>
      <c r="O2368" s="214"/>
      <c r="P2368" s="214"/>
      <c r="Q2368" s="214"/>
      <c r="R2368" s="214"/>
      <c r="S2368" s="214"/>
      <c r="T2368" s="215"/>
      <c r="AT2368" s="216" t="s">
        <v>167</v>
      </c>
      <c r="AU2368" s="216" t="s">
        <v>87</v>
      </c>
      <c r="AV2368" s="14" t="s">
        <v>87</v>
      </c>
      <c r="AW2368" s="14" t="s">
        <v>33</v>
      </c>
      <c r="AX2368" s="14" t="s">
        <v>78</v>
      </c>
      <c r="AY2368" s="216" t="s">
        <v>157</v>
      </c>
    </row>
    <row r="2369" spans="2:51" s="14" customFormat="1" ht="10.199999999999999">
      <c r="B2369" s="206"/>
      <c r="C2369" s="207"/>
      <c r="D2369" s="197" t="s">
        <v>167</v>
      </c>
      <c r="E2369" s="208" t="s">
        <v>1</v>
      </c>
      <c r="F2369" s="209" t="s">
        <v>4061</v>
      </c>
      <c r="G2369" s="207"/>
      <c r="H2369" s="210">
        <v>4.0999999999999996</v>
      </c>
      <c r="I2369" s="211"/>
      <c r="J2369" s="207"/>
      <c r="K2369" s="207"/>
      <c r="L2369" s="212"/>
      <c r="M2369" s="213"/>
      <c r="N2369" s="214"/>
      <c r="O2369" s="214"/>
      <c r="P2369" s="214"/>
      <c r="Q2369" s="214"/>
      <c r="R2369" s="214"/>
      <c r="S2369" s="214"/>
      <c r="T2369" s="215"/>
      <c r="AT2369" s="216" t="s">
        <v>167</v>
      </c>
      <c r="AU2369" s="216" t="s">
        <v>87</v>
      </c>
      <c r="AV2369" s="14" t="s">
        <v>87</v>
      </c>
      <c r="AW2369" s="14" t="s">
        <v>33</v>
      </c>
      <c r="AX2369" s="14" t="s">
        <v>78</v>
      </c>
      <c r="AY2369" s="216" t="s">
        <v>157</v>
      </c>
    </row>
    <row r="2370" spans="2:51" s="14" customFormat="1" ht="10.199999999999999">
      <c r="B2370" s="206"/>
      <c r="C2370" s="207"/>
      <c r="D2370" s="197" t="s">
        <v>167</v>
      </c>
      <c r="E2370" s="208" t="s">
        <v>1</v>
      </c>
      <c r="F2370" s="209" t="s">
        <v>4062</v>
      </c>
      <c r="G2370" s="207"/>
      <c r="H2370" s="210">
        <v>4</v>
      </c>
      <c r="I2370" s="211"/>
      <c r="J2370" s="207"/>
      <c r="K2370" s="207"/>
      <c r="L2370" s="212"/>
      <c r="M2370" s="213"/>
      <c r="N2370" s="214"/>
      <c r="O2370" s="214"/>
      <c r="P2370" s="214"/>
      <c r="Q2370" s="214"/>
      <c r="R2370" s="214"/>
      <c r="S2370" s="214"/>
      <c r="T2370" s="215"/>
      <c r="AT2370" s="216" t="s">
        <v>167</v>
      </c>
      <c r="AU2370" s="216" t="s">
        <v>87</v>
      </c>
      <c r="AV2370" s="14" t="s">
        <v>87</v>
      </c>
      <c r="AW2370" s="14" t="s">
        <v>33</v>
      </c>
      <c r="AX2370" s="14" t="s">
        <v>78</v>
      </c>
      <c r="AY2370" s="216" t="s">
        <v>157</v>
      </c>
    </row>
    <row r="2371" spans="2:51" s="14" customFormat="1" ht="30.6">
      <c r="B2371" s="206"/>
      <c r="C2371" s="207"/>
      <c r="D2371" s="197" t="s">
        <v>167</v>
      </c>
      <c r="E2371" s="208" t="s">
        <v>1</v>
      </c>
      <c r="F2371" s="209" t="s">
        <v>4063</v>
      </c>
      <c r="G2371" s="207"/>
      <c r="H2371" s="210">
        <v>5.5129999999999999</v>
      </c>
      <c r="I2371" s="211"/>
      <c r="J2371" s="207"/>
      <c r="K2371" s="207"/>
      <c r="L2371" s="212"/>
      <c r="M2371" s="213"/>
      <c r="N2371" s="214"/>
      <c r="O2371" s="214"/>
      <c r="P2371" s="214"/>
      <c r="Q2371" s="214"/>
      <c r="R2371" s="214"/>
      <c r="S2371" s="214"/>
      <c r="T2371" s="215"/>
      <c r="AT2371" s="216" t="s">
        <v>167</v>
      </c>
      <c r="AU2371" s="216" t="s">
        <v>87</v>
      </c>
      <c r="AV2371" s="14" t="s">
        <v>87</v>
      </c>
      <c r="AW2371" s="14" t="s">
        <v>33</v>
      </c>
      <c r="AX2371" s="14" t="s">
        <v>78</v>
      </c>
      <c r="AY2371" s="216" t="s">
        <v>157</v>
      </c>
    </row>
    <row r="2372" spans="2:51" s="14" customFormat="1" ht="10.199999999999999">
      <c r="B2372" s="206"/>
      <c r="C2372" s="207"/>
      <c r="D2372" s="197" t="s">
        <v>167</v>
      </c>
      <c r="E2372" s="208" t="s">
        <v>1</v>
      </c>
      <c r="F2372" s="209" t="s">
        <v>4064</v>
      </c>
      <c r="G2372" s="207"/>
      <c r="H2372" s="210">
        <v>3.9950000000000001</v>
      </c>
      <c r="I2372" s="211"/>
      <c r="J2372" s="207"/>
      <c r="K2372" s="207"/>
      <c r="L2372" s="212"/>
      <c r="M2372" s="213"/>
      <c r="N2372" s="214"/>
      <c r="O2372" s="214"/>
      <c r="P2372" s="214"/>
      <c r="Q2372" s="214"/>
      <c r="R2372" s="214"/>
      <c r="S2372" s="214"/>
      <c r="T2372" s="215"/>
      <c r="AT2372" s="216" t="s">
        <v>167</v>
      </c>
      <c r="AU2372" s="216" t="s">
        <v>87</v>
      </c>
      <c r="AV2372" s="14" t="s">
        <v>87</v>
      </c>
      <c r="AW2372" s="14" t="s">
        <v>33</v>
      </c>
      <c r="AX2372" s="14" t="s">
        <v>78</v>
      </c>
      <c r="AY2372" s="216" t="s">
        <v>157</v>
      </c>
    </row>
    <row r="2373" spans="2:51" s="14" customFormat="1" ht="10.199999999999999">
      <c r="B2373" s="206"/>
      <c r="C2373" s="207"/>
      <c r="D2373" s="197" t="s">
        <v>167</v>
      </c>
      <c r="E2373" s="208" t="s">
        <v>1</v>
      </c>
      <c r="F2373" s="209" t="s">
        <v>4065</v>
      </c>
      <c r="G2373" s="207"/>
      <c r="H2373" s="210">
        <v>3.7</v>
      </c>
      <c r="I2373" s="211"/>
      <c r="J2373" s="207"/>
      <c r="K2373" s="207"/>
      <c r="L2373" s="212"/>
      <c r="M2373" s="213"/>
      <c r="N2373" s="214"/>
      <c r="O2373" s="214"/>
      <c r="P2373" s="214"/>
      <c r="Q2373" s="214"/>
      <c r="R2373" s="214"/>
      <c r="S2373" s="214"/>
      <c r="T2373" s="215"/>
      <c r="AT2373" s="216" t="s">
        <v>167</v>
      </c>
      <c r="AU2373" s="216" t="s">
        <v>87</v>
      </c>
      <c r="AV2373" s="14" t="s">
        <v>87</v>
      </c>
      <c r="AW2373" s="14" t="s">
        <v>33</v>
      </c>
      <c r="AX2373" s="14" t="s">
        <v>78</v>
      </c>
      <c r="AY2373" s="216" t="s">
        <v>157</v>
      </c>
    </row>
    <row r="2374" spans="2:51" s="14" customFormat="1" ht="10.199999999999999">
      <c r="B2374" s="206"/>
      <c r="C2374" s="207"/>
      <c r="D2374" s="197" t="s">
        <v>167</v>
      </c>
      <c r="E2374" s="208" t="s">
        <v>1</v>
      </c>
      <c r="F2374" s="209" t="s">
        <v>4066</v>
      </c>
      <c r="G2374" s="207"/>
      <c r="H2374" s="210">
        <v>10</v>
      </c>
      <c r="I2374" s="211"/>
      <c r="J2374" s="207"/>
      <c r="K2374" s="207"/>
      <c r="L2374" s="212"/>
      <c r="M2374" s="213"/>
      <c r="N2374" s="214"/>
      <c r="O2374" s="214"/>
      <c r="P2374" s="214"/>
      <c r="Q2374" s="214"/>
      <c r="R2374" s="214"/>
      <c r="S2374" s="214"/>
      <c r="T2374" s="215"/>
      <c r="AT2374" s="216" t="s">
        <v>167</v>
      </c>
      <c r="AU2374" s="216" t="s">
        <v>87</v>
      </c>
      <c r="AV2374" s="14" t="s">
        <v>87</v>
      </c>
      <c r="AW2374" s="14" t="s">
        <v>33</v>
      </c>
      <c r="AX2374" s="14" t="s">
        <v>78</v>
      </c>
      <c r="AY2374" s="216" t="s">
        <v>157</v>
      </c>
    </row>
    <row r="2375" spans="2:51" s="14" customFormat="1" ht="10.199999999999999">
      <c r="B2375" s="206"/>
      <c r="C2375" s="207"/>
      <c r="D2375" s="197" t="s">
        <v>167</v>
      </c>
      <c r="E2375" s="208" t="s">
        <v>1</v>
      </c>
      <c r="F2375" s="209" t="s">
        <v>4067</v>
      </c>
      <c r="G2375" s="207"/>
      <c r="H2375" s="210">
        <v>10</v>
      </c>
      <c r="I2375" s="211"/>
      <c r="J2375" s="207"/>
      <c r="K2375" s="207"/>
      <c r="L2375" s="212"/>
      <c r="M2375" s="213"/>
      <c r="N2375" s="214"/>
      <c r="O2375" s="214"/>
      <c r="P2375" s="214"/>
      <c r="Q2375" s="214"/>
      <c r="R2375" s="214"/>
      <c r="S2375" s="214"/>
      <c r="T2375" s="215"/>
      <c r="AT2375" s="216" t="s">
        <v>167</v>
      </c>
      <c r="AU2375" s="216" t="s">
        <v>87</v>
      </c>
      <c r="AV2375" s="14" t="s">
        <v>87</v>
      </c>
      <c r="AW2375" s="14" t="s">
        <v>33</v>
      </c>
      <c r="AX2375" s="14" t="s">
        <v>78</v>
      </c>
      <c r="AY2375" s="216" t="s">
        <v>157</v>
      </c>
    </row>
    <row r="2376" spans="2:51" s="14" customFormat="1" ht="10.199999999999999">
      <c r="B2376" s="206"/>
      <c r="C2376" s="207"/>
      <c r="D2376" s="197" t="s">
        <v>167</v>
      </c>
      <c r="E2376" s="208" t="s">
        <v>1</v>
      </c>
      <c r="F2376" s="209" t="s">
        <v>4068</v>
      </c>
      <c r="G2376" s="207"/>
      <c r="H2376" s="210">
        <v>4.0999999999999996</v>
      </c>
      <c r="I2376" s="211"/>
      <c r="J2376" s="207"/>
      <c r="K2376" s="207"/>
      <c r="L2376" s="212"/>
      <c r="M2376" s="213"/>
      <c r="N2376" s="214"/>
      <c r="O2376" s="214"/>
      <c r="P2376" s="214"/>
      <c r="Q2376" s="214"/>
      <c r="R2376" s="214"/>
      <c r="S2376" s="214"/>
      <c r="T2376" s="215"/>
      <c r="AT2376" s="216" t="s">
        <v>167</v>
      </c>
      <c r="AU2376" s="216" t="s">
        <v>87</v>
      </c>
      <c r="AV2376" s="14" t="s">
        <v>87</v>
      </c>
      <c r="AW2376" s="14" t="s">
        <v>33</v>
      </c>
      <c r="AX2376" s="14" t="s">
        <v>78</v>
      </c>
      <c r="AY2376" s="216" t="s">
        <v>157</v>
      </c>
    </row>
    <row r="2377" spans="2:51" s="14" customFormat="1" ht="10.199999999999999">
      <c r="B2377" s="206"/>
      <c r="C2377" s="207"/>
      <c r="D2377" s="197" t="s">
        <v>167</v>
      </c>
      <c r="E2377" s="208" t="s">
        <v>1</v>
      </c>
      <c r="F2377" s="209" t="s">
        <v>4069</v>
      </c>
      <c r="G2377" s="207"/>
      <c r="H2377" s="210">
        <v>3.1</v>
      </c>
      <c r="I2377" s="211"/>
      <c r="J2377" s="207"/>
      <c r="K2377" s="207"/>
      <c r="L2377" s="212"/>
      <c r="M2377" s="213"/>
      <c r="N2377" s="214"/>
      <c r="O2377" s="214"/>
      <c r="P2377" s="214"/>
      <c r="Q2377" s="214"/>
      <c r="R2377" s="214"/>
      <c r="S2377" s="214"/>
      <c r="T2377" s="215"/>
      <c r="AT2377" s="216" t="s">
        <v>167</v>
      </c>
      <c r="AU2377" s="216" t="s">
        <v>87</v>
      </c>
      <c r="AV2377" s="14" t="s">
        <v>87</v>
      </c>
      <c r="AW2377" s="14" t="s">
        <v>33</v>
      </c>
      <c r="AX2377" s="14" t="s">
        <v>78</v>
      </c>
      <c r="AY2377" s="216" t="s">
        <v>157</v>
      </c>
    </row>
    <row r="2378" spans="2:51" s="14" customFormat="1" ht="10.199999999999999">
      <c r="B2378" s="206"/>
      <c r="C2378" s="207"/>
      <c r="D2378" s="197" t="s">
        <v>167</v>
      </c>
      <c r="E2378" s="208" t="s">
        <v>1</v>
      </c>
      <c r="F2378" s="209" t="s">
        <v>4070</v>
      </c>
      <c r="G2378" s="207"/>
      <c r="H2378" s="210">
        <v>4.3</v>
      </c>
      <c r="I2378" s="211"/>
      <c r="J2378" s="207"/>
      <c r="K2378" s="207"/>
      <c r="L2378" s="212"/>
      <c r="M2378" s="213"/>
      <c r="N2378" s="214"/>
      <c r="O2378" s="214"/>
      <c r="P2378" s="214"/>
      <c r="Q2378" s="214"/>
      <c r="R2378" s="214"/>
      <c r="S2378" s="214"/>
      <c r="T2378" s="215"/>
      <c r="AT2378" s="216" t="s">
        <v>167</v>
      </c>
      <c r="AU2378" s="216" t="s">
        <v>87</v>
      </c>
      <c r="AV2378" s="14" t="s">
        <v>87</v>
      </c>
      <c r="AW2378" s="14" t="s">
        <v>33</v>
      </c>
      <c r="AX2378" s="14" t="s">
        <v>78</v>
      </c>
      <c r="AY2378" s="216" t="s">
        <v>157</v>
      </c>
    </row>
    <row r="2379" spans="2:51" s="14" customFormat="1" ht="10.199999999999999">
      <c r="B2379" s="206"/>
      <c r="C2379" s="207"/>
      <c r="D2379" s="197" t="s">
        <v>167</v>
      </c>
      <c r="E2379" s="208" t="s">
        <v>1</v>
      </c>
      <c r="F2379" s="209" t="s">
        <v>4070</v>
      </c>
      <c r="G2379" s="207"/>
      <c r="H2379" s="210">
        <v>4.3</v>
      </c>
      <c r="I2379" s="211"/>
      <c r="J2379" s="207"/>
      <c r="K2379" s="207"/>
      <c r="L2379" s="212"/>
      <c r="M2379" s="213"/>
      <c r="N2379" s="214"/>
      <c r="O2379" s="214"/>
      <c r="P2379" s="214"/>
      <c r="Q2379" s="214"/>
      <c r="R2379" s="214"/>
      <c r="S2379" s="214"/>
      <c r="T2379" s="215"/>
      <c r="AT2379" s="216" t="s">
        <v>167</v>
      </c>
      <c r="AU2379" s="216" t="s">
        <v>87</v>
      </c>
      <c r="AV2379" s="14" t="s">
        <v>87</v>
      </c>
      <c r="AW2379" s="14" t="s">
        <v>33</v>
      </c>
      <c r="AX2379" s="14" t="s">
        <v>78</v>
      </c>
      <c r="AY2379" s="216" t="s">
        <v>157</v>
      </c>
    </row>
    <row r="2380" spans="2:51" s="14" customFormat="1" ht="10.199999999999999">
      <c r="B2380" s="206"/>
      <c r="C2380" s="207"/>
      <c r="D2380" s="197" t="s">
        <v>167</v>
      </c>
      <c r="E2380" s="208" t="s">
        <v>1</v>
      </c>
      <c r="F2380" s="209" t="s">
        <v>4071</v>
      </c>
      <c r="G2380" s="207"/>
      <c r="H2380" s="210">
        <v>4</v>
      </c>
      <c r="I2380" s="211"/>
      <c r="J2380" s="207"/>
      <c r="K2380" s="207"/>
      <c r="L2380" s="212"/>
      <c r="M2380" s="213"/>
      <c r="N2380" s="214"/>
      <c r="O2380" s="214"/>
      <c r="P2380" s="214"/>
      <c r="Q2380" s="214"/>
      <c r="R2380" s="214"/>
      <c r="S2380" s="214"/>
      <c r="T2380" s="215"/>
      <c r="AT2380" s="216" t="s">
        <v>167</v>
      </c>
      <c r="AU2380" s="216" t="s">
        <v>87</v>
      </c>
      <c r="AV2380" s="14" t="s">
        <v>87</v>
      </c>
      <c r="AW2380" s="14" t="s">
        <v>33</v>
      </c>
      <c r="AX2380" s="14" t="s">
        <v>78</v>
      </c>
      <c r="AY2380" s="216" t="s">
        <v>157</v>
      </c>
    </row>
    <row r="2381" spans="2:51" s="14" customFormat="1" ht="10.199999999999999">
      <c r="B2381" s="206"/>
      <c r="C2381" s="207"/>
      <c r="D2381" s="197" t="s">
        <v>167</v>
      </c>
      <c r="E2381" s="208" t="s">
        <v>1</v>
      </c>
      <c r="F2381" s="209" t="s">
        <v>4072</v>
      </c>
      <c r="G2381" s="207"/>
      <c r="H2381" s="210">
        <v>4.0999999999999996</v>
      </c>
      <c r="I2381" s="211"/>
      <c r="J2381" s="207"/>
      <c r="K2381" s="207"/>
      <c r="L2381" s="212"/>
      <c r="M2381" s="213"/>
      <c r="N2381" s="214"/>
      <c r="O2381" s="214"/>
      <c r="P2381" s="214"/>
      <c r="Q2381" s="214"/>
      <c r="R2381" s="214"/>
      <c r="S2381" s="214"/>
      <c r="T2381" s="215"/>
      <c r="AT2381" s="216" t="s">
        <v>167</v>
      </c>
      <c r="AU2381" s="216" t="s">
        <v>87</v>
      </c>
      <c r="AV2381" s="14" t="s">
        <v>87</v>
      </c>
      <c r="AW2381" s="14" t="s">
        <v>33</v>
      </c>
      <c r="AX2381" s="14" t="s">
        <v>78</v>
      </c>
      <c r="AY2381" s="216" t="s">
        <v>157</v>
      </c>
    </row>
    <row r="2382" spans="2:51" s="13" customFormat="1" ht="10.199999999999999">
      <c r="B2382" s="195"/>
      <c r="C2382" s="196"/>
      <c r="D2382" s="197" t="s">
        <v>167</v>
      </c>
      <c r="E2382" s="198" t="s">
        <v>1</v>
      </c>
      <c r="F2382" s="199" t="s">
        <v>178</v>
      </c>
      <c r="G2382" s="196"/>
      <c r="H2382" s="198" t="s">
        <v>1</v>
      </c>
      <c r="I2382" s="200"/>
      <c r="J2382" s="196"/>
      <c r="K2382" s="196"/>
      <c r="L2382" s="201"/>
      <c r="M2382" s="202"/>
      <c r="N2382" s="203"/>
      <c r="O2382" s="203"/>
      <c r="P2382" s="203"/>
      <c r="Q2382" s="203"/>
      <c r="R2382" s="203"/>
      <c r="S2382" s="203"/>
      <c r="T2382" s="204"/>
      <c r="AT2382" s="205" t="s">
        <v>167</v>
      </c>
      <c r="AU2382" s="205" t="s">
        <v>87</v>
      </c>
      <c r="AV2382" s="13" t="s">
        <v>85</v>
      </c>
      <c r="AW2382" s="13" t="s">
        <v>33</v>
      </c>
      <c r="AX2382" s="13" t="s">
        <v>78</v>
      </c>
      <c r="AY2382" s="205" t="s">
        <v>157</v>
      </c>
    </row>
    <row r="2383" spans="2:51" s="14" customFormat="1" ht="10.199999999999999">
      <c r="B2383" s="206"/>
      <c r="C2383" s="207"/>
      <c r="D2383" s="197" t="s">
        <v>167</v>
      </c>
      <c r="E2383" s="208" t="s">
        <v>1</v>
      </c>
      <c r="F2383" s="209" t="s">
        <v>4073</v>
      </c>
      <c r="G2383" s="207"/>
      <c r="H2383" s="210">
        <v>2.7949999999999999</v>
      </c>
      <c r="I2383" s="211"/>
      <c r="J2383" s="207"/>
      <c r="K2383" s="207"/>
      <c r="L2383" s="212"/>
      <c r="M2383" s="213"/>
      <c r="N2383" s="214"/>
      <c r="O2383" s="214"/>
      <c r="P2383" s="214"/>
      <c r="Q2383" s="214"/>
      <c r="R2383" s="214"/>
      <c r="S2383" s="214"/>
      <c r="T2383" s="215"/>
      <c r="AT2383" s="216" t="s">
        <v>167</v>
      </c>
      <c r="AU2383" s="216" t="s">
        <v>87</v>
      </c>
      <c r="AV2383" s="14" t="s">
        <v>87</v>
      </c>
      <c r="AW2383" s="14" t="s">
        <v>33</v>
      </c>
      <c r="AX2383" s="14" t="s">
        <v>78</v>
      </c>
      <c r="AY2383" s="216" t="s">
        <v>157</v>
      </c>
    </row>
    <row r="2384" spans="2:51" s="14" customFormat="1" ht="10.199999999999999">
      <c r="B2384" s="206"/>
      <c r="C2384" s="207"/>
      <c r="D2384" s="197" t="s">
        <v>167</v>
      </c>
      <c r="E2384" s="208" t="s">
        <v>1</v>
      </c>
      <c r="F2384" s="209" t="s">
        <v>4074</v>
      </c>
      <c r="G2384" s="207"/>
      <c r="H2384" s="210">
        <v>15.55</v>
      </c>
      <c r="I2384" s="211"/>
      <c r="J2384" s="207"/>
      <c r="K2384" s="207"/>
      <c r="L2384" s="212"/>
      <c r="M2384" s="213"/>
      <c r="N2384" s="214"/>
      <c r="O2384" s="214"/>
      <c r="P2384" s="214"/>
      <c r="Q2384" s="214"/>
      <c r="R2384" s="214"/>
      <c r="S2384" s="214"/>
      <c r="T2384" s="215"/>
      <c r="AT2384" s="216" t="s">
        <v>167</v>
      </c>
      <c r="AU2384" s="216" t="s">
        <v>87</v>
      </c>
      <c r="AV2384" s="14" t="s">
        <v>87</v>
      </c>
      <c r="AW2384" s="14" t="s">
        <v>33</v>
      </c>
      <c r="AX2384" s="14" t="s">
        <v>78</v>
      </c>
      <c r="AY2384" s="216" t="s">
        <v>157</v>
      </c>
    </row>
    <row r="2385" spans="2:51" s="14" customFormat="1" ht="10.199999999999999">
      <c r="B2385" s="206"/>
      <c r="C2385" s="207"/>
      <c r="D2385" s="197" t="s">
        <v>167</v>
      </c>
      <c r="E2385" s="208" t="s">
        <v>1</v>
      </c>
      <c r="F2385" s="209" t="s">
        <v>4075</v>
      </c>
      <c r="G2385" s="207"/>
      <c r="H2385" s="210">
        <v>12.45</v>
      </c>
      <c r="I2385" s="211"/>
      <c r="J2385" s="207"/>
      <c r="K2385" s="207"/>
      <c r="L2385" s="212"/>
      <c r="M2385" s="213"/>
      <c r="N2385" s="214"/>
      <c r="O2385" s="214"/>
      <c r="P2385" s="214"/>
      <c r="Q2385" s="214"/>
      <c r="R2385" s="214"/>
      <c r="S2385" s="214"/>
      <c r="T2385" s="215"/>
      <c r="AT2385" s="216" t="s">
        <v>167</v>
      </c>
      <c r="AU2385" s="216" t="s">
        <v>87</v>
      </c>
      <c r="AV2385" s="14" t="s">
        <v>87</v>
      </c>
      <c r="AW2385" s="14" t="s">
        <v>33</v>
      </c>
      <c r="AX2385" s="14" t="s">
        <v>78</v>
      </c>
      <c r="AY2385" s="216" t="s">
        <v>157</v>
      </c>
    </row>
    <row r="2386" spans="2:51" s="14" customFormat="1" ht="10.199999999999999">
      <c r="B2386" s="206"/>
      <c r="C2386" s="207"/>
      <c r="D2386" s="197" t="s">
        <v>167</v>
      </c>
      <c r="E2386" s="208" t="s">
        <v>1</v>
      </c>
      <c r="F2386" s="209" t="s">
        <v>4076</v>
      </c>
      <c r="G2386" s="207"/>
      <c r="H2386" s="210">
        <v>2.4</v>
      </c>
      <c r="I2386" s="211"/>
      <c r="J2386" s="207"/>
      <c r="K2386" s="207"/>
      <c r="L2386" s="212"/>
      <c r="M2386" s="213"/>
      <c r="N2386" s="214"/>
      <c r="O2386" s="214"/>
      <c r="P2386" s="214"/>
      <c r="Q2386" s="214"/>
      <c r="R2386" s="214"/>
      <c r="S2386" s="214"/>
      <c r="T2386" s="215"/>
      <c r="AT2386" s="216" t="s">
        <v>167</v>
      </c>
      <c r="AU2386" s="216" t="s">
        <v>87</v>
      </c>
      <c r="AV2386" s="14" t="s">
        <v>87</v>
      </c>
      <c r="AW2386" s="14" t="s">
        <v>33</v>
      </c>
      <c r="AX2386" s="14" t="s">
        <v>78</v>
      </c>
      <c r="AY2386" s="216" t="s">
        <v>157</v>
      </c>
    </row>
    <row r="2387" spans="2:51" s="13" customFormat="1" ht="30.6">
      <c r="B2387" s="195"/>
      <c r="C2387" s="196"/>
      <c r="D2387" s="197" t="s">
        <v>167</v>
      </c>
      <c r="E2387" s="198" t="s">
        <v>1</v>
      </c>
      <c r="F2387" s="199" t="s">
        <v>4077</v>
      </c>
      <c r="G2387" s="196"/>
      <c r="H2387" s="198" t="s">
        <v>1</v>
      </c>
      <c r="I2387" s="200"/>
      <c r="J2387" s="196"/>
      <c r="K2387" s="196"/>
      <c r="L2387" s="201"/>
      <c r="M2387" s="202"/>
      <c r="N2387" s="203"/>
      <c r="O2387" s="203"/>
      <c r="P2387" s="203"/>
      <c r="Q2387" s="203"/>
      <c r="R2387" s="203"/>
      <c r="S2387" s="203"/>
      <c r="T2387" s="204"/>
      <c r="AT2387" s="205" t="s">
        <v>167</v>
      </c>
      <c r="AU2387" s="205" t="s">
        <v>87</v>
      </c>
      <c r="AV2387" s="13" t="s">
        <v>85</v>
      </c>
      <c r="AW2387" s="13" t="s">
        <v>33</v>
      </c>
      <c r="AX2387" s="13" t="s">
        <v>78</v>
      </c>
      <c r="AY2387" s="205" t="s">
        <v>157</v>
      </c>
    </row>
    <row r="2388" spans="2:51" s="14" customFormat="1" ht="10.199999999999999">
      <c r="B2388" s="206"/>
      <c r="C2388" s="207"/>
      <c r="D2388" s="197" t="s">
        <v>167</v>
      </c>
      <c r="E2388" s="208" t="s">
        <v>1</v>
      </c>
      <c r="F2388" s="209" t="s">
        <v>4078</v>
      </c>
      <c r="G2388" s="207"/>
      <c r="H2388" s="210">
        <v>13.6</v>
      </c>
      <c r="I2388" s="211"/>
      <c r="J2388" s="207"/>
      <c r="K2388" s="207"/>
      <c r="L2388" s="212"/>
      <c r="M2388" s="213"/>
      <c r="N2388" s="214"/>
      <c r="O2388" s="214"/>
      <c r="P2388" s="214"/>
      <c r="Q2388" s="214"/>
      <c r="R2388" s="214"/>
      <c r="S2388" s="214"/>
      <c r="T2388" s="215"/>
      <c r="AT2388" s="216" t="s">
        <v>167</v>
      </c>
      <c r="AU2388" s="216" t="s">
        <v>87</v>
      </c>
      <c r="AV2388" s="14" t="s">
        <v>87</v>
      </c>
      <c r="AW2388" s="14" t="s">
        <v>33</v>
      </c>
      <c r="AX2388" s="14" t="s">
        <v>78</v>
      </c>
      <c r="AY2388" s="216" t="s">
        <v>157</v>
      </c>
    </row>
    <row r="2389" spans="2:51" s="14" customFormat="1" ht="10.199999999999999">
      <c r="B2389" s="206"/>
      <c r="C2389" s="207"/>
      <c r="D2389" s="197" t="s">
        <v>167</v>
      </c>
      <c r="E2389" s="208" t="s">
        <v>1</v>
      </c>
      <c r="F2389" s="209" t="s">
        <v>4079</v>
      </c>
      <c r="G2389" s="207"/>
      <c r="H2389" s="210">
        <v>11.05</v>
      </c>
      <c r="I2389" s="211"/>
      <c r="J2389" s="207"/>
      <c r="K2389" s="207"/>
      <c r="L2389" s="212"/>
      <c r="M2389" s="213"/>
      <c r="N2389" s="214"/>
      <c r="O2389" s="214"/>
      <c r="P2389" s="214"/>
      <c r="Q2389" s="214"/>
      <c r="R2389" s="214"/>
      <c r="S2389" s="214"/>
      <c r="T2389" s="215"/>
      <c r="AT2389" s="216" t="s">
        <v>167</v>
      </c>
      <c r="AU2389" s="216" t="s">
        <v>87</v>
      </c>
      <c r="AV2389" s="14" t="s">
        <v>87</v>
      </c>
      <c r="AW2389" s="14" t="s">
        <v>33</v>
      </c>
      <c r="AX2389" s="14" t="s">
        <v>78</v>
      </c>
      <c r="AY2389" s="216" t="s">
        <v>157</v>
      </c>
    </row>
    <row r="2390" spans="2:51" s="14" customFormat="1" ht="10.199999999999999">
      <c r="B2390" s="206"/>
      <c r="C2390" s="207"/>
      <c r="D2390" s="197" t="s">
        <v>167</v>
      </c>
      <c r="E2390" s="208" t="s">
        <v>1</v>
      </c>
      <c r="F2390" s="209" t="s">
        <v>4080</v>
      </c>
      <c r="G2390" s="207"/>
      <c r="H2390" s="210">
        <v>8.6999999999999993</v>
      </c>
      <c r="I2390" s="211"/>
      <c r="J2390" s="207"/>
      <c r="K2390" s="207"/>
      <c r="L2390" s="212"/>
      <c r="M2390" s="213"/>
      <c r="N2390" s="214"/>
      <c r="O2390" s="214"/>
      <c r="P2390" s="214"/>
      <c r="Q2390" s="214"/>
      <c r="R2390" s="214"/>
      <c r="S2390" s="214"/>
      <c r="T2390" s="215"/>
      <c r="AT2390" s="216" t="s">
        <v>167</v>
      </c>
      <c r="AU2390" s="216" t="s">
        <v>87</v>
      </c>
      <c r="AV2390" s="14" t="s">
        <v>87</v>
      </c>
      <c r="AW2390" s="14" t="s">
        <v>33</v>
      </c>
      <c r="AX2390" s="14" t="s">
        <v>78</v>
      </c>
      <c r="AY2390" s="216" t="s">
        <v>157</v>
      </c>
    </row>
    <row r="2391" spans="2:51" s="14" customFormat="1" ht="10.199999999999999">
      <c r="B2391" s="206"/>
      <c r="C2391" s="207"/>
      <c r="D2391" s="197" t="s">
        <v>167</v>
      </c>
      <c r="E2391" s="208" t="s">
        <v>1</v>
      </c>
      <c r="F2391" s="209" t="s">
        <v>4081</v>
      </c>
      <c r="G2391" s="207"/>
      <c r="H2391" s="210">
        <v>3.7</v>
      </c>
      <c r="I2391" s="211"/>
      <c r="J2391" s="207"/>
      <c r="K2391" s="207"/>
      <c r="L2391" s="212"/>
      <c r="M2391" s="213"/>
      <c r="N2391" s="214"/>
      <c r="O2391" s="214"/>
      <c r="P2391" s="214"/>
      <c r="Q2391" s="214"/>
      <c r="R2391" s="214"/>
      <c r="S2391" s="214"/>
      <c r="T2391" s="215"/>
      <c r="AT2391" s="216" t="s">
        <v>167</v>
      </c>
      <c r="AU2391" s="216" t="s">
        <v>87</v>
      </c>
      <c r="AV2391" s="14" t="s">
        <v>87</v>
      </c>
      <c r="AW2391" s="14" t="s">
        <v>33</v>
      </c>
      <c r="AX2391" s="14" t="s">
        <v>78</v>
      </c>
      <c r="AY2391" s="216" t="s">
        <v>157</v>
      </c>
    </row>
    <row r="2392" spans="2:51" s="14" customFormat="1" ht="10.199999999999999">
      <c r="B2392" s="206"/>
      <c r="C2392" s="207"/>
      <c r="D2392" s="197" t="s">
        <v>167</v>
      </c>
      <c r="E2392" s="208" t="s">
        <v>1</v>
      </c>
      <c r="F2392" s="209" t="s">
        <v>4082</v>
      </c>
      <c r="G2392" s="207"/>
      <c r="H2392" s="210">
        <v>12.7</v>
      </c>
      <c r="I2392" s="211"/>
      <c r="J2392" s="207"/>
      <c r="K2392" s="207"/>
      <c r="L2392" s="212"/>
      <c r="M2392" s="213"/>
      <c r="N2392" s="214"/>
      <c r="O2392" s="214"/>
      <c r="P2392" s="214"/>
      <c r="Q2392" s="214"/>
      <c r="R2392" s="214"/>
      <c r="S2392" s="214"/>
      <c r="T2392" s="215"/>
      <c r="AT2392" s="216" t="s">
        <v>167</v>
      </c>
      <c r="AU2392" s="216" t="s">
        <v>87</v>
      </c>
      <c r="AV2392" s="14" t="s">
        <v>87</v>
      </c>
      <c r="AW2392" s="14" t="s">
        <v>33</v>
      </c>
      <c r="AX2392" s="14" t="s">
        <v>78</v>
      </c>
      <c r="AY2392" s="216" t="s">
        <v>157</v>
      </c>
    </row>
    <row r="2393" spans="2:51" s="14" customFormat="1" ht="10.199999999999999">
      <c r="B2393" s="206"/>
      <c r="C2393" s="207"/>
      <c r="D2393" s="197" t="s">
        <v>167</v>
      </c>
      <c r="E2393" s="208" t="s">
        <v>1</v>
      </c>
      <c r="F2393" s="209" t="s">
        <v>4083</v>
      </c>
      <c r="G2393" s="207"/>
      <c r="H2393" s="210">
        <v>3.65</v>
      </c>
      <c r="I2393" s="211"/>
      <c r="J2393" s="207"/>
      <c r="K2393" s="207"/>
      <c r="L2393" s="212"/>
      <c r="M2393" s="213"/>
      <c r="N2393" s="214"/>
      <c r="O2393" s="214"/>
      <c r="P2393" s="214"/>
      <c r="Q2393" s="214"/>
      <c r="R2393" s="214"/>
      <c r="S2393" s="214"/>
      <c r="T2393" s="215"/>
      <c r="AT2393" s="216" t="s">
        <v>167</v>
      </c>
      <c r="AU2393" s="216" t="s">
        <v>87</v>
      </c>
      <c r="AV2393" s="14" t="s">
        <v>87</v>
      </c>
      <c r="AW2393" s="14" t="s">
        <v>33</v>
      </c>
      <c r="AX2393" s="14" t="s">
        <v>78</v>
      </c>
      <c r="AY2393" s="216" t="s">
        <v>157</v>
      </c>
    </row>
    <row r="2394" spans="2:51" s="14" customFormat="1" ht="10.199999999999999">
      <c r="B2394" s="206"/>
      <c r="C2394" s="207"/>
      <c r="D2394" s="197" t="s">
        <v>167</v>
      </c>
      <c r="E2394" s="208" t="s">
        <v>1</v>
      </c>
      <c r="F2394" s="209" t="s">
        <v>4084</v>
      </c>
      <c r="G2394" s="207"/>
      <c r="H2394" s="210">
        <v>4.0999999999999996</v>
      </c>
      <c r="I2394" s="211"/>
      <c r="J2394" s="207"/>
      <c r="K2394" s="207"/>
      <c r="L2394" s="212"/>
      <c r="M2394" s="213"/>
      <c r="N2394" s="214"/>
      <c r="O2394" s="214"/>
      <c r="P2394" s="214"/>
      <c r="Q2394" s="214"/>
      <c r="R2394" s="214"/>
      <c r="S2394" s="214"/>
      <c r="T2394" s="215"/>
      <c r="AT2394" s="216" t="s">
        <v>167</v>
      </c>
      <c r="AU2394" s="216" t="s">
        <v>87</v>
      </c>
      <c r="AV2394" s="14" t="s">
        <v>87</v>
      </c>
      <c r="AW2394" s="14" t="s">
        <v>33</v>
      </c>
      <c r="AX2394" s="14" t="s">
        <v>78</v>
      </c>
      <c r="AY2394" s="216" t="s">
        <v>157</v>
      </c>
    </row>
    <row r="2395" spans="2:51" s="14" customFormat="1" ht="10.199999999999999">
      <c r="B2395" s="206"/>
      <c r="C2395" s="207"/>
      <c r="D2395" s="197" t="s">
        <v>167</v>
      </c>
      <c r="E2395" s="208" t="s">
        <v>1</v>
      </c>
      <c r="F2395" s="209" t="s">
        <v>4085</v>
      </c>
      <c r="G2395" s="207"/>
      <c r="H2395" s="210">
        <v>4.0999999999999996</v>
      </c>
      <c r="I2395" s="211"/>
      <c r="J2395" s="207"/>
      <c r="K2395" s="207"/>
      <c r="L2395" s="212"/>
      <c r="M2395" s="213"/>
      <c r="N2395" s="214"/>
      <c r="O2395" s="214"/>
      <c r="P2395" s="214"/>
      <c r="Q2395" s="214"/>
      <c r="R2395" s="214"/>
      <c r="S2395" s="214"/>
      <c r="T2395" s="215"/>
      <c r="AT2395" s="216" t="s">
        <v>167</v>
      </c>
      <c r="AU2395" s="216" t="s">
        <v>87</v>
      </c>
      <c r="AV2395" s="14" t="s">
        <v>87</v>
      </c>
      <c r="AW2395" s="14" t="s">
        <v>33</v>
      </c>
      <c r="AX2395" s="14" t="s">
        <v>78</v>
      </c>
      <c r="AY2395" s="216" t="s">
        <v>157</v>
      </c>
    </row>
    <row r="2396" spans="2:51" s="14" customFormat="1" ht="10.199999999999999">
      <c r="B2396" s="206"/>
      <c r="C2396" s="207"/>
      <c r="D2396" s="197" t="s">
        <v>167</v>
      </c>
      <c r="E2396" s="208" t="s">
        <v>1</v>
      </c>
      <c r="F2396" s="209" t="s">
        <v>4086</v>
      </c>
      <c r="G2396" s="207"/>
      <c r="H2396" s="210">
        <v>3.45</v>
      </c>
      <c r="I2396" s="211"/>
      <c r="J2396" s="207"/>
      <c r="K2396" s="207"/>
      <c r="L2396" s="212"/>
      <c r="M2396" s="213"/>
      <c r="N2396" s="214"/>
      <c r="O2396" s="214"/>
      <c r="P2396" s="214"/>
      <c r="Q2396" s="214"/>
      <c r="R2396" s="214"/>
      <c r="S2396" s="214"/>
      <c r="T2396" s="215"/>
      <c r="AT2396" s="216" t="s">
        <v>167</v>
      </c>
      <c r="AU2396" s="216" t="s">
        <v>87</v>
      </c>
      <c r="AV2396" s="14" t="s">
        <v>87</v>
      </c>
      <c r="AW2396" s="14" t="s">
        <v>33</v>
      </c>
      <c r="AX2396" s="14" t="s">
        <v>78</v>
      </c>
      <c r="AY2396" s="216" t="s">
        <v>157</v>
      </c>
    </row>
    <row r="2397" spans="2:51" s="14" customFormat="1" ht="10.199999999999999">
      <c r="B2397" s="206"/>
      <c r="C2397" s="207"/>
      <c r="D2397" s="197" t="s">
        <v>167</v>
      </c>
      <c r="E2397" s="208" t="s">
        <v>1</v>
      </c>
      <c r="F2397" s="209" t="s">
        <v>4087</v>
      </c>
      <c r="G2397" s="207"/>
      <c r="H2397" s="210">
        <v>4.7</v>
      </c>
      <c r="I2397" s="211"/>
      <c r="J2397" s="207"/>
      <c r="K2397" s="207"/>
      <c r="L2397" s="212"/>
      <c r="M2397" s="213"/>
      <c r="N2397" s="214"/>
      <c r="O2397" s="214"/>
      <c r="P2397" s="214"/>
      <c r="Q2397" s="214"/>
      <c r="R2397" s="214"/>
      <c r="S2397" s="214"/>
      <c r="T2397" s="215"/>
      <c r="AT2397" s="216" t="s">
        <v>167</v>
      </c>
      <c r="AU2397" s="216" t="s">
        <v>87</v>
      </c>
      <c r="AV2397" s="14" t="s">
        <v>87</v>
      </c>
      <c r="AW2397" s="14" t="s">
        <v>33</v>
      </c>
      <c r="AX2397" s="14" t="s">
        <v>78</v>
      </c>
      <c r="AY2397" s="216" t="s">
        <v>157</v>
      </c>
    </row>
    <row r="2398" spans="2:51" s="14" customFormat="1" ht="10.199999999999999">
      <c r="B2398" s="206"/>
      <c r="C2398" s="207"/>
      <c r="D2398" s="197" t="s">
        <v>167</v>
      </c>
      <c r="E2398" s="208" t="s">
        <v>1</v>
      </c>
      <c r="F2398" s="209" t="s">
        <v>4088</v>
      </c>
      <c r="G2398" s="207"/>
      <c r="H2398" s="210">
        <v>7.7</v>
      </c>
      <c r="I2398" s="211"/>
      <c r="J2398" s="207"/>
      <c r="K2398" s="207"/>
      <c r="L2398" s="212"/>
      <c r="M2398" s="213"/>
      <c r="N2398" s="214"/>
      <c r="O2398" s="214"/>
      <c r="P2398" s="214"/>
      <c r="Q2398" s="214"/>
      <c r="R2398" s="214"/>
      <c r="S2398" s="214"/>
      <c r="T2398" s="215"/>
      <c r="AT2398" s="216" t="s">
        <v>167</v>
      </c>
      <c r="AU2398" s="216" t="s">
        <v>87</v>
      </c>
      <c r="AV2398" s="14" t="s">
        <v>87</v>
      </c>
      <c r="AW2398" s="14" t="s">
        <v>33</v>
      </c>
      <c r="AX2398" s="14" t="s">
        <v>78</v>
      </c>
      <c r="AY2398" s="216" t="s">
        <v>157</v>
      </c>
    </row>
    <row r="2399" spans="2:51" s="14" customFormat="1" ht="10.199999999999999">
      <c r="B2399" s="206"/>
      <c r="C2399" s="207"/>
      <c r="D2399" s="197" t="s">
        <v>167</v>
      </c>
      <c r="E2399" s="208" t="s">
        <v>1</v>
      </c>
      <c r="F2399" s="209" t="s">
        <v>4089</v>
      </c>
      <c r="G2399" s="207"/>
      <c r="H2399" s="210">
        <v>2.6</v>
      </c>
      <c r="I2399" s="211"/>
      <c r="J2399" s="207"/>
      <c r="K2399" s="207"/>
      <c r="L2399" s="212"/>
      <c r="M2399" s="213"/>
      <c r="N2399" s="214"/>
      <c r="O2399" s="214"/>
      <c r="P2399" s="214"/>
      <c r="Q2399" s="214"/>
      <c r="R2399" s="214"/>
      <c r="S2399" s="214"/>
      <c r="T2399" s="215"/>
      <c r="AT2399" s="216" t="s">
        <v>167</v>
      </c>
      <c r="AU2399" s="216" t="s">
        <v>87</v>
      </c>
      <c r="AV2399" s="14" t="s">
        <v>87</v>
      </c>
      <c r="AW2399" s="14" t="s">
        <v>33</v>
      </c>
      <c r="AX2399" s="14" t="s">
        <v>78</v>
      </c>
      <c r="AY2399" s="216" t="s">
        <v>157</v>
      </c>
    </row>
    <row r="2400" spans="2:51" s="14" customFormat="1" ht="10.199999999999999">
      <c r="B2400" s="206"/>
      <c r="C2400" s="207"/>
      <c r="D2400" s="197" t="s">
        <v>167</v>
      </c>
      <c r="E2400" s="208" t="s">
        <v>1</v>
      </c>
      <c r="F2400" s="209" t="s">
        <v>4090</v>
      </c>
      <c r="G2400" s="207"/>
      <c r="H2400" s="210">
        <v>3.9</v>
      </c>
      <c r="I2400" s="211"/>
      <c r="J2400" s="207"/>
      <c r="K2400" s="207"/>
      <c r="L2400" s="212"/>
      <c r="M2400" s="213"/>
      <c r="N2400" s="214"/>
      <c r="O2400" s="214"/>
      <c r="P2400" s="214"/>
      <c r="Q2400" s="214"/>
      <c r="R2400" s="214"/>
      <c r="S2400" s="214"/>
      <c r="T2400" s="215"/>
      <c r="AT2400" s="216" t="s">
        <v>167</v>
      </c>
      <c r="AU2400" s="216" t="s">
        <v>87</v>
      </c>
      <c r="AV2400" s="14" t="s">
        <v>87</v>
      </c>
      <c r="AW2400" s="14" t="s">
        <v>33</v>
      </c>
      <c r="AX2400" s="14" t="s">
        <v>78</v>
      </c>
      <c r="AY2400" s="216" t="s">
        <v>157</v>
      </c>
    </row>
    <row r="2401" spans="1:65" s="14" customFormat="1" ht="10.199999999999999">
      <c r="B2401" s="206"/>
      <c r="C2401" s="207"/>
      <c r="D2401" s="197" t="s">
        <v>167</v>
      </c>
      <c r="E2401" s="208" t="s">
        <v>1</v>
      </c>
      <c r="F2401" s="209" t="s">
        <v>4090</v>
      </c>
      <c r="G2401" s="207"/>
      <c r="H2401" s="210">
        <v>3.9</v>
      </c>
      <c r="I2401" s="211"/>
      <c r="J2401" s="207"/>
      <c r="K2401" s="207"/>
      <c r="L2401" s="212"/>
      <c r="M2401" s="213"/>
      <c r="N2401" s="214"/>
      <c r="O2401" s="214"/>
      <c r="P2401" s="214"/>
      <c r="Q2401" s="214"/>
      <c r="R2401" s="214"/>
      <c r="S2401" s="214"/>
      <c r="T2401" s="215"/>
      <c r="AT2401" s="216" t="s">
        <v>167</v>
      </c>
      <c r="AU2401" s="216" t="s">
        <v>87</v>
      </c>
      <c r="AV2401" s="14" t="s">
        <v>87</v>
      </c>
      <c r="AW2401" s="14" t="s">
        <v>33</v>
      </c>
      <c r="AX2401" s="14" t="s">
        <v>78</v>
      </c>
      <c r="AY2401" s="216" t="s">
        <v>157</v>
      </c>
    </row>
    <row r="2402" spans="1:65" s="14" customFormat="1" ht="10.199999999999999">
      <c r="B2402" s="206"/>
      <c r="C2402" s="207"/>
      <c r="D2402" s="197" t="s">
        <v>167</v>
      </c>
      <c r="E2402" s="208" t="s">
        <v>1</v>
      </c>
      <c r="F2402" s="209" t="s">
        <v>4091</v>
      </c>
      <c r="G2402" s="207"/>
      <c r="H2402" s="210">
        <v>4.5999999999999996</v>
      </c>
      <c r="I2402" s="211"/>
      <c r="J2402" s="207"/>
      <c r="K2402" s="207"/>
      <c r="L2402" s="212"/>
      <c r="M2402" s="213"/>
      <c r="N2402" s="214"/>
      <c r="O2402" s="214"/>
      <c r="P2402" s="214"/>
      <c r="Q2402" s="214"/>
      <c r="R2402" s="214"/>
      <c r="S2402" s="214"/>
      <c r="T2402" s="215"/>
      <c r="AT2402" s="216" t="s">
        <v>167</v>
      </c>
      <c r="AU2402" s="216" t="s">
        <v>87</v>
      </c>
      <c r="AV2402" s="14" t="s">
        <v>87</v>
      </c>
      <c r="AW2402" s="14" t="s">
        <v>33</v>
      </c>
      <c r="AX2402" s="14" t="s">
        <v>78</v>
      </c>
      <c r="AY2402" s="216" t="s">
        <v>157</v>
      </c>
    </row>
    <row r="2403" spans="1:65" s="14" customFormat="1" ht="10.199999999999999">
      <c r="B2403" s="206"/>
      <c r="C2403" s="207"/>
      <c r="D2403" s="197" t="s">
        <v>167</v>
      </c>
      <c r="E2403" s="208" t="s">
        <v>1</v>
      </c>
      <c r="F2403" s="209" t="s">
        <v>4092</v>
      </c>
      <c r="G2403" s="207"/>
      <c r="H2403" s="210">
        <v>4.9000000000000004</v>
      </c>
      <c r="I2403" s="211"/>
      <c r="J2403" s="207"/>
      <c r="K2403" s="207"/>
      <c r="L2403" s="212"/>
      <c r="M2403" s="213"/>
      <c r="N2403" s="214"/>
      <c r="O2403" s="214"/>
      <c r="P2403" s="214"/>
      <c r="Q2403" s="214"/>
      <c r="R2403" s="214"/>
      <c r="S2403" s="214"/>
      <c r="T2403" s="215"/>
      <c r="AT2403" s="216" t="s">
        <v>167</v>
      </c>
      <c r="AU2403" s="216" t="s">
        <v>87</v>
      </c>
      <c r="AV2403" s="14" t="s">
        <v>87</v>
      </c>
      <c r="AW2403" s="14" t="s">
        <v>33</v>
      </c>
      <c r="AX2403" s="14" t="s">
        <v>78</v>
      </c>
      <c r="AY2403" s="216" t="s">
        <v>157</v>
      </c>
    </row>
    <row r="2404" spans="1:65" s="14" customFormat="1" ht="10.199999999999999">
      <c r="B2404" s="206"/>
      <c r="C2404" s="207"/>
      <c r="D2404" s="197" t="s">
        <v>167</v>
      </c>
      <c r="E2404" s="208" t="s">
        <v>1</v>
      </c>
      <c r="F2404" s="209" t="s">
        <v>4093</v>
      </c>
      <c r="G2404" s="207"/>
      <c r="H2404" s="210">
        <v>5.7</v>
      </c>
      <c r="I2404" s="211"/>
      <c r="J2404" s="207"/>
      <c r="K2404" s="207"/>
      <c r="L2404" s="212"/>
      <c r="M2404" s="213"/>
      <c r="N2404" s="214"/>
      <c r="O2404" s="214"/>
      <c r="P2404" s="214"/>
      <c r="Q2404" s="214"/>
      <c r="R2404" s="214"/>
      <c r="S2404" s="214"/>
      <c r="T2404" s="215"/>
      <c r="AT2404" s="216" t="s">
        <v>167</v>
      </c>
      <c r="AU2404" s="216" t="s">
        <v>87</v>
      </c>
      <c r="AV2404" s="14" t="s">
        <v>87</v>
      </c>
      <c r="AW2404" s="14" t="s">
        <v>33</v>
      </c>
      <c r="AX2404" s="14" t="s">
        <v>78</v>
      </c>
      <c r="AY2404" s="216" t="s">
        <v>157</v>
      </c>
    </row>
    <row r="2405" spans="1:65" s="14" customFormat="1" ht="10.199999999999999">
      <c r="B2405" s="206"/>
      <c r="C2405" s="207"/>
      <c r="D2405" s="197" t="s">
        <v>167</v>
      </c>
      <c r="E2405" s="208" t="s">
        <v>1</v>
      </c>
      <c r="F2405" s="209" t="s">
        <v>4094</v>
      </c>
      <c r="G2405" s="207"/>
      <c r="H2405" s="210">
        <v>6.5</v>
      </c>
      <c r="I2405" s="211"/>
      <c r="J2405" s="207"/>
      <c r="K2405" s="207"/>
      <c r="L2405" s="212"/>
      <c r="M2405" s="213"/>
      <c r="N2405" s="214"/>
      <c r="O2405" s="214"/>
      <c r="P2405" s="214"/>
      <c r="Q2405" s="214"/>
      <c r="R2405" s="214"/>
      <c r="S2405" s="214"/>
      <c r="T2405" s="215"/>
      <c r="AT2405" s="216" t="s">
        <v>167</v>
      </c>
      <c r="AU2405" s="216" t="s">
        <v>87</v>
      </c>
      <c r="AV2405" s="14" t="s">
        <v>87</v>
      </c>
      <c r="AW2405" s="14" t="s">
        <v>33</v>
      </c>
      <c r="AX2405" s="14" t="s">
        <v>78</v>
      </c>
      <c r="AY2405" s="216" t="s">
        <v>157</v>
      </c>
    </row>
    <row r="2406" spans="1:65" s="14" customFormat="1" ht="10.199999999999999">
      <c r="B2406" s="206"/>
      <c r="C2406" s="207"/>
      <c r="D2406" s="197" t="s">
        <v>167</v>
      </c>
      <c r="E2406" s="208" t="s">
        <v>1</v>
      </c>
      <c r="F2406" s="209" t="s">
        <v>4095</v>
      </c>
      <c r="G2406" s="207"/>
      <c r="H2406" s="210">
        <v>4.9000000000000004</v>
      </c>
      <c r="I2406" s="211"/>
      <c r="J2406" s="207"/>
      <c r="K2406" s="207"/>
      <c r="L2406" s="212"/>
      <c r="M2406" s="213"/>
      <c r="N2406" s="214"/>
      <c r="O2406" s="214"/>
      <c r="P2406" s="214"/>
      <c r="Q2406" s="214"/>
      <c r="R2406" s="214"/>
      <c r="S2406" s="214"/>
      <c r="T2406" s="215"/>
      <c r="AT2406" s="216" t="s">
        <v>167</v>
      </c>
      <c r="AU2406" s="216" t="s">
        <v>87</v>
      </c>
      <c r="AV2406" s="14" t="s">
        <v>87</v>
      </c>
      <c r="AW2406" s="14" t="s">
        <v>33</v>
      </c>
      <c r="AX2406" s="14" t="s">
        <v>78</v>
      </c>
      <c r="AY2406" s="216" t="s">
        <v>157</v>
      </c>
    </row>
    <row r="2407" spans="1:65" s="15" customFormat="1" ht="10.199999999999999">
      <c r="B2407" s="217"/>
      <c r="C2407" s="218"/>
      <c r="D2407" s="197" t="s">
        <v>167</v>
      </c>
      <c r="E2407" s="219" t="s">
        <v>1</v>
      </c>
      <c r="F2407" s="220" t="s">
        <v>171</v>
      </c>
      <c r="G2407" s="218"/>
      <c r="H2407" s="221">
        <v>228.37799999999993</v>
      </c>
      <c r="I2407" s="222"/>
      <c r="J2407" s="218"/>
      <c r="K2407" s="218"/>
      <c r="L2407" s="223"/>
      <c r="M2407" s="224"/>
      <c r="N2407" s="225"/>
      <c r="O2407" s="225"/>
      <c r="P2407" s="225"/>
      <c r="Q2407" s="225"/>
      <c r="R2407" s="225"/>
      <c r="S2407" s="225"/>
      <c r="T2407" s="226"/>
      <c r="AT2407" s="227" t="s">
        <v>167</v>
      </c>
      <c r="AU2407" s="227" t="s">
        <v>87</v>
      </c>
      <c r="AV2407" s="15" t="s">
        <v>165</v>
      </c>
      <c r="AW2407" s="15" t="s">
        <v>33</v>
      </c>
      <c r="AX2407" s="15" t="s">
        <v>85</v>
      </c>
      <c r="AY2407" s="227" t="s">
        <v>157</v>
      </c>
    </row>
    <row r="2408" spans="1:65" s="2" customFormat="1" ht="16.5" customHeight="1">
      <c r="A2408" s="34"/>
      <c r="B2408" s="35"/>
      <c r="C2408" s="228" t="s">
        <v>4096</v>
      </c>
      <c r="D2408" s="228" t="s">
        <v>240</v>
      </c>
      <c r="E2408" s="229" t="s">
        <v>4052</v>
      </c>
      <c r="F2408" s="230" t="s">
        <v>4053</v>
      </c>
      <c r="G2408" s="231" t="s">
        <v>202</v>
      </c>
      <c r="H2408" s="232">
        <v>239.797</v>
      </c>
      <c r="I2408" s="233"/>
      <c r="J2408" s="234">
        <f>ROUND(I2408*H2408,2)</f>
        <v>0</v>
      </c>
      <c r="K2408" s="230" t="s">
        <v>164</v>
      </c>
      <c r="L2408" s="235"/>
      <c r="M2408" s="236" t="s">
        <v>1</v>
      </c>
      <c r="N2408" s="237" t="s">
        <v>43</v>
      </c>
      <c r="O2408" s="71"/>
      <c r="P2408" s="191">
        <f>O2408*H2408</f>
        <v>0</v>
      </c>
      <c r="Q2408" s="191">
        <v>1.2E-4</v>
      </c>
      <c r="R2408" s="191">
        <f>Q2408*H2408</f>
        <v>2.8775640000000002E-2</v>
      </c>
      <c r="S2408" s="191">
        <v>0</v>
      </c>
      <c r="T2408" s="192">
        <f>S2408*H2408</f>
        <v>0</v>
      </c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R2408" s="193" t="s">
        <v>367</v>
      </c>
      <c r="AT2408" s="193" t="s">
        <v>240</v>
      </c>
      <c r="AU2408" s="193" t="s">
        <v>87</v>
      </c>
      <c r="AY2408" s="17" t="s">
        <v>157</v>
      </c>
      <c r="BE2408" s="194">
        <f>IF(N2408="základní",J2408,0)</f>
        <v>0</v>
      </c>
      <c r="BF2408" s="194">
        <f>IF(N2408="snížená",J2408,0)</f>
        <v>0</v>
      </c>
      <c r="BG2408" s="194">
        <f>IF(N2408="zákl. přenesená",J2408,0)</f>
        <v>0</v>
      </c>
      <c r="BH2408" s="194">
        <f>IF(N2408="sníž. přenesená",J2408,0)</f>
        <v>0</v>
      </c>
      <c r="BI2408" s="194">
        <f>IF(N2408="nulová",J2408,0)</f>
        <v>0</v>
      </c>
      <c r="BJ2408" s="17" t="s">
        <v>85</v>
      </c>
      <c r="BK2408" s="194">
        <f>ROUND(I2408*H2408,2)</f>
        <v>0</v>
      </c>
      <c r="BL2408" s="17" t="s">
        <v>254</v>
      </c>
      <c r="BM2408" s="193" t="s">
        <v>4097</v>
      </c>
    </row>
    <row r="2409" spans="1:65" s="14" customFormat="1" ht="10.199999999999999">
      <c r="B2409" s="206"/>
      <c r="C2409" s="207"/>
      <c r="D2409" s="197" t="s">
        <v>167</v>
      </c>
      <c r="E2409" s="207"/>
      <c r="F2409" s="209" t="s">
        <v>4098</v>
      </c>
      <c r="G2409" s="207"/>
      <c r="H2409" s="210">
        <v>239.797</v>
      </c>
      <c r="I2409" s="211"/>
      <c r="J2409" s="207"/>
      <c r="K2409" s="207"/>
      <c r="L2409" s="212"/>
      <c r="M2409" s="213"/>
      <c r="N2409" s="214"/>
      <c r="O2409" s="214"/>
      <c r="P2409" s="214"/>
      <c r="Q2409" s="214"/>
      <c r="R2409" s="214"/>
      <c r="S2409" s="214"/>
      <c r="T2409" s="215"/>
      <c r="AT2409" s="216" t="s">
        <v>167</v>
      </c>
      <c r="AU2409" s="216" t="s">
        <v>87</v>
      </c>
      <c r="AV2409" s="14" t="s">
        <v>87</v>
      </c>
      <c r="AW2409" s="14" t="s">
        <v>4</v>
      </c>
      <c r="AX2409" s="14" t="s">
        <v>85</v>
      </c>
      <c r="AY2409" s="216" t="s">
        <v>157</v>
      </c>
    </row>
    <row r="2410" spans="1:65" s="2" customFormat="1" ht="24.15" customHeight="1">
      <c r="A2410" s="34"/>
      <c r="B2410" s="35"/>
      <c r="C2410" s="182" t="s">
        <v>4099</v>
      </c>
      <c r="D2410" s="182" t="s">
        <v>160</v>
      </c>
      <c r="E2410" s="183" t="s">
        <v>4100</v>
      </c>
      <c r="F2410" s="184" t="s">
        <v>4101</v>
      </c>
      <c r="G2410" s="185" t="s">
        <v>202</v>
      </c>
      <c r="H2410" s="186">
        <v>15.6</v>
      </c>
      <c r="I2410" s="187"/>
      <c r="J2410" s="188">
        <f>ROUND(I2410*H2410,2)</f>
        <v>0</v>
      </c>
      <c r="K2410" s="184" t="s">
        <v>164</v>
      </c>
      <c r="L2410" s="39"/>
      <c r="M2410" s="189" t="s">
        <v>1</v>
      </c>
      <c r="N2410" s="190" t="s">
        <v>43</v>
      </c>
      <c r="O2410" s="71"/>
      <c r="P2410" s="191">
        <f>O2410*H2410</f>
        <v>0</v>
      </c>
      <c r="Q2410" s="191">
        <v>2E-3</v>
      </c>
      <c r="R2410" s="191">
        <f>Q2410*H2410</f>
        <v>3.1199999999999999E-2</v>
      </c>
      <c r="S2410" s="191">
        <v>0</v>
      </c>
      <c r="T2410" s="192">
        <f>S2410*H2410</f>
        <v>0</v>
      </c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  <c r="AR2410" s="193" t="s">
        <v>254</v>
      </c>
      <c r="AT2410" s="193" t="s">
        <v>160</v>
      </c>
      <c r="AU2410" s="193" t="s">
        <v>87</v>
      </c>
      <c r="AY2410" s="17" t="s">
        <v>157</v>
      </c>
      <c r="BE2410" s="194">
        <f>IF(N2410="základní",J2410,0)</f>
        <v>0</v>
      </c>
      <c r="BF2410" s="194">
        <f>IF(N2410="snížená",J2410,0)</f>
        <v>0</v>
      </c>
      <c r="BG2410" s="194">
        <f>IF(N2410="zákl. přenesená",J2410,0)</f>
        <v>0</v>
      </c>
      <c r="BH2410" s="194">
        <f>IF(N2410="sníž. přenesená",J2410,0)</f>
        <v>0</v>
      </c>
      <c r="BI2410" s="194">
        <f>IF(N2410="nulová",J2410,0)</f>
        <v>0</v>
      </c>
      <c r="BJ2410" s="17" t="s">
        <v>85</v>
      </c>
      <c r="BK2410" s="194">
        <f>ROUND(I2410*H2410,2)</f>
        <v>0</v>
      </c>
      <c r="BL2410" s="17" t="s">
        <v>254</v>
      </c>
      <c r="BM2410" s="193" t="s">
        <v>4102</v>
      </c>
    </row>
    <row r="2411" spans="1:65" s="14" customFormat="1" ht="10.199999999999999">
      <c r="B2411" s="206"/>
      <c r="C2411" s="207"/>
      <c r="D2411" s="197" t="s">
        <v>167</v>
      </c>
      <c r="E2411" s="208" t="s">
        <v>1</v>
      </c>
      <c r="F2411" s="209" t="s">
        <v>4103</v>
      </c>
      <c r="G2411" s="207"/>
      <c r="H2411" s="210">
        <v>1.2</v>
      </c>
      <c r="I2411" s="211"/>
      <c r="J2411" s="207"/>
      <c r="K2411" s="207"/>
      <c r="L2411" s="212"/>
      <c r="M2411" s="213"/>
      <c r="N2411" s="214"/>
      <c r="O2411" s="214"/>
      <c r="P2411" s="214"/>
      <c r="Q2411" s="214"/>
      <c r="R2411" s="214"/>
      <c r="S2411" s="214"/>
      <c r="T2411" s="215"/>
      <c r="AT2411" s="216" t="s">
        <v>167</v>
      </c>
      <c r="AU2411" s="216" t="s">
        <v>87</v>
      </c>
      <c r="AV2411" s="14" t="s">
        <v>87</v>
      </c>
      <c r="AW2411" s="14" t="s">
        <v>33</v>
      </c>
      <c r="AX2411" s="14" t="s">
        <v>78</v>
      </c>
      <c r="AY2411" s="216" t="s">
        <v>157</v>
      </c>
    </row>
    <row r="2412" spans="1:65" s="14" customFormat="1" ht="10.199999999999999">
      <c r="B2412" s="206"/>
      <c r="C2412" s="207"/>
      <c r="D2412" s="197" t="s">
        <v>167</v>
      </c>
      <c r="E2412" s="208" t="s">
        <v>1</v>
      </c>
      <c r="F2412" s="209" t="s">
        <v>4103</v>
      </c>
      <c r="G2412" s="207"/>
      <c r="H2412" s="210">
        <v>1.2</v>
      </c>
      <c r="I2412" s="211"/>
      <c r="J2412" s="207"/>
      <c r="K2412" s="207"/>
      <c r="L2412" s="212"/>
      <c r="M2412" s="213"/>
      <c r="N2412" s="214"/>
      <c r="O2412" s="214"/>
      <c r="P2412" s="214"/>
      <c r="Q2412" s="214"/>
      <c r="R2412" s="214"/>
      <c r="S2412" s="214"/>
      <c r="T2412" s="215"/>
      <c r="AT2412" s="216" t="s">
        <v>167</v>
      </c>
      <c r="AU2412" s="216" t="s">
        <v>87</v>
      </c>
      <c r="AV2412" s="14" t="s">
        <v>87</v>
      </c>
      <c r="AW2412" s="14" t="s">
        <v>33</v>
      </c>
      <c r="AX2412" s="14" t="s">
        <v>78</v>
      </c>
      <c r="AY2412" s="216" t="s">
        <v>157</v>
      </c>
    </row>
    <row r="2413" spans="1:65" s="14" customFormat="1" ht="10.199999999999999">
      <c r="B2413" s="206"/>
      <c r="C2413" s="207"/>
      <c r="D2413" s="197" t="s">
        <v>167</v>
      </c>
      <c r="E2413" s="208" t="s">
        <v>1</v>
      </c>
      <c r="F2413" s="209" t="s">
        <v>4104</v>
      </c>
      <c r="G2413" s="207"/>
      <c r="H2413" s="210">
        <v>2.4</v>
      </c>
      <c r="I2413" s="211"/>
      <c r="J2413" s="207"/>
      <c r="K2413" s="207"/>
      <c r="L2413" s="212"/>
      <c r="M2413" s="213"/>
      <c r="N2413" s="214"/>
      <c r="O2413" s="214"/>
      <c r="P2413" s="214"/>
      <c r="Q2413" s="214"/>
      <c r="R2413" s="214"/>
      <c r="S2413" s="214"/>
      <c r="T2413" s="215"/>
      <c r="AT2413" s="216" t="s">
        <v>167</v>
      </c>
      <c r="AU2413" s="216" t="s">
        <v>87</v>
      </c>
      <c r="AV2413" s="14" t="s">
        <v>87</v>
      </c>
      <c r="AW2413" s="14" t="s">
        <v>33</v>
      </c>
      <c r="AX2413" s="14" t="s">
        <v>78</v>
      </c>
      <c r="AY2413" s="216" t="s">
        <v>157</v>
      </c>
    </row>
    <row r="2414" spans="1:65" s="14" customFormat="1" ht="10.199999999999999">
      <c r="B2414" s="206"/>
      <c r="C2414" s="207"/>
      <c r="D2414" s="197" t="s">
        <v>167</v>
      </c>
      <c r="E2414" s="208" t="s">
        <v>1</v>
      </c>
      <c r="F2414" s="209" t="s">
        <v>4105</v>
      </c>
      <c r="G2414" s="207"/>
      <c r="H2414" s="210">
        <v>5.4</v>
      </c>
      <c r="I2414" s="211"/>
      <c r="J2414" s="207"/>
      <c r="K2414" s="207"/>
      <c r="L2414" s="212"/>
      <c r="M2414" s="213"/>
      <c r="N2414" s="214"/>
      <c r="O2414" s="214"/>
      <c r="P2414" s="214"/>
      <c r="Q2414" s="214"/>
      <c r="R2414" s="214"/>
      <c r="S2414" s="214"/>
      <c r="T2414" s="215"/>
      <c r="AT2414" s="216" t="s">
        <v>167</v>
      </c>
      <c r="AU2414" s="216" t="s">
        <v>87</v>
      </c>
      <c r="AV2414" s="14" t="s">
        <v>87</v>
      </c>
      <c r="AW2414" s="14" t="s">
        <v>33</v>
      </c>
      <c r="AX2414" s="14" t="s">
        <v>78</v>
      </c>
      <c r="AY2414" s="216" t="s">
        <v>157</v>
      </c>
    </row>
    <row r="2415" spans="1:65" s="14" customFormat="1" ht="10.199999999999999">
      <c r="B2415" s="206"/>
      <c r="C2415" s="207"/>
      <c r="D2415" s="197" t="s">
        <v>167</v>
      </c>
      <c r="E2415" s="208" t="s">
        <v>1</v>
      </c>
      <c r="F2415" s="209" t="s">
        <v>4106</v>
      </c>
      <c r="G2415" s="207"/>
      <c r="H2415" s="210">
        <v>3.6</v>
      </c>
      <c r="I2415" s="211"/>
      <c r="J2415" s="207"/>
      <c r="K2415" s="207"/>
      <c r="L2415" s="212"/>
      <c r="M2415" s="213"/>
      <c r="N2415" s="214"/>
      <c r="O2415" s="214"/>
      <c r="P2415" s="214"/>
      <c r="Q2415" s="214"/>
      <c r="R2415" s="214"/>
      <c r="S2415" s="214"/>
      <c r="T2415" s="215"/>
      <c r="AT2415" s="216" t="s">
        <v>167</v>
      </c>
      <c r="AU2415" s="216" t="s">
        <v>87</v>
      </c>
      <c r="AV2415" s="14" t="s">
        <v>87</v>
      </c>
      <c r="AW2415" s="14" t="s">
        <v>33</v>
      </c>
      <c r="AX2415" s="14" t="s">
        <v>78</v>
      </c>
      <c r="AY2415" s="216" t="s">
        <v>157</v>
      </c>
    </row>
    <row r="2416" spans="1:65" s="14" customFormat="1" ht="10.199999999999999">
      <c r="B2416" s="206"/>
      <c r="C2416" s="207"/>
      <c r="D2416" s="197" t="s">
        <v>167</v>
      </c>
      <c r="E2416" s="208" t="s">
        <v>1</v>
      </c>
      <c r="F2416" s="209" t="s">
        <v>4107</v>
      </c>
      <c r="G2416" s="207"/>
      <c r="H2416" s="210">
        <v>1.8</v>
      </c>
      <c r="I2416" s="211"/>
      <c r="J2416" s="207"/>
      <c r="K2416" s="207"/>
      <c r="L2416" s="212"/>
      <c r="M2416" s="213"/>
      <c r="N2416" s="214"/>
      <c r="O2416" s="214"/>
      <c r="P2416" s="214"/>
      <c r="Q2416" s="214"/>
      <c r="R2416" s="214"/>
      <c r="S2416" s="214"/>
      <c r="T2416" s="215"/>
      <c r="AT2416" s="216" t="s">
        <v>167</v>
      </c>
      <c r="AU2416" s="216" t="s">
        <v>87</v>
      </c>
      <c r="AV2416" s="14" t="s">
        <v>87</v>
      </c>
      <c r="AW2416" s="14" t="s">
        <v>33</v>
      </c>
      <c r="AX2416" s="14" t="s">
        <v>78</v>
      </c>
      <c r="AY2416" s="216" t="s">
        <v>157</v>
      </c>
    </row>
    <row r="2417" spans="1:65" s="15" customFormat="1" ht="10.199999999999999">
      <c r="B2417" s="217"/>
      <c r="C2417" s="218"/>
      <c r="D2417" s="197" t="s">
        <v>167</v>
      </c>
      <c r="E2417" s="219" t="s">
        <v>1</v>
      </c>
      <c r="F2417" s="220" t="s">
        <v>171</v>
      </c>
      <c r="G2417" s="218"/>
      <c r="H2417" s="221">
        <v>15.6</v>
      </c>
      <c r="I2417" s="222"/>
      <c r="J2417" s="218"/>
      <c r="K2417" s="218"/>
      <c r="L2417" s="223"/>
      <c r="M2417" s="224"/>
      <c r="N2417" s="225"/>
      <c r="O2417" s="225"/>
      <c r="P2417" s="225"/>
      <c r="Q2417" s="225"/>
      <c r="R2417" s="225"/>
      <c r="S2417" s="225"/>
      <c r="T2417" s="226"/>
      <c r="AT2417" s="227" t="s">
        <v>167</v>
      </c>
      <c r="AU2417" s="227" t="s">
        <v>87</v>
      </c>
      <c r="AV2417" s="15" t="s">
        <v>165</v>
      </c>
      <c r="AW2417" s="15" t="s">
        <v>33</v>
      </c>
      <c r="AX2417" s="15" t="s">
        <v>85</v>
      </c>
      <c r="AY2417" s="227" t="s">
        <v>157</v>
      </c>
    </row>
    <row r="2418" spans="1:65" s="2" customFormat="1" ht="24.15" customHeight="1">
      <c r="A2418" s="34"/>
      <c r="B2418" s="35"/>
      <c r="C2418" s="228" t="s">
        <v>4108</v>
      </c>
      <c r="D2418" s="228" t="s">
        <v>240</v>
      </c>
      <c r="E2418" s="229" t="s">
        <v>4109</v>
      </c>
      <c r="F2418" s="230" t="s">
        <v>4110</v>
      </c>
      <c r="G2418" s="231" t="s">
        <v>174</v>
      </c>
      <c r="H2418" s="232">
        <v>4.4850000000000003</v>
      </c>
      <c r="I2418" s="233"/>
      <c r="J2418" s="234">
        <f>ROUND(I2418*H2418,2)</f>
        <v>0</v>
      </c>
      <c r="K2418" s="230" t="s">
        <v>164</v>
      </c>
      <c r="L2418" s="235"/>
      <c r="M2418" s="236" t="s">
        <v>1</v>
      </c>
      <c r="N2418" s="237" t="s">
        <v>43</v>
      </c>
      <c r="O2418" s="71"/>
      <c r="P2418" s="191">
        <f>O2418*H2418</f>
        <v>0</v>
      </c>
      <c r="Q2418" s="191">
        <v>1.771E-2</v>
      </c>
      <c r="R2418" s="191">
        <f>Q2418*H2418</f>
        <v>7.942935000000001E-2</v>
      </c>
      <c r="S2418" s="191">
        <v>0</v>
      </c>
      <c r="T2418" s="192">
        <f>S2418*H2418</f>
        <v>0</v>
      </c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R2418" s="193" t="s">
        <v>367</v>
      </c>
      <c r="AT2418" s="193" t="s">
        <v>240</v>
      </c>
      <c r="AU2418" s="193" t="s">
        <v>87</v>
      </c>
      <c r="AY2418" s="17" t="s">
        <v>157</v>
      </c>
      <c r="BE2418" s="194">
        <f>IF(N2418="základní",J2418,0)</f>
        <v>0</v>
      </c>
      <c r="BF2418" s="194">
        <f>IF(N2418="snížená",J2418,0)</f>
        <v>0</v>
      </c>
      <c r="BG2418" s="194">
        <f>IF(N2418="zákl. přenesená",J2418,0)</f>
        <v>0</v>
      </c>
      <c r="BH2418" s="194">
        <f>IF(N2418="sníž. přenesená",J2418,0)</f>
        <v>0</v>
      </c>
      <c r="BI2418" s="194">
        <f>IF(N2418="nulová",J2418,0)</f>
        <v>0</v>
      </c>
      <c r="BJ2418" s="17" t="s">
        <v>85</v>
      </c>
      <c r="BK2418" s="194">
        <f>ROUND(I2418*H2418,2)</f>
        <v>0</v>
      </c>
      <c r="BL2418" s="17" t="s">
        <v>254</v>
      </c>
      <c r="BM2418" s="193" t="s">
        <v>4111</v>
      </c>
    </row>
    <row r="2419" spans="1:65" s="14" customFormat="1" ht="10.199999999999999">
      <c r="B2419" s="206"/>
      <c r="C2419" s="207"/>
      <c r="D2419" s="197" t="s">
        <v>167</v>
      </c>
      <c r="E2419" s="208" t="s">
        <v>1</v>
      </c>
      <c r="F2419" s="209" t="s">
        <v>4112</v>
      </c>
      <c r="G2419" s="207"/>
      <c r="H2419" s="210">
        <v>0.3</v>
      </c>
      <c r="I2419" s="211"/>
      <c r="J2419" s="207"/>
      <c r="K2419" s="207"/>
      <c r="L2419" s="212"/>
      <c r="M2419" s="213"/>
      <c r="N2419" s="214"/>
      <c r="O2419" s="214"/>
      <c r="P2419" s="214"/>
      <c r="Q2419" s="214"/>
      <c r="R2419" s="214"/>
      <c r="S2419" s="214"/>
      <c r="T2419" s="215"/>
      <c r="AT2419" s="216" t="s">
        <v>167</v>
      </c>
      <c r="AU2419" s="216" t="s">
        <v>87</v>
      </c>
      <c r="AV2419" s="14" t="s">
        <v>87</v>
      </c>
      <c r="AW2419" s="14" t="s">
        <v>33</v>
      </c>
      <c r="AX2419" s="14" t="s">
        <v>78</v>
      </c>
      <c r="AY2419" s="216" t="s">
        <v>157</v>
      </c>
    </row>
    <row r="2420" spans="1:65" s="14" customFormat="1" ht="10.199999999999999">
      <c r="B2420" s="206"/>
      <c r="C2420" s="207"/>
      <c r="D2420" s="197" t="s">
        <v>167</v>
      </c>
      <c r="E2420" s="208" t="s">
        <v>1</v>
      </c>
      <c r="F2420" s="209" t="s">
        <v>4113</v>
      </c>
      <c r="G2420" s="207"/>
      <c r="H2420" s="210">
        <v>0.3</v>
      </c>
      <c r="I2420" s="211"/>
      <c r="J2420" s="207"/>
      <c r="K2420" s="207"/>
      <c r="L2420" s="212"/>
      <c r="M2420" s="213"/>
      <c r="N2420" s="214"/>
      <c r="O2420" s="214"/>
      <c r="P2420" s="214"/>
      <c r="Q2420" s="214"/>
      <c r="R2420" s="214"/>
      <c r="S2420" s="214"/>
      <c r="T2420" s="215"/>
      <c r="AT2420" s="216" t="s">
        <v>167</v>
      </c>
      <c r="AU2420" s="216" t="s">
        <v>87</v>
      </c>
      <c r="AV2420" s="14" t="s">
        <v>87</v>
      </c>
      <c r="AW2420" s="14" t="s">
        <v>33</v>
      </c>
      <c r="AX2420" s="14" t="s">
        <v>78</v>
      </c>
      <c r="AY2420" s="216" t="s">
        <v>157</v>
      </c>
    </row>
    <row r="2421" spans="1:65" s="14" customFormat="1" ht="10.199999999999999">
      <c r="B2421" s="206"/>
      <c r="C2421" s="207"/>
      <c r="D2421" s="197" t="s">
        <v>167</v>
      </c>
      <c r="E2421" s="208" t="s">
        <v>1</v>
      </c>
      <c r="F2421" s="209" t="s">
        <v>4114</v>
      </c>
      <c r="G2421" s="207"/>
      <c r="H2421" s="210">
        <v>0.6</v>
      </c>
      <c r="I2421" s="211"/>
      <c r="J2421" s="207"/>
      <c r="K2421" s="207"/>
      <c r="L2421" s="212"/>
      <c r="M2421" s="213"/>
      <c r="N2421" s="214"/>
      <c r="O2421" s="214"/>
      <c r="P2421" s="214"/>
      <c r="Q2421" s="214"/>
      <c r="R2421" s="214"/>
      <c r="S2421" s="214"/>
      <c r="T2421" s="215"/>
      <c r="AT2421" s="216" t="s">
        <v>167</v>
      </c>
      <c r="AU2421" s="216" t="s">
        <v>87</v>
      </c>
      <c r="AV2421" s="14" t="s">
        <v>87</v>
      </c>
      <c r="AW2421" s="14" t="s">
        <v>33</v>
      </c>
      <c r="AX2421" s="14" t="s">
        <v>78</v>
      </c>
      <c r="AY2421" s="216" t="s">
        <v>157</v>
      </c>
    </row>
    <row r="2422" spans="1:65" s="14" customFormat="1" ht="10.199999999999999">
      <c r="B2422" s="206"/>
      <c r="C2422" s="207"/>
      <c r="D2422" s="197" t="s">
        <v>167</v>
      </c>
      <c r="E2422" s="208" t="s">
        <v>1</v>
      </c>
      <c r="F2422" s="209" t="s">
        <v>4115</v>
      </c>
      <c r="G2422" s="207"/>
      <c r="H2422" s="210">
        <v>1.35</v>
      </c>
      <c r="I2422" s="211"/>
      <c r="J2422" s="207"/>
      <c r="K2422" s="207"/>
      <c r="L2422" s="212"/>
      <c r="M2422" s="213"/>
      <c r="N2422" s="214"/>
      <c r="O2422" s="214"/>
      <c r="P2422" s="214"/>
      <c r="Q2422" s="214"/>
      <c r="R2422" s="214"/>
      <c r="S2422" s="214"/>
      <c r="T2422" s="215"/>
      <c r="AT2422" s="216" t="s">
        <v>167</v>
      </c>
      <c r="AU2422" s="216" t="s">
        <v>87</v>
      </c>
      <c r="AV2422" s="14" t="s">
        <v>87</v>
      </c>
      <c r="AW2422" s="14" t="s">
        <v>33</v>
      </c>
      <c r="AX2422" s="14" t="s">
        <v>78</v>
      </c>
      <c r="AY2422" s="216" t="s">
        <v>157</v>
      </c>
    </row>
    <row r="2423" spans="1:65" s="14" customFormat="1" ht="10.199999999999999">
      <c r="B2423" s="206"/>
      <c r="C2423" s="207"/>
      <c r="D2423" s="197" t="s">
        <v>167</v>
      </c>
      <c r="E2423" s="208" t="s">
        <v>1</v>
      </c>
      <c r="F2423" s="209" t="s">
        <v>4116</v>
      </c>
      <c r="G2423" s="207"/>
      <c r="H2423" s="210">
        <v>0.9</v>
      </c>
      <c r="I2423" s="211"/>
      <c r="J2423" s="207"/>
      <c r="K2423" s="207"/>
      <c r="L2423" s="212"/>
      <c r="M2423" s="213"/>
      <c r="N2423" s="214"/>
      <c r="O2423" s="214"/>
      <c r="P2423" s="214"/>
      <c r="Q2423" s="214"/>
      <c r="R2423" s="214"/>
      <c r="S2423" s="214"/>
      <c r="T2423" s="215"/>
      <c r="AT2423" s="216" t="s">
        <v>167</v>
      </c>
      <c r="AU2423" s="216" t="s">
        <v>87</v>
      </c>
      <c r="AV2423" s="14" t="s">
        <v>87</v>
      </c>
      <c r="AW2423" s="14" t="s">
        <v>33</v>
      </c>
      <c r="AX2423" s="14" t="s">
        <v>78</v>
      </c>
      <c r="AY2423" s="216" t="s">
        <v>157</v>
      </c>
    </row>
    <row r="2424" spans="1:65" s="14" customFormat="1" ht="10.199999999999999">
      <c r="B2424" s="206"/>
      <c r="C2424" s="207"/>
      <c r="D2424" s="197" t="s">
        <v>167</v>
      </c>
      <c r="E2424" s="208" t="s">
        <v>1</v>
      </c>
      <c r="F2424" s="209" t="s">
        <v>4117</v>
      </c>
      <c r="G2424" s="207"/>
      <c r="H2424" s="210">
        <v>0.45</v>
      </c>
      <c r="I2424" s="211"/>
      <c r="J2424" s="207"/>
      <c r="K2424" s="207"/>
      <c r="L2424" s="212"/>
      <c r="M2424" s="213"/>
      <c r="N2424" s="214"/>
      <c r="O2424" s="214"/>
      <c r="P2424" s="214"/>
      <c r="Q2424" s="214"/>
      <c r="R2424" s="214"/>
      <c r="S2424" s="214"/>
      <c r="T2424" s="215"/>
      <c r="AT2424" s="216" t="s">
        <v>167</v>
      </c>
      <c r="AU2424" s="216" t="s">
        <v>87</v>
      </c>
      <c r="AV2424" s="14" t="s">
        <v>87</v>
      </c>
      <c r="AW2424" s="14" t="s">
        <v>33</v>
      </c>
      <c r="AX2424" s="14" t="s">
        <v>78</v>
      </c>
      <c r="AY2424" s="216" t="s">
        <v>157</v>
      </c>
    </row>
    <row r="2425" spans="1:65" s="15" customFormat="1" ht="10.199999999999999">
      <c r="B2425" s="217"/>
      <c r="C2425" s="218"/>
      <c r="D2425" s="197" t="s">
        <v>167</v>
      </c>
      <c r="E2425" s="219" t="s">
        <v>1</v>
      </c>
      <c r="F2425" s="220" t="s">
        <v>171</v>
      </c>
      <c r="G2425" s="218"/>
      <c r="H2425" s="221">
        <v>3.9</v>
      </c>
      <c r="I2425" s="222"/>
      <c r="J2425" s="218"/>
      <c r="K2425" s="218"/>
      <c r="L2425" s="223"/>
      <c r="M2425" s="224"/>
      <c r="N2425" s="225"/>
      <c r="O2425" s="225"/>
      <c r="P2425" s="225"/>
      <c r="Q2425" s="225"/>
      <c r="R2425" s="225"/>
      <c r="S2425" s="225"/>
      <c r="T2425" s="226"/>
      <c r="AT2425" s="227" t="s">
        <v>167</v>
      </c>
      <c r="AU2425" s="227" t="s">
        <v>87</v>
      </c>
      <c r="AV2425" s="15" t="s">
        <v>165</v>
      </c>
      <c r="AW2425" s="15" t="s">
        <v>33</v>
      </c>
      <c r="AX2425" s="15" t="s">
        <v>85</v>
      </c>
      <c r="AY2425" s="227" t="s">
        <v>157</v>
      </c>
    </row>
    <row r="2426" spans="1:65" s="14" customFormat="1" ht="10.199999999999999">
      <c r="B2426" s="206"/>
      <c r="C2426" s="207"/>
      <c r="D2426" s="197" t="s">
        <v>167</v>
      </c>
      <c r="E2426" s="207"/>
      <c r="F2426" s="209" t="s">
        <v>4118</v>
      </c>
      <c r="G2426" s="207"/>
      <c r="H2426" s="210">
        <v>4.4850000000000003</v>
      </c>
      <c r="I2426" s="211"/>
      <c r="J2426" s="207"/>
      <c r="K2426" s="207"/>
      <c r="L2426" s="212"/>
      <c r="M2426" s="213"/>
      <c r="N2426" s="214"/>
      <c r="O2426" s="214"/>
      <c r="P2426" s="214"/>
      <c r="Q2426" s="214"/>
      <c r="R2426" s="214"/>
      <c r="S2426" s="214"/>
      <c r="T2426" s="215"/>
      <c r="AT2426" s="216" t="s">
        <v>167</v>
      </c>
      <c r="AU2426" s="216" t="s">
        <v>87</v>
      </c>
      <c r="AV2426" s="14" t="s">
        <v>87</v>
      </c>
      <c r="AW2426" s="14" t="s">
        <v>4</v>
      </c>
      <c r="AX2426" s="14" t="s">
        <v>85</v>
      </c>
      <c r="AY2426" s="216" t="s">
        <v>157</v>
      </c>
    </row>
    <row r="2427" spans="1:65" s="2" customFormat="1" ht="24.15" customHeight="1">
      <c r="A2427" s="34"/>
      <c r="B2427" s="35"/>
      <c r="C2427" s="182" t="s">
        <v>4119</v>
      </c>
      <c r="D2427" s="182" t="s">
        <v>160</v>
      </c>
      <c r="E2427" s="183" t="s">
        <v>4120</v>
      </c>
      <c r="F2427" s="184" t="s">
        <v>4121</v>
      </c>
      <c r="G2427" s="185" t="s">
        <v>202</v>
      </c>
      <c r="H2427" s="186">
        <v>14.1</v>
      </c>
      <c r="I2427" s="187"/>
      <c r="J2427" s="188">
        <f>ROUND(I2427*H2427,2)</f>
        <v>0</v>
      </c>
      <c r="K2427" s="184" t="s">
        <v>164</v>
      </c>
      <c r="L2427" s="39"/>
      <c r="M2427" s="189" t="s">
        <v>1</v>
      </c>
      <c r="N2427" s="190" t="s">
        <v>43</v>
      </c>
      <c r="O2427" s="71"/>
      <c r="P2427" s="191">
        <f>O2427*H2427</f>
        <v>0</v>
      </c>
      <c r="Q2427" s="191">
        <v>9.7999999999999997E-4</v>
      </c>
      <c r="R2427" s="191">
        <f>Q2427*H2427</f>
        <v>1.3817999999999999E-2</v>
      </c>
      <c r="S2427" s="191">
        <v>0</v>
      </c>
      <c r="T2427" s="19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193" t="s">
        <v>254</v>
      </c>
      <c r="AT2427" s="193" t="s">
        <v>160</v>
      </c>
      <c r="AU2427" s="193" t="s">
        <v>87</v>
      </c>
      <c r="AY2427" s="17" t="s">
        <v>157</v>
      </c>
      <c r="BE2427" s="194">
        <f>IF(N2427="základní",J2427,0)</f>
        <v>0</v>
      </c>
      <c r="BF2427" s="194">
        <f>IF(N2427="snížená",J2427,0)</f>
        <v>0</v>
      </c>
      <c r="BG2427" s="194">
        <f>IF(N2427="zákl. přenesená",J2427,0)</f>
        <v>0</v>
      </c>
      <c r="BH2427" s="194">
        <f>IF(N2427="sníž. přenesená",J2427,0)</f>
        <v>0</v>
      </c>
      <c r="BI2427" s="194">
        <f>IF(N2427="nulová",J2427,0)</f>
        <v>0</v>
      </c>
      <c r="BJ2427" s="17" t="s">
        <v>85</v>
      </c>
      <c r="BK2427" s="194">
        <f>ROUND(I2427*H2427,2)</f>
        <v>0</v>
      </c>
      <c r="BL2427" s="17" t="s">
        <v>254</v>
      </c>
      <c r="BM2427" s="193" t="s">
        <v>4122</v>
      </c>
    </row>
    <row r="2428" spans="1:65" s="14" customFormat="1" ht="10.199999999999999">
      <c r="B2428" s="206"/>
      <c r="C2428" s="207"/>
      <c r="D2428" s="197" t="s">
        <v>167</v>
      </c>
      <c r="E2428" s="208" t="s">
        <v>1</v>
      </c>
      <c r="F2428" s="209" t="s">
        <v>4123</v>
      </c>
      <c r="G2428" s="207"/>
      <c r="H2428" s="210">
        <v>1.05</v>
      </c>
      <c r="I2428" s="211"/>
      <c r="J2428" s="207"/>
      <c r="K2428" s="207"/>
      <c r="L2428" s="212"/>
      <c r="M2428" s="213"/>
      <c r="N2428" s="214"/>
      <c r="O2428" s="214"/>
      <c r="P2428" s="214"/>
      <c r="Q2428" s="214"/>
      <c r="R2428" s="214"/>
      <c r="S2428" s="214"/>
      <c r="T2428" s="215"/>
      <c r="AT2428" s="216" t="s">
        <v>167</v>
      </c>
      <c r="AU2428" s="216" t="s">
        <v>87</v>
      </c>
      <c r="AV2428" s="14" t="s">
        <v>87</v>
      </c>
      <c r="AW2428" s="14" t="s">
        <v>33</v>
      </c>
      <c r="AX2428" s="14" t="s">
        <v>78</v>
      </c>
      <c r="AY2428" s="216" t="s">
        <v>157</v>
      </c>
    </row>
    <row r="2429" spans="1:65" s="14" customFormat="1" ht="10.199999999999999">
      <c r="B2429" s="206"/>
      <c r="C2429" s="207"/>
      <c r="D2429" s="197" t="s">
        <v>167</v>
      </c>
      <c r="E2429" s="208" t="s">
        <v>1</v>
      </c>
      <c r="F2429" s="209" t="s">
        <v>4124</v>
      </c>
      <c r="G2429" s="207"/>
      <c r="H2429" s="210">
        <v>1.05</v>
      </c>
      <c r="I2429" s="211"/>
      <c r="J2429" s="207"/>
      <c r="K2429" s="207"/>
      <c r="L2429" s="212"/>
      <c r="M2429" s="213"/>
      <c r="N2429" s="214"/>
      <c r="O2429" s="214"/>
      <c r="P2429" s="214"/>
      <c r="Q2429" s="214"/>
      <c r="R2429" s="214"/>
      <c r="S2429" s="214"/>
      <c r="T2429" s="215"/>
      <c r="AT2429" s="216" t="s">
        <v>167</v>
      </c>
      <c r="AU2429" s="216" t="s">
        <v>87</v>
      </c>
      <c r="AV2429" s="14" t="s">
        <v>87</v>
      </c>
      <c r="AW2429" s="14" t="s">
        <v>33</v>
      </c>
      <c r="AX2429" s="14" t="s">
        <v>78</v>
      </c>
      <c r="AY2429" s="216" t="s">
        <v>157</v>
      </c>
    </row>
    <row r="2430" spans="1:65" s="14" customFormat="1" ht="10.199999999999999">
      <c r="B2430" s="206"/>
      <c r="C2430" s="207"/>
      <c r="D2430" s="197" t="s">
        <v>167</v>
      </c>
      <c r="E2430" s="208" t="s">
        <v>1</v>
      </c>
      <c r="F2430" s="209" t="s">
        <v>4125</v>
      </c>
      <c r="G2430" s="207"/>
      <c r="H2430" s="210">
        <v>1.5</v>
      </c>
      <c r="I2430" s="211"/>
      <c r="J2430" s="207"/>
      <c r="K2430" s="207"/>
      <c r="L2430" s="212"/>
      <c r="M2430" s="213"/>
      <c r="N2430" s="214"/>
      <c r="O2430" s="214"/>
      <c r="P2430" s="214"/>
      <c r="Q2430" s="214"/>
      <c r="R2430" s="214"/>
      <c r="S2430" s="214"/>
      <c r="T2430" s="215"/>
      <c r="AT2430" s="216" t="s">
        <v>167</v>
      </c>
      <c r="AU2430" s="216" t="s">
        <v>87</v>
      </c>
      <c r="AV2430" s="14" t="s">
        <v>87</v>
      </c>
      <c r="AW2430" s="14" t="s">
        <v>33</v>
      </c>
      <c r="AX2430" s="14" t="s">
        <v>78</v>
      </c>
      <c r="AY2430" s="216" t="s">
        <v>157</v>
      </c>
    </row>
    <row r="2431" spans="1:65" s="14" customFormat="1" ht="10.199999999999999">
      <c r="B2431" s="206"/>
      <c r="C2431" s="207"/>
      <c r="D2431" s="197" t="s">
        <v>167</v>
      </c>
      <c r="E2431" s="208" t="s">
        <v>1</v>
      </c>
      <c r="F2431" s="209" t="s">
        <v>4126</v>
      </c>
      <c r="G2431" s="207"/>
      <c r="H2431" s="210">
        <v>6.3</v>
      </c>
      <c r="I2431" s="211"/>
      <c r="J2431" s="207"/>
      <c r="K2431" s="207"/>
      <c r="L2431" s="212"/>
      <c r="M2431" s="213"/>
      <c r="N2431" s="214"/>
      <c r="O2431" s="214"/>
      <c r="P2431" s="214"/>
      <c r="Q2431" s="214"/>
      <c r="R2431" s="214"/>
      <c r="S2431" s="214"/>
      <c r="T2431" s="215"/>
      <c r="AT2431" s="216" t="s">
        <v>167</v>
      </c>
      <c r="AU2431" s="216" t="s">
        <v>87</v>
      </c>
      <c r="AV2431" s="14" t="s">
        <v>87</v>
      </c>
      <c r="AW2431" s="14" t="s">
        <v>33</v>
      </c>
      <c r="AX2431" s="14" t="s">
        <v>78</v>
      </c>
      <c r="AY2431" s="216" t="s">
        <v>157</v>
      </c>
    </row>
    <row r="2432" spans="1:65" s="14" customFormat="1" ht="10.199999999999999">
      <c r="B2432" s="206"/>
      <c r="C2432" s="207"/>
      <c r="D2432" s="197" t="s">
        <v>167</v>
      </c>
      <c r="E2432" s="208" t="s">
        <v>1</v>
      </c>
      <c r="F2432" s="209" t="s">
        <v>4127</v>
      </c>
      <c r="G2432" s="207"/>
      <c r="H2432" s="210">
        <v>3.15</v>
      </c>
      <c r="I2432" s="211"/>
      <c r="J2432" s="207"/>
      <c r="K2432" s="207"/>
      <c r="L2432" s="212"/>
      <c r="M2432" s="213"/>
      <c r="N2432" s="214"/>
      <c r="O2432" s="214"/>
      <c r="P2432" s="214"/>
      <c r="Q2432" s="214"/>
      <c r="R2432" s="214"/>
      <c r="S2432" s="214"/>
      <c r="T2432" s="215"/>
      <c r="AT2432" s="216" t="s">
        <v>167</v>
      </c>
      <c r="AU2432" s="216" t="s">
        <v>87</v>
      </c>
      <c r="AV2432" s="14" t="s">
        <v>87</v>
      </c>
      <c r="AW2432" s="14" t="s">
        <v>33</v>
      </c>
      <c r="AX2432" s="14" t="s">
        <v>78</v>
      </c>
      <c r="AY2432" s="216" t="s">
        <v>157</v>
      </c>
    </row>
    <row r="2433" spans="1:65" s="14" customFormat="1" ht="10.199999999999999">
      <c r="B2433" s="206"/>
      <c r="C2433" s="207"/>
      <c r="D2433" s="197" t="s">
        <v>167</v>
      </c>
      <c r="E2433" s="208" t="s">
        <v>1</v>
      </c>
      <c r="F2433" s="209" t="s">
        <v>4128</v>
      </c>
      <c r="G2433" s="207"/>
      <c r="H2433" s="210">
        <v>1.05</v>
      </c>
      <c r="I2433" s="211"/>
      <c r="J2433" s="207"/>
      <c r="K2433" s="207"/>
      <c r="L2433" s="212"/>
      <c r="M2433" s="213"/>
      <c r="N2433" s="214"/>
      <c r="O2433" s="214"/>
      <c r="P2433" s="214"/>
      <c r="Q2433" s="214"/>
      <c r="R2433" s="214"/>
      <c r="S2433" s="214"/>
      <c r="T2433" s="215"/>
      <c r="AT2433" s="216" t="s">
        <v>167</v>
      </c>
      <c r="AU2433" s="216" t="s">
        <v>87</v>
      </c>
      <c r="AV2433" s="14" t="s">
        <v>87</v>
      </c>
      <c r="AW2433" s="14" t="s">
        <v>33</v>
      </c>
      <c r="AX2433" s="14" t="s">
        <v>78</v>
      </c>
      <c r="AY2433" s="216" t="s">
        <v>157</v>
      </c>
    </row>
    <row r="2434" spans="1:65" s="15" customFormat="1" ht="10.199999999999999">
      <c r="B2434" s="217"/>
      <c r="C2434" s="218"/>
      <c r="D2434" s="197" t="s">
        <v>167</v>
      </c>
      <c r="E2434" s="219" t="s">
        <v>1</v>
      </c>
      <c r="F2434" s="220" t="s">
        <v>171</v>
      </c>
      <c r="G2434" s="218"/>
      <c r="H2434" s="221">
        <v>14.100000000000001</v>
      </c>
      <c r="I2434" s="222"/>
      <c r="J2434" s="218"/>
      <c r="K2434" s="218"/>
      <c r="L2434" s="223"/>
      <c r="M2434" s="224"/>
      <c r="N2434" s="225"/>
      <c r="O2434" s="225"/>
      <c r="P2434" s="225"/>
      <c r="Q2434" s="225"/>
      <c r="R2434" s="225"/>
      <c r="S2434" s="225"/>
      <c r="T2434" s="226"/>
      <c r="AT2434" s="227" t="s">
        <v>167</v>
      </c>
      <c r="AU2434" s="227" t="s">
        <v>87</v>
      </c>
      <c r="AV2434" s="15" t="s">
        <v>165</v>
      </c>
      <c r="AW2434" s="15" t="s">
        <v>33</v>
      </c>
      <c r="AX2434" s="15" t="s">
        <v>85</v>
      </c>
      <c r="AY2434" s="227" t="s">
        <v>157</v>
      </c>
    </row>
    <row r="2435" spans="1:65" s="2" customFormat="1" ht="24.15" customHeight="1">
      <c r="A2435" s="34"/>
      <c r="B2435" s="35"/>
      <c r="C2435" s="228" t="s">
        <v>4129</v>
      </c>
      <c r="D2435" s="228" t="s">
        <v>240</v>
      </c>
      <c r="E2435" s="229" t="s">
        <v>4109</v>
      </c>
      <c r="F2435" s="230" t="s">
        <v>4110</v>
      </c>
      <c r="G2435" s="231" t="s">
        <v>174</v>
      </c>
      <c r="H2435" s="232">
        <v>4.056</v>
      </c>
      <c r="I2435" s="233"/>
      <c r="J2435" s="234">
        <f>ROUND(I2435*H2435,2)</f>
        <v>0</v>
      </c>
      <c r="K2435" s="230" t="s">
        <v>164</v>
      </c>
      <c r="L2435" s="235"/>
      <c r="M2435" s="236" t="s">
        <v>1</v>
      </c>
      <c r="N2435" s="237" t="s">
        <v>43</v>
      </c>
      <c r="O2435" s="71"/>
      <c r="P2435" s="191">
        <f>O2435*H2435</f>
        <v>0</v>
      </c>
      <c r="Q2435" s="191">
        <v>1.771E-2</v>
      </c>
      <c r="R2435" s="191">
        <f>Q2435*H2435</f>
        <v>7.1831759999999995E-2</v>
      </c>
      <c r="S2435" s="191">
        <v>0</v>
      </c>
      <c r="T2435" s="19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193" t="s">
        <v>367</v>
      </c>
      <c r="AT2435" s="193" t="s">
        <v>240</v>
      </c>
      <c r="AU2435" s="193" t="s">
        <v>87</v>
      </c>
      <c r="AY2435" s="17" t="s">
        <v>157</v>
      </c>
      <c r="BE2435" s="194">
        <f>IF(N2435="základní",J2435,0)</f>
        <v>0</v>
      </c>
      <c r="BF2435" s="194">
        <f>IF(N2435="snížená",J2435,0)</f>
        <v>0</v>
      </c>
      <c r="BG2435" s="194">
        <f>IF(N2435="zákl. přenesená",J2435,0)</f>
        <v>0</v>
      </c>
      <c r="BH2435" s="194">
        <f>IF(N2435="sníž. přenesená",J2435,0)</f>
        <v>0</v>
      </c>
      <c r="BI2435" s="194">
        <f>IF(N2435="nulová",J2435,0)</f>
        <v>0</v>
      </c>
      <c r="BJ2435" s="17" t="s">
        <v>85</v>
      </c>
      <c r="BK2435" s="194">
        <f>ROUND(I2435*H2435,2)</f>
        <v>0</v>
      </c>
      <c r="BL2435" s="17" t="s">
        <v>254</v>
      </c>
      <c r="BM2435" s="193" t="s">
        <v>4130</v>
      </c>
    </row>
    <row r="2436" spans="1:65" s="14" customFormat="1" ht="10.199999999999999">
      <c r="B2436" s="206"/>
      <c r="C2436" s="207"/>
      <c r="D2436" s="197" t="s">
        <v>167</v>
      </c>
      <c r="E2436" s="208" t="s">
        <v>1</v>
      </c>
      <c r="F2436" s="209" t="s">
        <v>4131</v>
      </c>
      <c r="G2436" s="207"/>
      <c r="H2436" s="210">
        <v>0.26300000000000001</v>
      </c>
      <c r="I2436" s="211"/>
      <c r="J2436" s="207"/>
      <c r="K2436" s="207"/>
      <c r="L2436" s="212"/>
      <c r="M2436" s="213"/>
      <c r="N2436" s="214"/>
      <c r="O2436" s="214"/>
      <c r="P2436" s="214"/>
      <c r="Q2436" s="214"/>
      <c r="R2436" s="214"/>
      <c r="S2436" s="214"/>
      <c r="T2436" s="215"/>
      <c r="AT2436" s="216" t="s">
        <v>167</v>
      </c>
      <c r="AU2436" s="216" t="s">
        <v>87</v>
      </c>
      <c r="AV2436" s="14" t="s">
        <v>87</v>
      </c>
      <c r="AW2436" s="14" t="s">
        <v>33</v>
      </c>
      <c r="AX2436" s="14" t="s">
        <v>78</v>
      </c>
      <c r="AY2436" s="216" t="s">
        <v>157</v>
      </c>
    </row>
    <row r="2437" spans="1:65" s="14" customFormat="1" ht="10.199999999999999">
      <c r="B2437" s="206"/>
      <c r="C2437" s="207"/>
      <c r="D2437" s="197" t="s">
        <v>167</v>
      </c>
      <c r="E2437" s="208" t="s">
        <v>1</v>
      </c>
      <c r="F2437" s="209" t="s">
        <v>4132</v>
      </c>
      <c r="G2437" s="207"/>
      <c r="H2437" s="210">
        <v>0.26300000000000001</v>
      </c>
      <c r="I2437" s="211"/>
      <c r="J2437" s="207"/>
      <c r="K2437" s="207"/>
      <c r="L2437" s="212"/>
      <c r="M2437" s="213"/>
      <c r="N2437" s="214"/>
      <c r="O2437" s="214"/>
      <c r="P2437" s="214"/>
      <c r="Q2437" s="214"/>
      <c r="R2437" s="214"/>
      <c r="S2437" s="214"/>
      <c r="T2437" s="215"/>
      <c r="AT2437" s="216" t="s">
        <v>167</v>
      </c>
      <c r="AU2437" s="216" t="s">
        <v>87</v>
      </c>
      <c r="AV2437" s="14" t="s">
        <v>87</v>
      </c>
      <c r="AW2437" s="14" t="s">
        <v>33</v>
      </c>
      <c r="AX2437" s="14" t="s">
        <v>78</v>
      </c>
      <c r="AY2437" s="216" t="s">
        <v>157</v>
      </c>
    </row>
    <row r="2438" spans="1:65" s="14" customFormat="1" ht="10.199999999999999">
      <c r="B2438" s="206"/>
      <c r="C2438" s="207"/>
      <c r="D2438" s="197" t="s">
        <v>167</v>
      </c>
      <c r="E2438" s="208" t="s">
        <v>1</v>
      </c>
      <c r="F2438" s="209" t="s">
        <v>4133</v>
      </c>
      <c r="G2438" s="207"/>
      <c r="H2438" s="210">
        <v>0.375</v>
      </c>
      <c r="I2438" s="211"/>
      <c r="J2438" s="207"/>
      <c r="K2438" s="207"/>
      <c r="L2438" s="212"/>
      <c r="M2438" s="213"/>
      <c r="N2438" s="214"/>
      <c r="O2438" s="214"/>
      <c r="P2438" s="214"/>
      <c r="Q2438" s="214"/>
      <c r="R2438" s="214"/>
      <c r="S2438" s="214"/>
      <c r="T2438" s="215"/>
      <c r="AT2438" s="216" t="s">
        <v>167</v>
      </c>
      <c r="AU2438" s="216" t="s">
        <v>87</v>
      </c>
      <c r="AV2438" s="14" t="s">
        <v>87</v>
      </c>
      <c r="AW2438" s="14" t="s">
        <v>33</v>
      </c>
      <c r="AX2438" s="14" t="s">
        <v>78</v>
      </c>
      <c r="AY2438" s="216" t="s">
        <v>157</v>
      </c>
    </row>
    <row r="2439" spans="1:65" s="14" customFormat="1" ht="10.199999999999999">
      <c r="B2439" s="206"/>
      <c r="C2439" s="207"/>
      <c r="D2439" s="197" t="s">
        <v>167</v>
      </c>
      <c r="E2439" s="208" t="s">
        <v>1</v>
      </c>
      <c r="F2439" s="209" t="s">
        <v>4134</v>
      </c>
      <c r="G2439" s="207"/>
      <c r="H2439" s="210">
        <v>1.575</v>
      </c>
      <c r="I2439" s="211"/>
      <c r="J2439" s="207"/>
      <c r="K2439" s="207"/>
      <c r="L2439" s="212"/>
      <c r="M2439" s="213"/>
      <c r="N2439" s="214"/>
      <c r="O2439" s="214"/>
      <c r="P2439" s="214"/>
      <c r="Q2439" s="214"/>
      <c r="R2439" s="214"/>
      <c r="S2439" s="214"/>
      <c r="T2439" s="215"/>
      <c r="AT2439" s="216" t="s">
        <v>167</v>
      </c>
      <c r="AU2439" s="216" t="s">
        <v>87</v>
      </c>
      <c r="AV2439" s="14" t="s">
        <v>87</v>
      </c>
      <c r="AW2439" s="14" t="s">
        <v>33</v>
      </c>
      <c r="AX2439" s="14" t="s">
        <v>78</v>
      </c>
      <c r="AY2439" s="216" t="s">
        <v>157</v>
      </c>
    </row>
    <row r="2440" spans="1:65" s="14" customFormat="1" ht="10.199999999999999">
      <c r="B2440" s="206"/>
      <c r="C2440" s="207"/>
      <c r="D2440" s="197" t="s">
        <v>167</v>
      </c>
      <c r="E2440" s="208" t="s">
        <v>1</v>
      </c>
      <c r="F2440" s="209" t="s">
        <v>4135</v>
      </c>
      <c r="G2440" s="207"/>
      <c r="H2440" s="210">
        <v>0.78800000000000003</v>
      </c>
      <c r="I2440" s="211"/>
      <c r="J2440" s="207"/>
      <c r="K2440" s="207"/>
      <c r="L2440" s="212"/>
      <c r="M2440" s="213"/>
      <c r="N2440" s="214"/>
      <c r="O2440" s="214"/>
      <c r="P2440" s="214"/>
      <c r="Q2440" s="214"/>
      <c r="R2440" s="214"/>
      <c r="S2440" s="214"/>
      <c r="T2440" s="215"/>
      <c r="AT2440" s="216" t="s">
        <v>167</v>
      </c>
      <c r="AU2440" s="216" t="s">
        <v>87</v>
      </c>
      <c r="AV2440" s="14" t="s">
        <v>87</v>
      </c>
      <c r="AW2440" s="14" t="s">
        <v>33</v>
      </c>
      <c r="AX2440" s="14" t="s">
        <v>78</v>
      </c>
      <c r="AY2440" s="216" t="s">
        <v>157</v>
      </c>
    </row>
    <row r="2441" spans="1:65" s="14" customFormat="1" ht="10.199999999999999">
      <c r="B2441" s="206"/>
      <c r="C2441" s="207"/>
      <c r="D2441" s="197" t="s">
        <v>167</v>
      </c>
      <c r="E2441" s="208" t="s">
        <v>1</v>
      </c>
      <c r="F2441" s="209" t="s">
        <v>4136</v>
      </c>
      <c r="G2441" s="207"/>
      <c r="H2441" s="210">
        <v>0.26300000000000001</v>
      </c>
      <c r="I2441" s="211"/>
      <c r="J2441" s="207"/>
      <c r="K2441" s="207"/>
      <c r="L2441" s="212"/>
      <c r="M2441" s="213"/>
      <c r="N2441" s="214"/>
      <c r="O2441" s="214"/>
      <c r="P2441" s="214"/>
      <c r="Q2441" s="214"/>
      <c r="R2441" s="214"/>
      <c r="S2441" s="214"/>
      <c r="T2441" s="215"/>
      <c r="AT2441" s="216" t="s">
        <v>167</v>
      </c>
      <c r="AU2441" s="216" t="s">
        <v>87</v>
      </c>
      <c r="AV2441" s="14" t="s">
        <v>87</v>
      </c>
      <c r="AW2441" s="14" t="s">
        <v>33</v>
      </c>
      <c r="AX2441" s="14" t="s">
        <v>78</v>
      </c>
      <c r="AY2441" s="216" t="s">
        <v>157</v>
      </c>
    </row>
    <row r="2442" spans="1:65" s="15" customFormat="1" ht="10.199999999999999">
      <c r="B2442" s="217"/>
      <c r="C2442" s="218"/>
      <c r="D2442" s="197" t="s">
        <v>167</v>
      </c>
      <c r="E2442" s="219" t="s">
        <v>1</v>
      </c>
      <c r="F2442" s="220" t="s">
        <v>171</v>
      </c>
      <c r="G2442" s="218"/>
      <c r="H2442" s="221">
        <v>3.5270000000000001</v>
      </c>
      <c r="I2442" s="222"/>
      <c r="J2442" s="218"/>
      <c r="K2442" s="218"/>
      <c r="L2442" s="223"/>
      <c r="M2442" s="224"/>
      <c r="N2442" s="225"/>
      <c r="O2442" s="225"/>
      <c r="P2442" s="225"/>
      <c r="Q2442" s="225"/>
      <c r="R2442" s="225"/>
      <c r="S2442" s="225"/>
      <c r="T2442" s="226"/>
      <c r="AT2442" s="227" t="s">
        <v>167</v>
      </c>
      <c r="AU2442" s="227" t="s">
        <v>87</v>
      </c>
      <c r="AV2442" s="15" t="s">
        <v>165</v>
      </c>
      <c r="AW2442" s="15" t="s">
        <v>33</v>
      </c>
      <c r="AX2442" s="15" t="s">
        <v>85</v>
      </c>
      <c r="AY2442" s="227" t="s">
        <v>157</v>
      </c>
    </row>
    <row r="2443" spans="1:65" s="14" customFormat="1" ht="10.199999999999999">
      <c r="B2443" s="206"/>
      <c r="C2443" s="207"/>
      <c r="D2443" s="197" t="s">
        <v>167</v>
      </c>
      <c r="E2443" s="207"/>
      <c r="F2443" s="209" t="s">
        <v>4137</v>
      </c>
      <c r="G2443" s="207"/>
      <c r="H2443" s="210">
        <v>4.056</v>
      </c>
      <c r="I2443" s="211"/>
      <c r="J2443" s="207"/>
      <c r="K2443" s="207"/>
      <c r="L2443" s="212"/>
      <c r="M2443" s="213"/>
      <c r="N2443" s="214"/>
      <c r="O2443" s="214"/>
      <c r="P2443" s="214"/>
      <c r="Q2443" s="214"/>
      <c r="R2443" s="214"/>
      <c r="S2443" s="214"/>
      <c r="T2443" s="215"/>
      <c r="AT2443" s="216" t="s">
        <v>167</v>
      </c>
      <c r="AU2443" s="216" t="s">
        <v>87</v>
      </c>
      <c r="AV2443" s="14" t="s">
        <v>87</v>
      </c>
      <c r="AW2443" s="14" t="s">
        <v>4</v>
      </c>
      <c r="AX2443" s="14" t="s">
        <v>85</v>
      </c>
      <c r="AY2443" s="216" t="s">
        <v>157</v>
      </c>
    </row>
    <row r="2444" spans="1:65" s="12" customFormat="1" ht="22.8" customHeight="1">
      <c r="B2444" s="166"/>
      <c r="C2444" s="167"/>
      <c r="D2444" s="168" t="s">
        <v>77</v>
      </c>
      <c r="E2444" s="180" t="s">
        <v>3775</v>
      </c>
      <c r="F2444" s="180" t="s">
        <v>4138</v>
      </c>
      <c r="G2444" s="167"/>
      <c r="H2444" s="167"/>
      <c r="I2444" s="170"/>
      <c r="J2444" s="181">
        <f>BK2444</f>
        <v>0</v>
      </c>
      <c r="K2444" s="167"/>
      <c r="L2444" s="172"/>
      <c r="M2444" s="173"/>
      <c r="N2444" s="174"/>
      <c r="O2444" s="174"/>
      <c r="P2444" s="175">
        <f>SUM(P2445:P2455)</f>
        <v>0</v>
      </c>
      <c r="Q2444" s="174"/>
      <c r="R2444" s="175">
        <f>SUM(R2445:R2455)</f>
        <v>1.0627339</v>
      </c>
      <c r="S2444" s="174"/>
      <c r="T2444" s="176">
        <f>SUM(T2445:T2455)</f>
        <v>0.13717650000000001</v>
      </c>
      <c r="AR2444" s="177" t="s">
        <v>87</v>
      </c>
      <c r="AT2444" s="178" t="s">
        <v>77</v>
      </c>
      <c r="AU2444" s="178" t="s">
        <v>85</v>
      </c>
      <c r="AY2444" s="177" t="s">
        <v>157</v>
      </c>
      <c r="BK2444" s="179">
        <f>SUM(BK2445:BK2455)</f>
        <v>0</v>
      </c>
    </row>
    <row r="2445" spans="1:65" s="2" customFormat="1" ht="24.15" customHeight="1">
      <c r="A2445" s="34"/>
      <c r="B2445" s="35"/>
      <c r="C2445" s="182" t="s">
        <v>4139</v>
      </c>
      <c r="D2445" s="182" t="s">
        <v>160</v>
      </c>
      <c r="E2445" s="183" t="s">
        <v>4140</v>
      </c>
      <c r="F2445" s="184" t="s">
        <v>4141</v>
      </c>
      <c r="G2445" s="185" t="s">
        <v>174</v>
      </c>
      <c r="H2445" s="186">
        <v>847.9</v>
      </c>
      <c r="I2445" s="187"/>
      <c r="J2445" s="188">
        <f>ROUND(I2445*H2445,2)</f>
        <v>0</v>
      </c>
      <c r="K2445" s="184" t="s">
        <v>164</v>
      </c>
      <c r="L2445" s="39"/>
      <c r="M2445" s="189" t="s">
        <v>1</v>
      </c>
      <c r="N2445" s="190" t="s">
        <v>43</v>
      </c>
      <c r="O2445" s="71"/>
      <c r="P2445" s="191">
        <f>O2445*H2445</f>
        <v>0</v>
      </c>
      <c r="Q2445" s="191">
        <v>0</v>
      </c>
      <c r="R2445" s="191">
        <f>Q2445*H2445</f>
        <v>0</v>
      </c>
      <c r="S2445" s="191">
        <v>3.4999999999999997E-5</v>
      </c>
      <c r="T2445" s="192">
        <f>S2445*H2445</f>
        <v>2.9676499999999998E-2</v>
      </c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  <c r="AR2445" s="193" t="s">
        <v>254</v>
      </c>
      <c r="AT2445" s="193" t="s">
        <v>160</v>
      </c>
      <c r="AU2445" s="193" t="s">
        <v>87</v>
      </c>
      <c r="AY2445" s="17" t="s">
        <v>157</v>
      </c>
      <c r="BE2445" s="194">
        <f>IF(N2445="základní",J2445,0)</f>
        <v>0</v>
      </c>
      <c r="BF2445" s="194">
        <f>IF(N2445="snížená",J2445,0)</f>
        <v>0</v>
      </c>
      <c r="BG2445" s="194">
        <f>IF(N2445="zákl. přenesená",J2445,0)</f>
        <v>0</v>
      </c>
      <c r="BH2445" s="194">
        <f>IF(N2445="sníž. přenesená",J2445,0)</f>
        <v>0</v>
      </c>
      <c r="BI2445" s="194">
        <f>IF(N2445="nulová",J2445,0)</f>
        <v>0</v>
      </c>
      <c r="BJ2445" s="17" t="s">
        <v>85</v>
      </c>
      <c r="BK2445" s="194">
        <f>ROUND(I2445*H2445,2)</f>
        <v>0</v>
      </c>
      <c r="BL2445" s="17" t="s">
        <v>254</v>
      </c>
      <c r="BM2445" s="193" t="s">
        <v>4142</v>
      </c>
    </row>
    <row r="2446" spans="1:65" s="2" customFormat="1" ht="16.5" customHeight="1">
      <c r="A2446" s="34"/>
      <c r="B2446" s="35"/>
      <c r="C2446" s="228" t="s">
        <v>4143</v>
      </c>
      <c r="D2446" s="228" t="s">
        <v>240</v>
      </c>
      <c r="E2446" s="229" t="s">
        <v>4144</v>
      </c>
      <c r="F2446" s="230" t="s">
        <v>4145</v>
      </c>
      <c r="G2446" s="231" t="s">
        <v>174</v>
      </c>
      <c r="H2446" s="232">
        <v>890.29499999999996</v>
      </c>
      <c r="I2446" s="233"/>
      <c r="J2446" s="234">
        <f>ROUND(I2446*H2446,2)</f>
        <v>0</v>
      </c>
      <c r="K2446" s="230" t="s">
        <v>164</v>
      </c>
      <c r="L2446" s="235"/>
      <c r="M2446" s="236" t="s">
        <v>1</v>
      </c>
      <c r="N2446" s="237" t="s">
        <v>43</v>
      </c>
      <c r="O2446" s="71"/>
      <c r="P2446" s="191">
        <f>O2446*H2446</f>
        <v>0</v>
      </c>
      <c r="Q2446" s="191">
        <v>8.9999999999999998E-4</v>
      </c>
      <c r="R2446" s="191">
        <f>Q2446*H2446</f>
        <v>0.80126549999999996</v>
      </c>
      <c r="S2446" s="191">
        <v>0</v>
      </c>
      <c r="T2446" s="192">
        <f>S2446*H2446</f>
        <v>0</v>
      </c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  <c r="AR2446" s="193" t="s">
        <v>367</v>
      </c>
      <c r="AT2446" s="193" t="s">
        <v>240</v>
      </c>
      <c r="AU2446" s="193" t="s">
        <v>87</v>
      </c>
      <c r="AY2446" s="17" t="s">
        <v>157</v>
      </c>
      <c r="BE2446" s="194">
        <f>IF(N2446="základní",J2446,0)</f>
        <v>0</v>
      </c>
      <c r="BF2446" s="194">
        <f>IF(N2446="snížená",J2446,0)</f>
        <v>0</v>
      </c>
      <c r="BG2446" s="194">
        <f>IF(N2446="zákl. přenesená",J2446,0)</f>
        <v>0</v>
      </c>
      <c r="BH2446" s="194">
        <f>IF(N2446="sníž. přenesená",J2446,0)</f>
        <v>0</v>
      </c>
      <c r="BI2446" s="194">
        <f>IF(N2446="nulová",J2446,0)</f>
        <v>0</v>
      </c>
      <c r="BJ2446" s="17" t="s">
        <v>85</v>
      </c>
      <c r="BK2446" s="194">
        <f>ROUND(I2446*H2446,2)</f>
        <v>0</v>
      </c>
      <c r="BL2446" s="17" t="s">
        <v>254</v>
      </c>
      <c r="BM2446" s="193" t="s">
        <v>4146</v>
      </c>
    </row>
    <row r="2447" spans="1:65" s="14" customFormat="1" ht="10.199999999999999">
      <c r="B2447" s="206"/>
      <c r="C2447" s="207"/>
      <c r="D2447" s="197" t="s">
        <v>167</v>
      </c>
      <c r="E2447" s="207"/>
      <c r="F2447" s="209" t="s">
        <v>4147</v>
      </c>
      <c r="G2447" s="207"/>
      <c r="H2447" s="210">
        <v>890.29499999999996</v>
      </c>
      <c r="I2447" s="211"/>
      <c r="J2447" s="207"/>
      <c r="K2447" s="207"/>
      <c r="L2447" s="212"/>
      <c r="M2447" s="213"/>
      <c r="N2447" s="214"/>
      <c r="O2447" s="214"/>
      <c r="P2447" s="214"/>
      <c r="Q2447" s="214"/>
      <c r="R2447" s="214"/>
      <c r="S2447" s="214"/>
      <c r="T2447" s="215"/>
      <c r="AT2447" s="216" t="s">
        <v>167</v>
      </c>
      <c r="AU2447" s="216" t="s">
        <v>87</v>
      </c>
      <c r="AV2447" s="14" t="s">
        <v>87</v>
      </c>
      <c r="AW2447" s="14" t="s">
        <v>4</v>
      </c>
      <c r="AX2447" s="14" t="s">
        <v>85</v>
      </c>
      <c r="AY2447" s="216" t="s">
        <v>157</v>
      </c>
    </row>
    <row r="2448" spans="1:65" s="2" customFormat="1" ht="24.15" customHeight="1">
      <c r="A2448" s="34"/>
      <c r="B2448" s="35"/>
      <c r="C2448" s="182" t="s">
        <v>4148</v>
      </c>
      <c r="D2448" s="182" t="s">
        <v>160</v>
      </c>
      <c r="E2448" s="183" t="s">
        <v>4149</v>
      </c>
      <c r="F2448" s="184" t="s">
        <v>4150</v>
      </c>
      <c r="G2448" s="185" t="s">
        <v>202</v>
      </c>
      <c r="H2448" s="186">
        <v>300</v>
      </c>
      <c r="I2448" s="187"/>
      <c r="J2448" s="188">
        <f>ROUND(I2448*H2448,2)</f>
        <v>0</v>
      </c>
      <c r="K2448" s="184" t="s">
        <v>164</v>
      </c>
      <c r="L2448" s="39"/>
      <c r="M2448" s="189" t="s">
        <v>1</v>
      </c>
      <c r="N2448" s="190" t="s">
        <v>43</v>
      </c>
      <c r="O2448" s="71"/>
      <c r="P2448" s="191">
        <f>O2448*H2448</f>
        <v>0</v>
      </c>
      <c r="Q2448" s="191">
        <v>0</v>
      </c>
      <c r="R2448" s="191">
        <f>Q2448*H2448</f>
        <v>0</v>
      </c>
      <c r="S2448" s="191">
        <v>3.5E-4</v>
      </c>
      <c r="T2448" s="192">
        <f>S2448*H2448</f>
        <v>0.105</v>
      </c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R2448" s="193" t="s">
        <v>254</v>
      </c>
      <c r="AT2448" s="193" t="s">
        <v>160</v>
      </c>
      <c r="AU2448" s="193" t="s">
        <v>87</v>
      </c>
      <c r="AY2448" s="17" t="s">
        <v>157</v>
      </c>
      <c r="BE2448" s="194">
        <f>IF(N2448="základní",J2448,0)</f>
        <v>0</v>
      </c>
      <c r="BF2448" s="194">
        <f>IF(N2448="snížená",J2448,0)</f>
        <v>0</v>
      </c>
      <c r="BG2448" s="194">
        <f>IF(N2448="zákl. přenesená",J2448,0)</f>
        <v>0</v>
      </c>
      <c r="BH2448" s="194">
        <f>IF(N2448="sníž. přenesená",J2448,0)</f>
        <v>0</v>
      </c>
      <c r="BI2448" s="194">
        <f>IF(N2448="nulová",J2448,0)</f>
        <v>0</v>
      </c>
      <c r="BJ2448" s="17" t="s">
        <v>85</v>
      </c>
      <c r="BK2448" s="194">
        <f>ROUND(I2448*H2448,2)</f>
        <v>0</v>
      </c>
      <c r="BL2448" s="17" t="s">
        <v>254</v>
      </c>
      <c r="BM2448" s="193" t="s">
        <v>4151</v>
      </c>
    </row>
    <row r="2449" spans="1:65" s="2" customFormat="1" ht="21.75" customHeight="1">
      <c r="A2449" s="34"/>
      <c r="B2449" s="35"/>
      <c r="C2449" s="228" t="s">
        <v>4152</v>
      </c>
      <c r="D2449" s="228" t="s">
        <v>240</v>
      </c>
      <c r="E2449" s="229" t="s">
        <v>4153</v>
      </c>
      <c r="F2449" s="230" t="s">
        <v>4154</v>
      </c>
      <c r="G2449" s="231" t="s">
        <v>202</v>
      </c>
      <c r="H2449" s="232">
        <v>315</v>
      </c>
      <c r="I2449" s="233"/>
      <c r="J2449" s="234">
        <f>ROUND(I2449*H2449,2)</f>
        <v>0</v>
      </c>
      <c r="K2449" s="230" t="s">
        <v>164</v>
      </c>
      <c r="L2449" s="235"/>
      <c r="M2449" s="236" t="s">
        <v>1</v>
      </c>
      <c r="N2449" s="237" t="s">
        <v>43</v>
      </c>
      <c r="O2449" s="71"/>
      <c r="P2449" s="191">
        <f>O2449*H2449</f>
        <v>0</v>
      </c>
      <c r="Q2449" s="191">
        <v>0</v>
      </c>
      <c r="R2449" s="191">
        <f>Q2449*H2449</f>
        <v>0</v>
      </c>
      <c r="S2449" s="191">
        <v>0</v>
      </c>
      <c r="T2449" s="192">
        <f>S2449*H2449</f>
        <v>0</v>
      </c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4"/>
      <c r="AE2449" s="34"/>
      <c r="AR2449" s="193" t="s">
        <v>367</v>
      </c>
      <c r="AT2449" s="193" t="s">
        <v>240</v>
      </c>
      <c r="AU2449" s="193" t="s">
        <v>87</v>
      </c>
      <c r="AY2449" s="17" t="s">
        <v>157</v>
      </c>
      <c r="BE2449" s="194">
        <f>IF(N2449="základní",J2449,0)</f>
        <v>0</v>
      </c>
      <c r="BF2449" s="194">
        <f>IF(N2449="snížená",J2449,0)</f>
        <v>0</v>
      </c>
      <c r="BG2449" s="194">
        <f>IF(N2449="zákl. přenesená",J2449,0)</f>
        <v>0</v>
      </c>
      <c r="BH2449" s="194">
        <f>IF(N2449="sníž. přenesená",J2449,0)</f>
        <v>0</v>
      </c>
      <c r="BI2449" s="194">
        <f>IF(N2449="nulová",J2449,0)</f>
        <v>0</v>
      </c>
      <c r="BJ2449" s="17" t="s">
        <v>85</v>
      </c>
      <c r="BK2449" s="194">
        <f>ROUND(I2449*H2449,2)</f>
        <v>0</v>
      </c>
      <c r="BL2449" s="17" t="s">
        <v>254</v>
      </c>
      <c r="BM2449" s="193" t="s">
        <v>4155</v>
      </c>
    </row>
    <row r="2450" spans="1:65" s="14" customFormat="1" ht="10.199999999999999">
      <c r="B2450" s="206"/>
      <c r="C2450" s="207"/>
      <c r="D2450" s="197" t="s">
        <v>167</v>
      </c>
      <c r="E2450" s="207"/>
      <c r="F2450" s="209" t="s">
        <v>4156</v>
      </c>
      <c r="G2450" s="207"/>
      <c r="H2450" s="210">
        <v>315</v>
      </c>
      <c r="I2450" s="211"/>
      <c r="J2450" s="207"/>
      <c r="K2450" s="207"/>
      <c r="L2450" s="212"/>
      <c r="M2450" s="213"/>
      <c r="N2450" s="214"/>
      <c r="O2450" s="214"/>
      <c r="P2450" s="214"/>
      <c r="Q2450" s="214"/>
      <c r="R2450" s="214"/>
      <c r="S2450" s="214"/>
      <c r="T2450" s="215"/>
      <c r="AT2450" s="216" t="s">
        <v>167</v>
      </c>
      <c r="AU2450" s="216" t="s">
        <v>87</v>
      </c>
      <c r="AV2450" s="14" t="s">
        <v>87</v>
      </c>
      <c r="AW2450" s="14" t="s">
        <v>4</v>
      </c>
      <c r="AX2450" s="14" t="s">
        <v>85</v>
      </c>
      <c r="AY2450" s="216" t="s">
        <v>157</v>
      </c>
    </row>
    <row r="2451" spans="1:65" s="2" customFormat="1" ht="24.15" customHeight="1">
      <c r="A2451" s="34"/>
      <c r="B2451" s="35"/>
      <c r="C2451" s="182" t="s">
        <v>4157</v>
      </c>
      <c r="D2451" s="182" t="s">
        <v>160</v>
      </c>
      <c r="E2451" s="183" t="s">
        <v>4158</v>
      </c>
      <c r="F2451" s="184" t="s">
        <v>4159</v>
      </c>
      <c r="G2451" s="185" t="s">
        <v>174</v>
      </c>
      <c r="H2451" s="186">
        <v>250</v>
      </c>
      <c r="I2451" s="187"/>
      <c r="J2451" s="188">
        <f>ROUND(I2451*H2451,2)</f>
        <v>0</v>
      </c>
      <c r="K2451" s="184" t="s">
        <v>164</v>
      </c>
      <c r="L2451" s="39"/>
      <c r="M2451" s="189" t="s">
        <v>1</v>
      </c>
      <c r="N2451" s="190" t="s">
        <v>43</v>
      </c>
      <c r="O2451" s="71"/>
      <c r="P2451" s="191">
        <f>O2451*H2451</f>
        <v>0</v>
      </c>
      <c r="Q2451" s="191">
        <v>0</v>
      </c>
      <c r="R2451" s="191">
        <f>Q2451*H2451</f>
        <v>0</v>
      </c>
      <c r="S2451" s="191">
        <v>1.0000000000000001E-5</v>
      </c>
      <c r="T2451" s="192">
        <f>S2451*H2451</f>
        <v>2.5000000000000001E-3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193" t="s">
        <v>254</v>
      </c>
      <c r="AT2451" s="193" t="s">
        <v>160</v>
      </c>
      <c r="AU2451" s="193" t="s">
        <v>87</v>
      </c>
      <c r="AY2451" s="17" t="s">
        <v>157</v>
      </c>
      <c r="BE2451" s="194">
        <f>IF(N2451="základní",J2451,0)</f>
        <v>0</v>
      </c>
      <c r="BF2451" s="194">
        <f>IF(N2451="snížená",J2451,0)</f>
        <v>0</v>
      </c>
      <c r="BG2451" s="194">
        <f>IF(N2451="zákl. přenesená",J2451,0)</f>
        <v>0</v>
      </c>
      <c r="BH2451" s="194">
        <f>IF(N2451="sníž. přenesená",J2451,0)</f>
        <v>0</v>
      </c>
      <c r="BI2451" s="194">
        <f>IF(N2451="nulová",J2451,0)</f>
        <v>0</v>
      </c>
      <c r="BJ2451" s="17" t="s">
        <v>85</v>
      </c>
      <c r="BK2451" s="194">
        <f>ROUND(I2451*H2451,2)</f>
        <v>0</v>
      </c>
      <c r="BL2451" s="17" t="s">
        <v>254</v>
      </c>
      <c r="BM2451" s="193" t="s">
        <v>4160</v>
      </c>
    </row>
    <row r="2452" spans="1:65" s="2" customFormat="1" ht="16.5" customHeight="1">
      <c r="A2452" s="34"/>
      <c r="B2452" s="35"/>
      <c r="C2452" s="228" t="s">
        <v>4161</v>
      </c>
      <c r="D2452" s="228" t="s">
        <v>240</v>
      </c>
      <c r="E2452" s="229" t="s">
        <v>4144</v>
      </c>
      <c r="F2452" s="230" t="s">
        <v>4145</v>
      </c>
      <c r="G2452" s="231" t="s">
        <v>174</v>
      </c>
      <c r="H2452" s="232">
        <v>262.5</v>
      </c>
      <c r="I2452" s="233"/>
      <c r="J2452" s="234">
        <f>ROUND(I2452*H2452,2)</f>
        <v>0</v>
      </c>
      <c r="K2452" s="230" t="s">
        <v>164</v>
      </c>
      <c r="L2452" s="235"/>
      <c r="M2452" s="236" t="s">
        <v>1</v>
      </c>
      <c r="N2452" s="237" t="s">
        <v>43</v>
      </c>
      <c r="O2452" s="71"/>
      <c r="P2452" s="191">
        <f>O2452*H2452</f>
        <v>0</v>
      </c>
      <c r="Q2452" s="191">
        <v>8.9999999999999998E-4</v>
      </c>
      <c r="R2452" s="191">
        <f>Q2452*H2452</f>
        <v>0.23624999999999999</v>
      </c>
      <c r="S2452" s="191">
        <v>0</v>
      </c>
      <c r="T2452" s="192">
        <f>S2452*H2452</f>
        <v>0</v>
      </c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R2452" s="193" t="s">
        <v>367</v>
      </c>
      <c r="AT2452" s="193" t="s">
        <v>240</v>
      </c>
      <c r="AU2452" s="193" t="s">
        <v>87</v>
      </c>
      <c r="AY2452" s="17" t="s">
        <v>157</v>
      </c>
      <c r="BE2452" s="194">
        <f>IF(N2452="základní",J2452,0)</f>
        <v>0</v>
      </c>
      <c r="BF2452" s="194">
        <f>IF(N2452="snížená",J2452,0)</f>
        <v>0</v>
      </c>
      <c r="BG2452" s="194">
        <f>IF(N2452="zákl. přenesená",J2452,0)</f>
        <v>0</v>
      </c>
      <c r="BH2452" s="194">
        <f>IF(N2452="sníž. přenesená",J2452,0)</f>
        <v>0</v>
      </c>
      <c r="BI2452" s="194">
        <f>IF(N2452="nulová",J2452,0)</f>
        <v>0</v>
      </c>
      <c r="BJ2452" s="17" t="s">
        <v>85</v>
      </c>
      <c r="BK2452" s="194">
        <f>ROUND(I2452*H2452,2)</f>
        <v>0</v>
      </c>
      <c r="BL2452" s="17" t="s">
        <v>254</v>
      </c>
      <c r="BM2452" s="193" t="s">
        <v>4162</v>
      </c>
    </row>
    <row r="2453" spans="1:65" s="14" customFormat="1" ht="10.199999999999999">
      <c r="B2453" s="206"/>
      <c r="C2453" s="207"/>
      <c r="D2453" s="197" t="s">
        <v>167</v>
      </c>
      <c r="E2453" s="207"/>
      <c r="F2453" s="209" t="s">
        <v>4163</v>
      </c>
      <c r="G2453" s="207"/>
      <c r="H2453" s="210">
        <v>262.5</v>
      </c>
      <c r="I2453" s="211"/>
      <c r="J2453" s="207"/>
      <c r="K2453" s="207"/>
      <c r="L2453" s="212"/>
      <c r="M2453" s="213"/>
      <c r="N2453" s="214"/>
      <c r="O2453" s="214"/>
      <c r="P2453" s="214"/>
      <c r="Q2453" s="214"/>
      <c r="R2453" s="214"/>
      <c r="S2453" s="214"/>
      <c r="T2453" s="215"/>
      <c r="AT2453" s="216" t="s">
        <v>167</v>
      </c>
      <c r="AU2453" s="216" t="s">
        <v>87</v>
      </c>
      <c r="AV2453" s="14" t="s">
        <v>87</v>
      </c>
      <c r="AW2453" s="14" t="s">
        <v>4</v>
      </c>
      <c r="AX2453" s="14" t="s">
        <v>85</v>
      </c>
      <c r="AY2453" s="216" t="s">
        <v>157</v>
      </c>
    </row>
    <row r="2454" spans="1:65" s="2" customFormat="1" ht="16.5" customHeight="1">
      <c r="A2454" s="34"/>
      <c r="B2454" s="35"/>
      <c r="C2454" s="182" t="s">
        <v>4164</v>
      </c>
      <c r="D2454" s="182" t="s">
        <v>160</v>
      </c>
      <c r="E2454" s="183" t="s">
        <v>4165</v>
      </c>
      <c r="F2454" s="184" t="s">
        <v>4166</v>
      </c>
      <c r="G2454" s="185" t="s">
        <v>174</v>
      </c>
      <c r="H2454" s="186">
        <v>43.48</v>
      </c>
      <c r="I2454" s="187"/>
      <c r="J2454" s="188">
        <f>ROUND(I2454*H2454,2)</f>
        <v>0</v>
      </c>
      <c r="K2454" s="184" t="s">
        <v>1</v>
      </c>
      <c r="L2454" s="39"/>
      <c r="M2454" s="189" t="s">
        <v>1</v>
      </c>
      <c r="N2454" s="190" t="s">
        <v>43</v>
      </c>
      <c r="O2454" s="71"/>
      <c r="P2454" s="191">
        <f>O2454*H2454</f>
        <v>0</v>
      </c>
      <c r="Q2454" s="191">
        <v>5.8E-4</v>
      </c>
      <c r="R2454" s="191">
        <f>Q2454*H2454</f>
        <v>2.5218399999999998E-2</v>
      </c>
      <c r="S2454" s="191">
        <v>0</v>
      </c>
      <c r="T2454" s="192">
        <f>S2454*H2454</f>
        <v>0</v>
      </c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4"/>
      <c r="AE2454" s="34"/>
      <c r="AR2454" s="193" t="s">
        <v>254</v>
      </c>
      <c r="AT2454" s="193" t="s">
        <v>160</v>
      </c>
      <c r="AU2454" s="193" t="s">
        <v>87</v>
      </c>
      <c r="AY2454" s="17" t="s">
        <v>157</v>
      </c>
      <c r="BE2454" s="194">
        <f>IF(N2454="základní",J2454,0)</f>
        <v>0</v>
      </c>
      <c r="BF2454" s="194">
        <f>IF(N2454="snížená",J2454,0)</f>
        <v>0</v>
      </c>
      <c r="BG2454" s="194">
        <f>IF(N2454="zákl. přenesená",J2454,0)</f>
        <v>0</v>
      </c>
      <c r="BH2454" s="194">
        <f>IF(N2454="sníž. přenesená",J2454,0)</f>
        <v>0</v>
      </c>
      <c r="BI2454" s="194">
        <f>IF(N2454="nulová",J2454,0)</f>
        <v>0</v>
      </c>
      <c r="BJ2454" s="17" t="s">
        <v>85</v>
      </c>
      <c r="BK2454" s="194">
        <f>ROUND(I2454*H2454,2)</f>
        <v>0</v>
      </c>
      <c r="BL2454" s="17" t="s">
        <v>254</v>
      </c>
      <c r="BM2454" s="193" t="s">
        <v>4167</v>
      </c>
    </row>
    <row r="2455" spans="1:65" s="14" customFormat="1" ht="10.199999999999999">
      <c r="B2455" s="206"/>
      <c r="C2455" s="207"/>
      <c r="D2455" s="197" t="s">
        <v>167</v>
      </c>
      <c r="E2455" s="208" t="s">
        <v>1</v>
      </c>
      <c r="F2455" s="209" t="s">
        <v>4168</v>
      </c>
      <c r="G2455" s="207"/>
      <c r="H2455" s="210">
        <v>43.48</v>
      </c>
      <c r="I2455" s="211"/>
      <c r="J2455" s="207"/>
      <c r="K2455" s="207"/>
      <c r="L2455" s="212"/>
      <c r="M2455" s="213"/>
      <c r="N2455" s="214"/>
      <c r="O2455" s="214"/>
      <c r="P2455" s="214"/>
      <c r="Q2455" s="214"/>
      <c r="R2455" s="214"/>
      <c r="S2455" s="214"/>
      <c r="T2455" s="215"/>
      <c r="AT2455" s="216" t="s">
        <v>167</v>
      </c>
      <c r="AU2455" s="216" t="s">
        <v>87</v>
      </c>
      <c r="AV2455" s="14" t="s">
        <v>87</v>
      </c>
      <c r="AW2455" s="14" t="s">
        <v>33</v>
      </c>
      <c r="AX2455" s="14" t="s">
        <v>85</v>
      </c>
      <c r="AY2455" s="216" t="s">
        <v>157</v>
      </c>
    </row>
    <row r="2456" spans="1:65" s="12" customFormat="1" ht="22.8" customHeight="1">
      <c r="B2456" s="166"/>
      <c r="C2456" s="167"/>
      <c r="D2456" s="168" t="s">
        <v>77</v>
      </c>
      <c r="E2456" s="180" t="s">
        <v>3780</v>
      </c>
      <c r="F2456" s="180" t="s">
        <v>4169</v>
      </c>
      <c r="G2456" s="167"/>
      <c r="H2456" s="167"/>
      <c r="I2456" s="170"/>
      <c r="J2456" s="181">
        <f>BK2456</f>
        <v>0</v>
      </c>
      <c r="K2456" s="167"/>
      <c r="L2456" s="172"/>
      <c r="M2456" s="173"/>
      <c r="N2456" s="174"/>
      <c r="O2456" s="174"/>
      <c r="P2456" s="175">
        <f>SUM(P2457:P2462)</f>
        <v>0</v>
      </c>
      <c r="Q2456" s="174"/>
      <c r="R2456" s="175">
        <f>SUM(R2457:R2462)</f>
        <v>1.4854995</v>
      </c>
      <c r="S2456" s="174"/>
      <c r="T2456" s="176">
        <f>SUM(T2457:T2462)</f>
        <v>0.35698049999999998</v>
      </c>
      <c r="AR2456" s="177" t="s">
        <v>87</v>
      </c>
      <c r="AT2456" s="178" t="s">
        <v>77</v>
      </c>
      <c r="AU2456" s="178" t="s">
        <v>85</v>
      </c>
      <c r="AY2456" s="177" t="s">
        <v>157</v>
      </c>
      <c r="BK2456" s="179">
        <f>SUM(BK2457:BK2462)</f>
        <v>0</v>
      </c>
    </row>
    <row r="2457" spans="1:65" s="2" customFormat="1" ht="16.5" customHeight="1">
      <c r="A2457" s="34"/>
      <c r="B2457" s="35"/>
      <c r="C2457" s="182" t="s">
        <v>4170</v>
      </c>
      <c r="D2457" s="182" t="s">
        <v>160</v>
      </c>
      <c r="E2457" s="183" t="s">
        <v>4171</v>
      </c>
      <c r="F2457" s="184" t="s">
        <v>4172</v>
      </c>
      <c r="G2457" s="185" t="s">
        <v>174</v>
      </c>
      <c r="H2457" s="186">
        <v>1151.55</v>
      </c>
      <c r="I2457" s="187"/>
      <c r="J2457" s="188">
        <f>ROUND(I2457*H2457,2)</f>
        <v>0</v>
      </c>
      <c r="K2457" s="184" t="s">
        <v>164</v>
      </c>
      <c r="L2457" s="39"/>
      <c r="M2457" s="189" t="s">
        <v>1</v>
      </c>
      <c r="N2457" s="190" t="s">
        <v>43</v>
      </c>
      <c r="O2457" s="71"/>
      <c r="P2457" s="191">
        <f>O2457*H2457</f>
        <v>0</v>
      </c>
      <c r="Q2457" s="191">
        <v>1E-3</v>
      </c>
      <c r="R2457" s="191">
        <f>Q2457*H2457</f>
        <v>1.1515500000000001</v>
      </c>
      <c r="S2457" s="191">
        <v>3.1E-4</v>
      </c>
      <c r="T2457" s="192">
        <f>S2457*H2457</f>
        <v>0.35698049999999998</v>
      </c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4"/>
      <c r="AE2457" s="34"/>
      <c r="AR2457" s="193" t="s">
        <v>254</v>
      </c>
      <c r="AT2457" s="193" t="s">
        <v>160</v>
      </c>
      <c r="AU2457" s="193" t="s">
        <v>87</v>
      </c>
      <c r="AY2457" s="17" t="s">
        <v>157</v>
      </c>
      <c r="BE2457" s="194">
        <f>IF(N2457="základní",J2457,0)</f>
        <v>0</v>
      </c>
      <c r="BF2457" s="194">
        <f>IF(N2457="snížená",J2457,0)</f>
        <v>0</v>
      </c>
      <c r="BG2457" s="194">
        <f>IF(N2457="zákl. přenesená",J2457,0)</f>
        <v>0</v>
      </c>
      <c r="BH2457" s="194">
        <f>IF(N2457="sníž. přenesená",J2457,0)</f>
        <v>0</v>
      </c>
      <c r="BI2457" s="194">
        <f>IF(N2457="nulová",J2457,0)</f>
        <v>0</v>
      </c>
      <c r="BJ2457" s="17" t="s">
        <v>85</v>
      </c>
      <c r="BK2457" s="194">
        <f>ROUND(I2457*H2457,2)</f>
        <v>0</v>
      </c>
      <c r="BL2457" s="17" t="s">
        <v>254</v>
      </c>
      <c r="BM2457" s="193" t="s">
        <v>4173</v>
      </c>
    </row>
    <row r="2458" spans="1:65" s="14" customFormat="1" ht="10.199999999999999">
      <c r="B2458" s="206"/>
      <c r="C2458" s="207"/>
      <c r="D2458" s="197" t="s">
        <v>167</v>
      </c>
      <c r="E2458" s="208" t="s">
        <v>1</v>
      </c>
      <c r="F2458" s="209" t="s">
        <v>4174</v>
      </c>
      <c r="G2458" s="207"/>
      <c r="H2458" s="210">
        <v>1151.55</v>
      </c>
      <c r="I2458" s="211"/>
      <c r="J2458" s="207"/>
      <c r="K2458" s="207"/>
      <c r="L2458" s="212"/>
      <c r="M2458" s="213"/>
      <c r="N2458" s="214"/>
      <c r="O2458" s="214"/>
      <c r="P2458" s="214"/>
      <c r="Q2458" s="214"/>
      <c r="R2458" s="214"/>
      <c r="S2458" s="214"/>
      <c r="T2458" s="215"/>
      <c r="AT2458" s="216" t="s">
        <v>167</v>
      </c>
      <c r="AU2458" s="216" t="s">
        <v>87</v>
      </c>
      <c r="AV2458" s="14" t="s">
        <v>87</v>
      </c>
      <c r="AW2458" s="14" t="s">
        <v>33</v>
      </c>
      <c r="AX2458" s="14" t="s">
        <v>85</v>
      </c>
      <c r="AY2458" s="216" t="s">
        <v>157</v>
      </c>
    </row>
    <row r="2459" spans="1:65" s="2" customFormat="1" ht="24.15" customHeight="1">
      <c r="A2459" s="34"/>
      <c r="B2459" s="35"/>
      <c r="C2459" s="182" t="s">
        <v>4175</v>
      </c>
      <c r="D2459" s="182" t="s">
        <v>160</v>
      </c>
      <c r="E2459" s="183" t="s">
        <v>4176</v>
      </c>
      <c r="F2459" s="184" t="s">
        <v>4177</v>
      </c>
      <c r="G2459" s="185" t="s">
        <v>174</v>
      </c>
      <c r="H2459" s="186">
        <v>1151.55</v>
      </c>
      <c r="I2459" s="187"/>
      <c r="J2459" s="188">
        <f>ROUND(I2459*H2459,2)</f>
        <v>0</v>
      </c>
      <c r="K2459" s="184" t="s">
        <v>164</v>
      </c>
      <c r="L2459" s="39"/>
      <c r="M2459" s="189" t="s">
        <v>1</v>
      </c>
      <c r="N2459" s="190" t="s">
        <v>43</v>
      </c>
      <c r="O2459" s="71"/>
      <c r="P2459" s="191">
        <f>O2459*H2459</f>
        <v>0</v>
      </c>
      <c r="Q2459" s="191">
        <v>0</v>
      </c>
      <c r="R2459" s="191">
        <f>Q2459*H2459</f>
        <v>0</v>
      </c>
      <c r="S2459" s="191">
        <v>0</v>
      </c>
      <c r="T2459" s="19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193" t="s">
        <v>254</v>
      </c>
      <c r="AT2459" s="193" t="s">
        <v>160</v>
      </c>
      <c r="AU2459" s="193" t="s">
        <v>87</v>
      </c>
      <c r="AY2459" s="17" t="s">
        <v>157</v>
      </c>
      <c r="BE2459" s="194">
        <f>IF(N2459="základní",J2459,0)</f>
        <v>0</v>
      </c>
      <c r="BF2459" s="194">
        <f>IF(N2459="snížená",J2459,0)</f>
        <v>0</v>
      </c>
      <c r="BG2459" s="194">
        <f>IF(N2459="zákl. přenesená",J2459,0)</f>
        <v>0</v>
      </c>
      <c r="BH2459" s="194">
        <f>IF(N2459="sníž. přenesená",J2459,0)</f>
        <v>0</v>
      </c>
      <c r="BI2459" s="194">
        <f>IF(N2459="nulová",J2459,0)</f>
        <v>0</v>
      </c>
      <c r="BJ2459" s="17" t="s">
        <v>85</v>
      </c>
      <c r="BK2459" s="194">
        <f>ROUND(I2459*H2459,2)</f>
        <v>0</v>
      </c>
      <c r="BL2459" s="17" t="s">
        <v>254</v>
      </c>
      <c r="BM2459" s="193" t="s">
        <v>4178</v>
      </c>
    </row>
    <row r="2460" spans="1:65" s="14" customFormat="1" ht="10.199999999999999">
      <c r="B2460" s="206"/>
      <c r="C2460" s="207"/>
      <c r="D2460" s="197" t="s">
        <v>167</v>
      </c>
      <c r="E2460" s="208" t="s">
        <v>1</v>
      </c>
      <c r="F2460" s="209" t="s">
        <v>4174</v>
      </c>
      <c r="G2460" s="207"/>
      <c r="H2460" s="210">
        <v>1151.55</v>
      </c>
      <c r="I2460" s="211"/>
      <c r="J2460" s="207"/>
      <c r="K2460" s="207"/>
      <c r="L2460" s="212"/>
      <c r="M2460" s="213"/>
      <c r="N2460" s="214"/>
      <c r="O2460" s="214"/>
      <c r="P2460" s="214"/>
      <c r="Q2460" s="214"/>
      <c r="R2460" s="214"/>
      <c r="S2460" s="214"/>
      <c r="T2460" s="215"/>
      <c r="AT2460" s="216" t="s">
        <v>167</v>
      </c>
      <c r="AU2460" s="216" t="s">
        <v>87</v>
      </c>
      <c r="AV2460" s="14" t="s">
        <v>87</v>
      </c>
      <c r="AW2460" s="14" t="s">
        <v>33</v>
      </c>
      <c r="AX2460" s="14" t="s">
        <v>85</v>
      </c>
      <c r="AY2460" s="216" t="s">
        <v>157</v>
      </c>
    </row>
    <row r="2461" spans="1:65" s="2" customFormat="1" ht="33" customHeight="1">
      <c r="A2461" s="34"/>
      <c r="B2461" s="35"/>
      <c r="C2461" s="182" t="s">
        <v>4179</v>
      </c>
      <c r="D2461" s="182" t="s">
        <v>160</v>
      </c>
      <c r="E2461" s="183" t="s">
        <v>4180</v>
      </c>
      <c r="F2461" s="184" t="s">
        <v>4181</v>
      </c>
      <c r="G2461" s="185" t="s">
        <v>174</v>
      </c>
      <c r="H2461" s="186">
        <v>1151.55</v>
      </c>
      <c r="I2461" s="187"/>
      <c r="J2461" s="188">
        <f>ROUND(I2461*H2461,2)</f>
        <v>0</v>
      </c>
      <c r="K2461" s="184" t="s">
        <v>164</v>
      </c>
      <c r="L2461" s="39"/>
      <c r="M2461" s="189" t="s">
        <v>1</v>
      </c>
      <c r="N2461" s="190" t="s">
        <v>43</v>
      </c>
      <c r="O2461" s="71"/>
      <c r="P2461" s="191">
        <f>O2461*H2461</f>
        <v>0</v>
      </c>
      <c r="Q2461" s="191">
        <v>2.9E-4</v>
      </c>
      <c r="R2461" s="191">
        <f>Q2461*H2461</f>
        <v>0.33394950000000001</v>
      </c>
      <c r="S2461" s="191">
        <v>0</v>
      </c>
      <c r="T2461" s="192">
        <f>S2461*H2461</f>
        <v>0</v>
      </c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4"/>
      <c r="AE2461" s="34"/>
      <c r="AR2461" s="193" t="s">
        <v>254</v>
      </c>
      <c r="AT2461" s="193" t="s">
        <v>160</v>
      </c>
      <c r="AU2461" s="193" t="s">
        <v>87</v>
      </c>
      <c r="AY2461" s="17" t="s">
        <v>157</v>
      </c>
      <c r="BE2461" s="194">
        <f>IF(N2461="základní",J2461,0)</f>
        <v>0</v>
      </c>
      <c r="BF2461" s="194">
        <f>IF(N2461="snížená",J2461,0)</f>
        <v>0</v>
      </c>
      <c r="BG2461" s="194">
        <f>IF(N2461="zákl. přenesená",J2461,0)</f>
        <v>0</v>
      </c>
      <c r="BH2461" s="194">
        <f>IF(N2461="sníž. přenesená",J2461,0)</f>
        <v>0</v>
      </c>
      <c r="BI2461" s="194">
        <f>IF(N2461="nulová",J2461,0)</f>
        <v>0</v>
      </c>
      <c r="BJ2461" s="17" t="s">
        <v>85</v>
      </c>
      <c r="BK2461" s="194">
        <f>ROUND(I2461*H2461,2)</f>
        <v>0</v>
      </c>
      <c r="BL2461" s="17" t="s">
        <v>254</v>
      </c>
      <c r="BM2461" s="193" t="s">
        <v>4182</v>
      </c>
    </row>
    <row r="2462" spans="1:65" s="14" customFormat="1" ht="10.199999999999999">
      <c r="B2462" s="206"/>
      <c r="C2462" s="207"/>
      <c r="D2462" s="197" t="s">
        <v>167</v>
      </c>
      <c r="E2462" s="208" t="s">
        <v>1</v>
      </c>
      <c r="F2462" s="209" t="s">
        <v>4174</v>
      </c>
      <c r="G2462" s="207"/>
      <c r="H2462" s="210">
        <v>1151.55</v>
      </c>
      <c r="I2462" s="211"/>
      <c r="J2462" s="207"/>
      <c r="K2462" s="207"/>
      <c r="L2462" s="212"/>
      <c r="M2462" s="213"/>
      <c r="N2462" s="214"/>
      <c r="O2462" s="214"/>
      <c r="P2462" s="214"/>
      <c r="Q2462" s="214"/>
      <c r="R2462" s="214"/>
      <c r="S2462" s="214"/>
      <c r="T2462" s="215"/>
      <c r="AT2462" s="216" t="s">
        <v>167</v>
      </c>
      <c r="AU2462" s="216" t="s">
        <v>87</v>
      </c>
      <c r="AV2462" s="14" t="s">
        <v>87</v>
      </c>
      <c r="AW2462" s="14" t="s">
        <v>33</v>
      </c>
      <c r="AX2462" s="14" t="s">
        <v>85</v>
      </c>
      <c r="AY2462" s="216" t="s">
        <v>157</v>
      </c>
    </row>
    <row r="2463" spans="1:65" s="12" customFormat="1" ht="22.8" customHeight="1">
      <c r="B2463" s="166"/>
      <c r="C2463" s="167"/>
      <c r="D2463" s="168" t="s">
        <v>77</v>
      </c>
      <c r="E2463" s="180" t="s">
        <v>3809</v>
      </c>
      <c r="F2463" s="180" t="s">
        <v>4183</v>
      </c>
      <c r="G2463" s="167"/>
      <c r="H2463" s="167"/>
      <c r="I2463" s="170"/>
      <c r="J2463" s="181">
        <f>BK2463</f>
        <v>0</v>
      </c>
      <c r="K2463" s="167"/>
      <c r="L2463" s="172"/>
      <c r="M2463" s="173"/>
      <c r="N2463" s="174"/>
      <c r="O2463" s="174"/>
      <c r="P2463" s="175">
        <f>SUM(P2464:P2465)</f>
        <v>0</v>
      </c>
      <c r="Q2463" s="174"/>
      <c r="R2463" s="175">
        <f>SUM(R2464:R2465)</f>
        <v>0.193</v>
      </c>
      <c r="S2463" s="174"/>
      <c r="T2463" s="176">
        <f>SUM(T2464:T2465)</f>
        <v>0</v>
      </c>
      <c r="AR2463" s="177" t="s">
        <v>87</v>
      </c>
      <c r="AT2463" s="178" t="s">
        <v>77</v>
      </c>
      <c r="AU2463" s="178" t="s">
        <v>85</v>
      </c>
      <c r="AY2463" s="177" t="s">
        <v>157</v>
      </c>
      <c r="BK2463" s="179">
        <f>SUM(BK2464:BK2465)</f>
        <v>0</v>
      </c>
    </row>
    <row r="2464" spans="1:65" s="2" customFormat="1" ht="24.15" customHeight="1">
      <c r="A2464" s="34"/>
      <c r="B2464" s="35"/>
      <c r="C2464" s="182" t="s">
        <v>4184</v>
      </c>
      <c r="D2464" s="182" t="s">
        <v>160</v>
      </c>
      <c r="E2464" s="183" t="s">
        <v>4185</v>
      </c>
      <c r="F2464" s="184" t="s">
        <v>4186</v>
      </c>
      <c r="G2464" s="185" t="s">
        <v>174</v>
      </c>
      <c r="H2464" s="186">
        <v>100</v>
      </c>
      <c r="I2464" s="187"/>
      <c r="J2464" s="188">
        <f>ROUND(I2464*H2464,2)</f>
        <v>0</v>
      </c>
      <c r="K2464" s="184" t="s">
        <v>164</v>
      </c>
      <c r="L2464" s="39"/>
      <c r="M2464" s="189" t="s">
        <v>1</v>
      </c>
      <c r="N2464" s="190" t="s">
        <v>43</v>
      </c>
      <c r="O2464" s="71"/>
      <c r="P2464" s="191">
        <f>O2464*H2464</f>
        <v>0</v>
      </c>
      <c r="Q2464" s="191">
        <v>1.9300000000000001E-3</v>
      </c>
      <c r="R2464" s="191">
        <f>Q2464*H2464</f>
        <v>0.193</v>
      </c>
      <c r="S2464" s="191">
        <v>0</v>
      </c>
      <c r="T2464" s="192">
        <f>S2464*H2464</f>
        <v>0</v>
      </c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  <c r="AR2464" s="193" t="s">
        <v>254</v>
      </c>
      <c r="AT2464" s="193" t="s">
        <v>160</v>
      </c>
      <c r="AU2464" s="193" t="s">
        <v>87</v>
      </c>
      <c r="AY2464" s="17" t="s">
        <v>157</v>
      </c>
      <c r="BE2464" s="194">
        <f>IF(N2464="základní",J2464,0)</f>
        <v>0</v>
      </c>
      <c r="BF2464" s="194">
        <f>IF(N2464="snížená",J2464,0)</f>
        <v>0</v>
      </c>
      <c r="BG2464" s="194">
        <f>IF(N2464="zákl. přenesená",J2464,0)</f>
        <v>0</v>
      </c>
      <c r="BH2464" s="194">
        <f>IF(N2464="sníž. přenesená",J2464,0)</f>
        <v>0</v>
      </c>
      <c r="BI2464" s="194">
        <f>IF(N2464="nulová",J2464,0)</f>
        <v>0</v>
      </c>
      <c r="BJ2464" s="17" t="s">
        <v>85</v>
      </c>
      <c r="BK2464" s="194">
        <f>ROUND(I2464*H2464,2)</f>
        <v>0</v>
      </c>
      <c r="BL2464" s="17" t="s">
        <v>254</v>
      </c>
      <c r="BM2464" s="193" t="s">
        <v>4187</v>
      </c>
    </row>
    <row r="2465" spans="1:65" s="14" customFormat="1" ht="10.199999999999999">
      <c r="B2465" s="206"/>
      <c r="C2465" s="207"/>
      <c r="D2465" s="197" t="s">
        <v>167</v>
      </c>
      <c r="E2465" s="208" t="s">
        <v>1</v>
      </c>
      <c r="F2465" s="209" t="s">
        <v>771</v>
      </c>
      <c r="G2465" s="207"/>
      <c r="H2465" s="210">
        <v>100</v>
      </c>
      <c r="I2465" s="211"/>
      <c r="J2465" s="207"/>
      <c r="K2465" s="207"/>
      <c r="L2465" s="212"/>
      <c r="M2465" s="213"/>
      <c r="N2465" s="214"/>
      <c r="O2465" s="214"/>
      <c r="P2465" s="214"/>
      <c r="Q2465" s="214"/>
      <c r="R2465" s="214"/>
      <c r="S2465" s="214"/>
      <c r="T2465" s="215"/>
      <c r="AT2465" s="216" t="s">
        <v>167</v>
      </c>
      <c r="AU2465" s="216" t="s">
        <v>87</v>
      </c>
      <c r="AV2465" s="14" t="s">
        <v>87</v>
      </c>
      <c r="AW2465" s="14" t="s">
        <v>33</v>
      </c>
      <c r="AX2465" s="14" t="s">
        <v>85</v>
      </c>
      <c r="AY2465" s="216" t="s">
        <v>157</v>
      </c>
    </row>
    <row r="2466" spans="1:65" s="12" customFormat="1" ht="25.95" customHeight="1">
      <c r="B2466" s="166"/>
      <c r="C2466" s="167"/>
      <c r="D2466" s="168" t="s">
        <v>77</v>
      </c>
      <c r="E2466" s="169" t="s">
        <v>4188</v>
      </c>
      <c r="F2466" s="169" t="s">
        <v>4189</v>
      </c>
      <c r="G2466" s="167"/>
      <c r="H2466" s="167"/>
      <c r="I2466" s="170"/>
      <c r="J2466" s="171">
        <f>BK2466</f>
        <v>0</v>
      </c>
      <c r="K2466" s="167"/>
      <c r="L2466" s="172"/>
      <c r="M2466" s="173"/>
      <c r="N2466" s="174"/>
      <c r="O2466" s="174"/>
      <c r="P2466" s="175">
        <f>P2467+P2474+P2481+P2502+P2513+P2524+P2529</f>
        <v>0</v>
      </c>
      <c r="Q2466" s="174"/>
      <c r="R2466" s="175">
        <f>R2467+R2474+R2481+R2502+R2513+R2524+R2529</f>
        <v>0</v>
      </c>
      <c r="S2466" s="174"/>
      <c r="T2466" s="176">
        <f>T2467+T2474+T2481+T2502+T2513+T2524+T2529</f>
        <v>0</v>
      </c>
      <c r="AR2466" s="177" t="s">
        <v>199</v>
      </c>
      <c r="AT2466" s="178" t="s">
        <v>77</v>
      </c>
      <c r="AU2466" s="178" t="s">
        <v>78</v>
      </c>
      <c r="AY2466" s="177" t="s">
        <v>157</v>
      </c>
      <c r="BK2466" s="179">
        <f>BK2467+BK2474+BK2481+BK2502+BK2513+BK2524+BK2529</f>
        <v>0</v>
      </c>
    </row>
    <row r="2467" spans="1:65" s="12" customFormat="1" ht="22.8" customHeight="1">
      <c r="B2467" s="166"/>
      <c r="C2467" s="167"/>
      <c r="D2467" s="168" t="s">
        <v>77</v>
      </c>
      <c r="E2467" s="180" t="s">
        <v>4190</v>
      </c>
      <c r="F2467" s="180" t="s">
        <v>4191</v>
      </c>
      <c r="G2467" s="167"/>
      <c r="H2467" s="167"/>
      <c r="I2467" s="170"/>
      <c r="J2467" s="181">
        <f>BK2467</f>
        <v>0</v>
      </c>
      <c r="K2467" s="167"/>
      <c r="L2467" s="172"/>
      <c r="M2467" s="173"/>
      <c r="N2467" s="174"/>
      <c r="O2467" s="174"/>
      <c r="P2467" s="175">
        <f>SUM(P2468:P2473)</f>
        <v>0</v>
      </c>
      <c r="Q2467" s="174"/>
      <c r="R2467" s="175">
        <f>SUM(R2468:R2473)</f>
        <v>0</v>
      </c>
      <c r="S2467" s="174"/>
      <c r="T2467" s="176">
        <f>SUM(T2468:T2473)</f>
        <v>0</v>
      </c>
      <c r="AR2467" s="177" t="s">
        <v>199</v>
      </c>
      <c r="AT2467" s="178" t="s">
        <v>77</v>
      </c>
      <c r="AU2467" s="178" t="s">
        <v>85</v>
      </c>
      <c r="AY2467" s="177" t="s">
        <v>157</v>
      </c>
      <c r="BK2467" s="179">
        <f>SUM(BK2468:BK2473)</f>
        <v>0</v>
      </c>
    </row>
    <row r="2468" spans="1:65" s="2" customFormat="1" ht="16.5" customHeight="1">
      <c r="A2468" s="34"/>
      <c r="B2468" s="35"/>
      <c r="C2468" s="182" t="s">
        <v>4192</v>
      </c>
      <c r="D2468" s="182" t="s">
        <v>160</v>
      </c>
      <c r="E2468" s="183" t="s">
        <v>4193</v>
      </c>
      <c r="F2468" s="184" t="s">
        <v>4194</v>
      </c>
      <c r="G2468" s="185" t="s">
        <v>1124</v>
      </c>
      <c r="H2468" s="186">
        <v>1</v>
      </c>
      <c r="I2468" s="187"/>
      <c r="J2468" s="188">
        <f>ROUND(I2468*H2468,2)</f>
        <v>0</v>
      </c>
      <c r="K2468" s="184" t="s">
        <v>164</v>
      </c>
      <c r="L2468" s="39"/>
      <c r="M2468" s="189" t="s">
        <v>1</v>
      </c>
      <c r="N2468" s="190" t="s">
        <v>43</v>
      </c>
      <c r="O2468" s="71"/>
      <c r="P2468" s="191">
        <f>O2468*H2468</f>
        <v>0</v>
      </c>
      <c r="Q2468" s="191">
        <v>0</v>
      </c>
      <c r="R2468" s="191">
        <f>Q2468*H2468</f>
        <v>0</v>
      </c>
      <c r="S2468" s="191">
        <v>0</v>
      </c>
      <c r="T2468" s="192">
        <f>S2468*H2468</f>
        <v>0</v>
      </c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  <c r="AR2468" s="193" t="s">
        <v>4195</v>
      </c>
      <c r="AT2468" s="193" t="s">
        <v>160</v>
      </c>
      <c r="AU2468" s="193" t="s">
        <v>87</v>
      </c>
      <c r="AY2468" s="17" t="s">
        <v>157</v>
      </c>
      <c r="BE2468" s="194">
        <f>IF(N2468="základní",J2468,0)</f>
        <v>0</v>
      </c>
      <c r="BF2468" s="194">
        <f>IF(N2468="snížená",J2468,0)</f>
        <v>0</v>
      </c>
      <c r="BG2468" s="194">
        <f>IF(N2468="zákl. přenesená",J2468,0)</f>
        <v>0</v>
      </c>
      <c r="BH2468" s="194">
        <f>IF(N2468="sníž. přenesená",J2468,0)</f>
        <v>0</v>
      </c>
      <c r="BI2468" s="194">
        <f>IF(N2468="nulová",J2468,0)</f>
        <v>0</v>
      </c>
      <c r="BJ2468" s="17" t="s">
        <v>85</v>
      </c>
      <c r="BK2468" s="194">
        <f>ROUND(I2468*H2468,2)</f>
        <v>0</v>
      </c>
      <c r="BL2468" s="17" t="s">
        <v>4195</v>
      </c>
      <c r="BM2468" s="193" t="s">
        <v>4196</v>
      </c>
    </row>
    <row r="2469" spans="1:65" s="14" customFormat="1" ht="10.199999999999999">
      <c r="B2469" s="206"/>
      <c r="C2469" s="207"/>
      <c r="D2469" s="197" t="s">
        <v>167</v>
      </c>
      <c r="E2469" s="208" t="s">
        <v>1</v>
      </c>
      <c r="F2469" s="209" t="s">
        <v>85</v>
      </c>
      <c r="G2469" s="207"/>
      <c r="H2469" s="210">
        <v>1</v>
      </c>
      <c r="I2469" s="211"/>
      <c r="J2469" s="207"/>
      <c r="K2469" s="207"/>
      <c r="L2469" s="212"/>
      <c r="M2469" s="213"/>
      <c r="N2469" s="214"/>
      <c r="O2469" s="214"/>
      <c r="P2469" s="214"/>
      <c r="Q2469" s="214"/>
      <c r="R2469" s="214"/>
      <c r="S2469" s="214"/>
      <c r="T2469" s="215"/>
      <c r="AT2469" s="216" t="s">
        <v>167</v>
      </c>
      <c r="AU2469" s="216" t="s">
        <v>87</v>
      </c>
      <c r="AV2469" s="14" t="s">
        <v>87</v>
      </c>
      <c r="AW2469" s="14" t="s">
        <v>33</v>
      </c>
      <c r="AX2469" s="14" t="s">
        <v>85</v>
      </c>
      <c r="AY2469" s="216" t="s">
        <v>157</v>
      </c>
    </row>
    <row r="2470" spans="1:65" s="2" customFormat="1" ht="16.5" customHeight="1">
      <c r="A2470" s="34"/>
      <c r="B2470" s="35"/>
      <c r="C2470" s="182" t="s">
        <v>4197</v>
      </c>
      <c r="D2470" s="182" t="s">
        <v>160</v>
      </c>
      <c r="E2470" s="183" t="s">
        <v>4198</v>
      </c>
      <c r="F2470" s="184" t="s">
        <v>4199</v>
      </c>
      <c r="G2470" s="185" t="s">
        <v>1124</v>
      </c>
      <c r="H2470" s="186">
        <v>1</v>
      </c>
      <c r="I2470" s="187"/>
      <c r="J2470" s="188">
        <f>ROUND(I2470*H2470,2)</f>
        <v>0</v>
      </c>
      <c r="K2470" s="184" t="s">
        <v>164</v>
      </c>
      <c r="L2470" s="39"/>
      <c r="M2470" s="189" t="s">
        <v>1</v>
      </c>
      <c r="N2470" s="190" t="s">
        <v>43</v>
      </c>
      <c r="O2470" s="71"/>
      <c r="P2470" s="191">
        <f>O2470*H2470</f>
        <v>0</v>
      </c>
      <c r="Q2470" s="191">
        <v>0</v>
      </c>
      <c r="R2470" s="191">
        <f>Q2470*H2470</f>
        <v>0</v>
      </c>
      <c r="S2470" s="191">
        <v>0</v>
      </c>
      <c r="T2470" s="192">
        <f>S2470*H2470</f>
        <v>0</v>
      </c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4"/>
      <c r="AE2470" s="34"/>
      <c r="AR2470" s="193" t="s">
        <v>4195</v>
      </c>
      <c r="AT2470" s="193" t="s">
        <v>160</v>
      </c>
      <c r="AU2470" s="193" t="s">
        <v>87</v>
      </c>
      <c r="AY2470" s="17" t="s">
        <v>157</v>
      </c>
      <c r="BE2470" s="194">
        <f>IF(N2470="základní",J2470,0)</f>
        <v>0</v>
      </c>
      <c r="BF2470" s="194">
        <f>IF(N2470="snížená",J2470,0)</f>
        <v>0</v>
      </c>
      <c r="BG2470" s="194">
        <f>IF(N2470="zákl. přenesená",J2470,0)</f>
        <v>0</v>
      </c>
      <c r="BH2470" s="194">
        <f>IF(N2470="sníž. přenesená",J2470,0)</f>
        <v>0</v>
      </c>
      <c r="BI2470" s="194">
        <f>IF(N2470="nulová",J2470,0)</f>
        <v>0</v>
      </c>
      <c r="BJ2470" s="17" t="s">
        <v>85</v>
      </c>
      <c r="BK2470" s="194">
        <f>ROUND(I2470*H2470,2)</f>
        <v>0</v>
      </c>
      <c r="BL2470" s="17" t="s">
        <v>4195</v>
      </c>
      <c r="BM2470" s="193" t="s">
        <v>4200</v>
      </c>
    </row>
    <row r="2471" spans="1:65" s="14" customFormat="1" ht="10.199999999999999">
      <c r="B2471" s="206"/>
      <c r="C2471" s="207"/>
      <c r="D2471" s="197" t="s">
        <v>167</v>
      </c>
      <c r="E2471" s="208" t="s">
        <v>1</v>
      </c>
      <c r="F2471" s="209" t="s">
        <v>85</v>
      </c>
      <c r="G2471" s="207"/>
      <c r="H2471" s="210">
        <v>1</v>
      </c>
      <c r="I2471" s="211"/>
      <c r="J2471" s="207"/>
      <c r="K2471" s="207"/>
      <c r="L2471" s="212"/>
      <c r="M2471" s="213"/>
      <c r="N2471" s="214"/>
      <c r="O2471" s="214"/>
      <c r="P2471" s="214"/>
      <c r="Q2471" s="214"/>
      <c r="R2471" s="214"/>
      <c r="S2471" s="214"/>
      <c r="T2471" s="215"/>
      <c r="AT2471" s="216" t="s">
        <v>167</v>
      </c>
      <c r="AU2471" s="216" t="s">
        <v>87</v>
      </c>
      <c r="AV2471" s="14" t="s">
        <v>87</v>
      </c>
      <c r="AW2471" s="14" t="s">
        <v>33</v>
      </c>
      <c r="AX2471" s="14" t="s">
        <v>85</v>
      </c>
      <c r="AY2471" s="216" t="s">
        <v>157</v>
      </c>
    </row>
    <row r="2472" spans="1:65" s="2" customFormat="1" ht="16.5" customHeight="1">
      <c r="A2472" s="34"/>
      <c r="B2472" s="35"/>
      <c r="C2472" s="182" t="s">
        <v>4201</v>
      </c>
      <c r="D2472" s="182" t="s">
        <v>160</v>
      </c>
      <c r="E2472" s="183" t="s">
        <v>4202</v>
      </c>
      <c r="F2472" s="184" t="s">
        <v>4203</v>
      </c>
      <c r="G2472" s="185" t="s">
        <v>1124</v>
      </c>
      <c r="H2472" s="186">
        <v>1</v>
      </c>
      <c r="I2472" s="187"/>
      <c r="J2472" s="188">
        <f>ROUND(I2472*H2472,2)</f>
        <v>0</v>
      </c>
      <c r="K2472" s="184" t="s">
        <v>164</v>
      </c>
      <c r="L2472" s="39"/>
      <c r="M2472" s="189" t="s">
        <v>1</v>
      </c>
      <c r="N2472" s="190" t="s">
        <v>43</v>
      </c>
      <c r="O2472" s="71"/>
      <c r="P2472" s="191">
        <f>O2472*H2472</f>
        <v>0</v>
      </c>
      <c r="Q2472" s="191">
        <v>0</v>
      </c>
      <c r="R2472" s="191">
        <f>Q2472*H2472</f>
        <v>0</v>
      </c>
      <c r="S2472" s="191">
        <v>0</v>
      </c>
      <c r="T2472" s="192">
        <f>S2472*H2472</f>
        <v>0</v>
      </c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R2472" s="193" t="s">
        <v>4195</v>
      </c>
      <c r="AT2472" s="193" t="s">
        <v>160</v>
      </c>
      <c r="AU2472" s="193" t="s">
        <v>87</v>
      </c>
      <c r="AY2472" s="17" t="s">
        <v>157</v>
      </c>
      <c r="BE2472" s="194">
        <f>IF(N2472="základní",J2472,0)</f>
        <v>0</v>
      </c>
      <c r="BF2472" s="194">
        <f>IF(N2472="snížená",J2472,0)</f>
        <v>0</v>
      </c>
      <c r="BG2472" s="194">
        <f>IF(N2472="zákl. přenesená",J2472,0)</f>
        <v>0</v>
      </c>
      <c r="BH2472" s="194">
        <f>IF(N2472="sníž. přenesená",J2472,0)</f>
        <v>0</v>
      </c>
      <c r="BI2472" s="194">
        <f>IF(N2472="nulová",J2472,0)</f>
        <v>0</v>
      </c>
      <c r="BJ2472" s="17" t="s">
        <v>85</v>
      </c>
      <c r="BK2472" s="194">
        <f>ROUND(I2472*H2472,2)</f>
        <v>0</v>
      </c>
      <c r="BL2472" s="17" t="s">
        <v>4195</v>
      </c>
      <c r="BM2472" s="193" t="s">
        <v>4204</v>
      </c>
    </row>
    <row r="2473" spans="1:65" s="14" customFormat="1" ht="10.199999999999999">
      <c r="B2473" s="206"/>
      <c r="C2473" s="207"/>
      <c r="D2473" s="197" t="s">
        <v>167</v>
      </c>
      <c r="E2473" s="208" t="s">
        <v>1</v>
      </c>
      <c r="F2473" s="209" t="s">
        <v>85</v>
      </c>
      <c r="G2473" s="207"/>
      <c r="H2473" s="210">
        <v>1</v>
      </c>
      <c r="I2473" s="211"/>
      <c r="J2473" s="207"/>
      <c r="K2473" s="207"/>
      <c r="L2473" s="212"/>
      <c r="M2473" s="213"/>
      <c r="N2473" s="214"/>
      <c r="O2473" s="214"/>
      <c r="P2473" s="214"/>
      <c r="Q2473" s="214"/>
      <c r="R2473" s="214"/>
      <c r="S2473" s="214"/>
      <c r="T2473" s="215"/>
      <c r="AT2473" s="216" t="s">
        <v>167</v>
      </c>
      <c r="AU2473" s="216" t="s">
        <v>87</v>
      </c>
      <c r="AV2473" s="14" t="s">
        <v>87</v>
      </c>
      <c r="AW2473" s="14" t="s">
        <v>33</v>
      </c>
      <c r="AX2473" s="14" t="s">
        <v>85</v>
      </c>
      <c r="AY2473" s="216" t="s">
        <v>157</v>
      </c>
    </row>
    <row r="2474" spans="1:65" s="12" customFormat="1" ht="22.8" customHeight="1">
      <c r="B2474" s="166"/>
      <c r="C2474" s="167"/>
      <c r="D2474" s="168" t="s">
        <v>77</v>
      </c>
      <c r="E2474" s="180" t="s">
        <v>4205</v>
      </c>
      <c r="F2474" s="180" t="s">
        <v>4206</v>
      </c>
      <c r="G2474" s="167"/>
      <c r="H2474" s="167"/>
      <c r="I2474" s="170"/>
      <c r="J2474" s="181">
        <f>BK2474</f>
        <v>0</v>
      </c>
      <c r="K2474" s="167"/>
      <c r="L2474" s="172"/>
      <c r="M2474" s="173"/>
      <c r="N2474" s="174"/>
      <c r="O2474" s="174"/>
      <c r="P2474" s="175">
        <f>SUM(P2475:P2480)</f>
        <v>0</v>
      </c>
      <c r="Q2474" s="174"/>
      <c r="R2474" s="175">
        <f>SUM(R2475:R2480)</f>
        <v>0</v>
      </c>
      <c r="S2474" s="174"/>
      <c r="T2474" s="176">
        <f>SUM(T2475:T2480)</f>
        <v>0</v>
      </c>
      <c r="AR2474" s="177" t="s">
        <v>199</v>
      </c>
      <c r="AT2474" s="178" t="s">
        <v>77</v>
      </c>
      <c r="AU2474" s="178" t="s">
        <v>85</v>
      </c>
      <c r="AY2474" s="177" t="s">
        <v>157</v>
      </c>
      <c r="BK2474" s="179">
        <f>SUM(BK2475:BK2480)</f>
        <v>0</v>
      </c>
    </row>
    <row r="2475" spans="1:65" s="2" customFormat="1" ht="16.5" customHeight="1">
      <c r="A2475" s="34"/>
      <c r="B2475" s="35"/>
      <c r="C2475" s="182" t="s">
        <v>4207</v>
      </c>
      <c r="D2475" s="182" t="s">
        <v>160</v>
      </c>
      <c r="E2475" s="183" t="s">
        <v>4208</v>
      </c>
      <c r="F2475" s="184" t="s">
        <v>4209</v>
      </c>
      <c r="G2475" s="185" t="s">
        <v>1124</v>
      </c>
      <c r="H2475" s="186">
        <v>1</v>
      </c>
      <c r="I2475" s="187"/>
      <c r="J2475" s="188">
        <f>ROUND(I2475*H2475,2)</f>
        <v>0</v>
      </c>
      <c r="K2475" s="184" t="s">
        <v>164</v>
      </c>
      <c r="L2475" s="39"/>
      <c r="M2475" s="189" t="s">
        <v>1</v>
      </c>
      <c r="N2475" s="190" t="s">
        <v>43</v>
      </c>
      <c r="O2475" s="71"/>
      <c r="P2475" s="191">
        <f>O2475*H2475</f>
        <v>0</v>
      </c>
      <c r="Q2475" s="191">
        <v>0</v>
      </c>
      <c r="R2475" s="191">
        <f>Q2475*H2475</f>
        <v>0</v>
      </c>
      <c r="S2475" s="191">
        <v>0</v>
      </c>
      <c r="T2475" s="19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193" t="s">
        <v>4195</v>
      </c>
      <c r="AT2475" s="193" t="s">
        <v>160</v>
      </c>
      <c r="AU2475" s="193" t="s">
        <v>87</v>
      </c>
      <c r="AY2475" s="17" t="s">
        <v>157</v>
      </c>
      <c r="BE2475" s="194">
        <f>IF(N2475="základní",J2475,0)</f>
        <v>0</v>
      </c>
      <c r="BF2475" s="194">
        <f>IF(N2475="snížená",J2475,0)</f>
        <v>0</v>
      </c>
      <c r="BG2475" s="194">
        <f>IF(N2475="zákl. přenesená",J2475,0)</f>
        <v>0</v>
      </c>
      <c r="BH2475" s="194">
        <f>IF(N2475="sníž. přenesená",J2475,0)</f>
        <v>0</v>
      </c>
      <c r="BI2475" s="194">
        <f>IF(N2475="nulová",J2475,0)</f>
        <v>0</v>
      </c>
      <c r="BJ2475" s="17" t="s">
        <v>85</v>
      </c>
      <c r="BK2475" s="194">
        <f>ROUND(I2475*H2475,2)</f>
        <v>0</v>
      </c>
      <c r="BL2475" s="17" t="s">
        <v>4195</v>
      </c>
      <c r="BM2475" s="193" t="s">
        <v>4210</v>
      </c>
    </row>
    <row r="2476" spans="1:65" s="14" customFormat="1" ht="10.199999999999999">
      <c r="B2476" s="206"/>
      <c r="C2476" s="207"/>
      <c r="D2476" s="197" t="s">
        <v>167</v>
      </c>
      <c r="E2476" s="208" t="s">
        <v>1</v>
      </c>
      <c r="F2476" s="209" t="s">
        <v>85</v>
      </c>
      <c r="G2476" s="207"/>
      <c r="H2476" s="210">
        <v>1</v>
      </c>
      <c r="I2476" s="211"/>
      <c r="J2476" s="207"/>
      <c r="K2476" s="207"/>
      <c r="L2476" s="212"/>
      <c r="M2476" s="213"/>
      <c r="N2476" s="214"/>
      <c r="O2476" s="214"/>
      <c r="P2476" s="214"/>
      <c r="Q2476" s="214"/>
      <c r="R2476" s="214"/>
      <c r="S2476" s="214"/>
      <c r="T2476" s="215"/>
      <c r="AT2476" s="216" t="s">
        <v>167</v>
      </c>
      <c r="AU2476" s="216" t="s">
        <v>87</v>
      </c>
      <c r="AV2476" s="14" t="s">
        <v>87</v>
      </c>
      <c r="AW2476" s="14" t="s">
        <v>33</v>
      </c>
      <c r="AX2476" s="14" t="s">
        <v>85</v>
      </c>
      <c r="AY2476" s="216" t="s">
        <v>157</v>
      </c>
    </row>
    <row r="2477" spans="1:65" s="2" customFormat="1" ht="16.5" customHeight="1">
      <c r="A2477" s="34"/>
      <c r="B2477" s="35"/>
      <c r="C2477" s="182" t="s">
        <v>4211</v>
      </c>
      <c r="D2477" s="182" t="s">
        <v>160</v>
      </c>
      <c r="E2477" s="183" t="s">
        <v>4212</v>
      </c>
      <c r="F2477" s="184" t="s">
        <v>4213</v>
      </c>
      <c r="G2477" s="185" t="s">
        <v>1124</v>
      </c>
      <c r="H2477" s="186">
        <v>1</v>
      </c>
      <c r="I2477" s="187"/>
      <c r="J2477" s="188">
        <f>ROUND(I2477*H2477,2)</f>
        <v>0</v>
      </c>
      <c r="K2477" s="184" t="s">
        <v>164</v>
      </c>
      <c r="L2477" s="39"/>
      <c r="M2477" s="189" t="s">
        <v>1</v>
      </c>
      <c r="N2477" s="190" t="s">
        <v>43</v>
      </c>
      <c r="O2477" s="71"/>
      <c r="P2477" s="191">
        <f>O2477*H2477</f>
        <v>0</v>
      </c>
      <c r="Q2477" s="191">
        <v>0</v>
      </c>
      <c r="R2477" s="191">
        <f>Q2477*H2477</f>
        <v>0</v>
      </c>
      <c r="S2477" s="191">
        <v>0</v>
      </c>
      <c r="T2477" s="192">
        <f>S2477*H2477</f>
        <v>0</v>
      </c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R2477" s="193" t="s">
        <v>4195</v>
      </c>
      <c r="AT2477" s="193" t="s">
        <v>160</v>
      </c>
      <c r="AU2477" s="193" t="s">
        <v>87</v>
      </c>
      <c r="AY2477" s="17" t="s">
        <v>157</v>
      </c>
      <c r="BE2477" s="194">
        <f>IF(N2477="základní",J2477,0)</f>
        <v>0</v>
      </c>
      <c r="BF2477" s="194">
        <f>IF(N2477="snížená",J2477,0)</f>
        <v>0</v>
      </c>
      <c r="BG2477" s="194">
        <f>IF(N2477="zákl. přenesená",J2477,0)</f>
        <v>0</v>
      </c>
      <c r="BH2477" s="194">
        <f>IF(N2477="sníž. přenesená",J2477,0)</f>
        <v>0</v>
      </c>
      <c r="BI2477" s="194">
        <f>IF(N2477="nulová",J2477,0)</f>
        <v>0</v>
      </c>
      <c r="BJ2477" s="17" t="s">
        <v>85</v>
      </c>
      <c r="BK2477" s="194">
        <f>ROUND(I2477*H2477,2)</f>
        <v>0</v>
      </c>
      <c r="BL2477" s="17" t="s">
        <v>4195</v>
      </c>
      <c r="BM2477" s="193" t="s">
        <v>4214</v>
      </c>
    </row>
    <row r="2478" spans="1:65" s="14" customFormat="1" ht="10.199999999999999">
      <c r="B2478" s="206"/>
      <c r="C2478" s="207"/>
      <c r="D2478" s="197" t="s">
        <v>167</v>
      </c>
      <c r="E2478" s="208" t="s">
        <v>1</v>
      </c>
      <c r="F2478" s="209" t="s">
        <v>85</v>
      </c>
      <c r="G2478" s="207"/>
      <c r="H2478" s="210">
        <v>1</v>
      </c>
      <c r="I2478" s="211"/>
      <c r="J2478" s="207"/>
      <c r="K2478" s="207"/>
      <c r="L2478" s="212"/>
      <c r="M2478" s="213"/>
      <c r="N2478" s="214"/>
      <c r="O2478" s="214"/>
      <c r="P2478" s="214"/>
      <c r="Q2478" s="214"/>
      <c r="R2478" s="214"/>
      <c r="S2478" s="214"/>
      <c r="T2478" s="215"/>
      <c r="AT2478" s="216" t="s">
        <v>167</v>
      </c>
      <c r="AU2478" s="216" t="s">
        <v>87</v>
      </c>
      <c r="AV2478" s="14" t="s">
        <v>87</v>
      </c>
      <c r="AW2478" s="14" t="s">
        <v>33</v>
      </c>
      <c r="AX2478" s="14" t="s">
        <v>85</v>
      </c>
      <c r="AY2478" s="216" t="s">
        <v>157</v>
      </c>
    </row>
    <row r="2479" spans="1:65" s="2" customFormat="1" ht="16.5" customHeight="1">
      <c r="A2479" s="34"/>
      <c r="B2479" s="35"/>
      <c r="C2479" s="182" t="s">
        <v>4215</v>
      </c>
      <c r="D2479" s="182" t="s">
        <v>160</v>
      </c>
      <c r="E2479" s="183" t="s">
        <v>4216</v>
      </c>
      <c r="F2479" s="184" t="s">
        <v>4217</v>
      </c>
      <c r="G2479" s="185" t="s">
        <v>1124</v>
      </c>
      <c r="H2479" s="186">
        <v>1</v>
      </c>
      <c r="I2479" s="187"/>
      <c r="J2479" s="188">
        <f>ROUND(I2479*H2479,2)</f>
        <v>0</v>
      </c>
      <c r="K2479" s="184" t="s">
        <v>164</v>
      </c>
      <c r="L2479" s="39"/>
      <c r="M2479" s="189" t="s">
        <v>1</v>
      </c>
      <c r="N2479" s="190" t="s">
        <v>43</v>
      </c>
      <c r="O2479" s="71"/>
      <c r="P2479" s="191">
        <f>O2479*H2479</f>
        <v>0</v>
      </c>
      <c r="Q2479" s="191">
        <v>0</v>
      </c>
      <c r="R2479" s="191">
        <f>Q2479*H2479</f>
        <v>0</v>
      </c>
      <c r="S2479" s="191">
        <v>0</v>
      </c>
      <c r="T2479" s="19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193" t="s">
        <v>4195</v>
      </c>
      <c r="AT2479" s="193" t="s">
        <v>160</v>
      </c>
      <c r="AU2479" s="193" t="s">
        <v>87</v>
      </c>
      <c r="AY2479" s="17" t="s">
        <v>157</v>
      </c>
      <c r="BE2479" s="194">
        <f>IF(N2479="základní",J2479,0)</f>
        <v>0</v>
      </c>
      <c r="BF2479" s="194">
        <f>IF(N2479="snížená",J2479,0)</f>
        <v>0</v>
      </c>
      <c r="BG2479" s="194">
        <f>IF(N2479="zákl. přenesená",J2479,0)</f>
        <v>0</v>
      </c>
      <c r="BH2479" s="194">
        <f>IF(N2479="sníž. přenesená",J2479,0)</f>
        <v>0</v>
      </c>
      <c r="BI2479" s="194">
        <f>IF(N2479="nulová",J2479,0)</f>
        <v>0</v>
      </c>
      <c r="BJ2479" s="17" t="s">
        <v>85</v>
      </c>
      <c r="BK2479" s="194">
        <f>ROUND(I2479*H2479,2)</f>
        <v>0</v>
      </c>
      <c r="BL2479" s="17" t="s">
        <v>4195</v>
      </c>
      <c r="BM2479" s="193" t="s">
        <v>4218</v>
      </c>
    </row>
    <row r="2480" spans="1:65" s="14" customFormat="1" ht="10.199999999999999">
      <c r="B2480" s="206"/>
      <c r="C2480" s="207"/>
      <c r="D2480" s="197" t="s">
        <v>167</v>
      </c>
      <c r="E2480" s="208" t="s">
        <v>1</v>
      </c>
      <c r="F2480" s="209" t="s">
        <v>85</v>
      </c>
      <c r="G2480" s="207"/>
      <c r="H2480" s="210">
        <v>1</v>
      </c>
      <c r="I2480" s="211"/>
      <c r="J2480" s="207"/>
      <c r="K2480" s="207"/>
      <c r="L2480" s="212"/>
      <c r="M2480" s="213"/>
      <c r="N2480" s="214"/>
      <c r="O2480" s="214"/>
      <c r="P2480" s="214"/>
      <c r="Q2480" s="214"/>
      <c r="R2480" s="214"/>
      <c r="S2480" s="214"/>
      <c r="T2480" s="215"/>
      <c r="AT2480" s="216" t="s">
        <v>167</v>
      </c>
      <c r="AU2480" s="216" t="s">
        <v>87</v>
      </c>
      <c r="AV2480" s="14" t="s">
        <v>87</v>
      </c>
      <c r="AW2480" s="14" t="s">
        <v>33</v>
      </c>
      <c r="AX2480" s="14" t="s">
        <v>85</v>
      </c>
      <c r="AY2480" s="216" t="s">
        <v>157</v>
      </c>
    </row>
    <row r="2481" spans="1:65" s="12" customFormat="1" ht="22.8" customHeight="1">
      <c r="B2481" s="166"/>
      <c r="C2481" s="167"/>
      <c r="D2481" s="168" t="s">
        <v>77</v>
      </c>
      <c r="E2481" s="180" t="s">
        <v>4219</v>
      </c>
      <c r="F2481" s="180" t="s">
        <v>4220</v>
      </c>
      <c r="G2481" s="167"/>
      <c r="H2481" s="167"/>
      <c r="I2481" s="170"/>
      <c r="J2481" s="181">
        <f>BK2481</f>
        <v>0</v>
      </c>
      <c r="K2481" s="167"/>
      <c r="L2481" s="172"/>
      <c r="M2481" s="173"/>
      <c r="N2481" s="174"/>
      <c r="O2481" s="174"/>
      <c r="P2481" s="175">
        <f>SUM(P2482:P2501)</f>
        <v>0</v>
      </c>
      <c r="Q2481" s="174"/>
      <c r="R2481" s="175">
        <f>SUM(R2482:R2501)</f>
        <v>0</v>
      </c>
      <c r="S2481" s="174"/>
      <c r="T2481" s="176">
        <f>SUM(T2482:T2501)</f>
        <v>0</v>
      </c>
      <c r="AR2481" s="177" t="s">
        <v>199</v>
      </c>
      <c r="AT2481" s="178" t="s">
        <v>77</v>
      </c>
      <c r="AU2481" s="178" t="s">
        <v>85</v>
      </c>
      <c r="AY2481" s="177" t="s">
        <v>157</v>
      </c>
      <c r="BK2481" s="179">
        <f>SUM(BK2482:BK2501)</f>
        <v>0</v>
      </c>
    </row>
    <row r="2482" spans="1:65" s="2" customFormat="1" ht="16.5" customHeight="1">
      <c r="A2482" s="34"/>
      <c r="B2482" s="35"/>
      <c r="C2482" s="182" t="s">
        <v>4221</v>
      </c>
      <c r="D2482" s="182" t="s">
        <v>160</v>
      </c>
      <c r="E2482" s="183" t="s">
        <v>4222</v>
      </c>
      <c r="F2482" s="184" t="s">
        <v>4223</v>
      </c>
      <c r="G2482" s="185" t="s">
        <v>1124</v>
      </c>
      <c r="H2482" s="186">
        <v>1</v>
      </c>
      <c r="I2482" s="187"/>
      <c r="J2482" s="188">
        <f>ROUND(I2482*H2482,2)</f>
        <v>0</v>
      </c>
      <c r="K2482" s="184" t="s">
        <v>164</v>
      </c>
      <c r="L2482" s="39"/>
      <c r="M2482" s="189" t="s">
        <v>1</v>
      </c>
      <c r="N2482" s="190" t="s">
        <v>43</v>
      </c>
      <c r="O2482" s="71"/>
      <c r="P2482" s="191">
        <f>O2482*H2482</f>
        <v>0</v>
      </c>
      <c r="Q2482" s="191">
        <v>0</v>
      </c>
      <c r="R2482" s="191">
        <f>Q2482*H2482</f>
        <v>0</v>
      </c>
      <c r="S2482" s="191">
        <v>0</v>
      </c>
      <c r="T2482" s="192">
        <f>S2482*H2482</f>
        <v>0</v>
      </c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  <c r="AR2482" s="193" t="s">
        <v>4195</v>
      </c>
      <c r="AT2482" s="193" t="s">
        <v>160</v>
      </c>
      <c r="AU2482" s="193" t="s">
        <v>87</v>
      </c>
      <c r="AY2482" s="17" t="s">
        <v>157</v>
      </c>
      <c r="BE2482" s="194">
        <f>IF(N2482="základní",J2482,0)</f>
        <v>0</v>
      </c>
      <c r="BF2482" s="194">
        <f>IF(N2482="snížená",J2482,0)</f>
        <v>0</v>
      </c>
      <c r="BG2482" s="194">
        <f>IF(N2482="zákl. přenesená",J2482,0)</f>
        <v>0</v>
      </c>
      <c r="BH2482" s="194">
        <f>IF(N2482="sníž. přenesená",J2482,0)</f>
        <v>0</v>
      </c>
      <c r="BI2482" s="194">
        <f>IF(N2482="nulová",J2482,0)</f>
        <v>0</v>
      </c>
      <c r="BJ2482" s="17" t="s">
        <v>85</v>
      </c>
      <c r="BK2482" s="194">
        <f>ROUND(I2482*H2482,2)</f>
        <v>0</v>
      </c>
      <c r="BL2482" s="17" t="s">
        <v>4195</v>
      </c>
      <c r="BM2482" s="193" t="s">
        <v>4224</v>
      </c>
    </row>
    <row r="2483" spans="1:65" s="14" customFormat="1" ht="10.199999999999999">
      <c r="B2483" s="206"/>
      <c r="C2483" s="207"/>
      <c r="D2483" s="197" t="s">
        <v>167</v>
      </c>
      <c r="E2483" s="208" t="s">
        <v>1</v>
      </c>
      <c r="F2483" s="209" t="s">
        <v>85</v>
      </c>
      <c r="G2483" s="207"/>
      <c r="H2483" s="210">
        <v>1</v>
      </c>
      <c r="I2483" s="211"/>
      <c r="J2483" s="207"/>
      <c r="K2483" s="207"/>
      <c r="L2483" s="212"/>
      <c r="M2483" s="213"/>
      <c r="N2483" s="214"/>
      <c r="O2483" s="214"/>
      <c r="P2483" s="214"/>
      <c r="Q2483" s="214"/>
      <c r="R2483" s="214"/>
      <c r="S2483" s="214"/>
      <c r="T2483" s="215"/>
      <c r="AT2483" s="216" t="s">
        <v>167</v>
      </c>
      <c r="AU2483" s="216" t="s">
        <v>87</v>
      </c>
      <c r="AV2483" s="14" t="s">
        <v>87</v>
      </c>
      <c r="AW2483" s="14" t="s">
        <v>33</v>
      </c>
      <c r="AX2483" s="14" t="s">
        <v>85</v>
      </c>
      <c r="AY2483" s="216" t="s">
        <v>157</v>
      </c>
    </row>
    <row r="2484" spans="1:65" s="2" customFormat="1" ht="21.75" customHeight="1">
      <c r="A2484" s="34"/>
      <c r="B2484" s="35"/>
      <c r="C2484" s="182" t="s">
        <v>4225</v>
      </c>
      <c r="D2484" s="182" t="s">
        <v>160</v>
      </c>
      <c r="E2484" s="183" t="s">
        <v>4226</v>
      </c>
      <c r="F2484" s="184" t="s">
        <v>4227</v>
      </c>
      <c r="G2484" s="185" t="s">
        <v>1124</v>
      </c>
      <c r="H2484" s="186">
        <v>1</v>
      </c>
      <c r="I2484" s="187"/>
      <c r="J2484" s="188">
        <f>ROUND(I2484*H2484,2)</f>
        <v>0</v>
      </c>
      <c r="K2484" s="184" t="s">
        <v>164</v>
      </c>
      <c r="L2484" s="39"/>
      <c r="M2484" s="189" t="s">
        <v>1</v>
      </c>
      <c r="N2484" s="190" t="s">
        <v>43</v>
      </c>
      <c r="O2484" s="71"/>
      <c r="P2484" s="191">
        <f>O2484*H2484</f>
        <v>0</v>
      </c>
      <c r="Q2484" s="191">
        <v>0</v>
      </c>
      <c r="R2484" s="191">
        <f>Q2484*H2484</f>
        <v>0</v>
      </c>
      <c r="S2484" s="191">
        <v>0</v>
      </c>
      <c r="T2484" s="19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193" t="s">
        <v>4195</v>
      </c>
      <c r="AT2484" s="193" t="s">
        <v>160</v>
      </c>
      <c r="AU2484" s="193" t="s">
        <v>87</v>
      </c>
      <c r="AY2484" s="17" t="s">
        <v>157</v>
      </c>
      <c r="BE2484" s="194">
        <f>IF(N2484="základní",J2484,0)</f>
        <v>0</v>
      </c>
      <c r="BF2484" s="194">
        <f>IF(N2484="snížená",J2484,0)</f>
        <v>0</v>
      </c>
      <c r="BG2484" s="194">
        <f>IF(N2484="zákl. přenesená",J2484,0)</f>
        <v>0</v>
      </c>
      <c r="BH2484" s="194">
        <f>IF(N2484="sníž. přenesená",J2484,0)</f>
        <v>0</v>
      </c>
      <c r="BI2484" s="194">
        <f>IF(N2484="nulová",J2484,0)</f>
        <v>0</v>
      </c>
      <c r="BJ2484" s="17" t="s">
        <v>85</v>
      </c>
      <c r="BK2484" s="194">
        <f>ROUND(I2484*H2484,2)</f>
        <v>0</v>
      </c>
      <c r="BL2484" s="17" t="s">
        <v>4195</v>
      </c>
      <c r="BM2484" s="193" t="s">
        <v>4228</v>
      </c>
    </row>
    <row r="2485" spans="1:65" s="14" customFormat="1" ht="10.199999999999999">
      <c r="B2485" s="206"/>
      <c r="C2485" s="207"/>
      <c r="D2485" s="197" t="s">
        <v>167</v>
      </c>
      <c r="E2485" s="208" t="s">
        <v>1</v>
      </c>
      <c r="F2485" s="209" t="s">
        <v>85</v>
      </c>
      <c r="G2485" s="207"/>
      <c r="H2485" s="210">
        <v>1</v>
      </c>
      <c r="I2485" s="211"/>
      <c r="J2485" s="207"/>
      <c r="K2485" s="207"/>
      <c r="L2485" s="212"/>
      <c r="M2485" s="213"/>
      <c r="N2485" s="214"/>
      <c r="O2485" s="214"/>
      <c r="P2485" s="214"/>
      <c r="Q2485" s="214"/>
      <c r="R2485" s="214"/>
      <c r="S2485" s="214"/>
      <c r="T2485" s="215"/>
      <c r="AT2485" s="216" t="s">
        <v>167</v>
      </c>
      <c r="AU2485" s="216" t="s">
        <v>87</v>
      </c>
      <c r="AV2485" s="14" t="s">
        <v>87</v>
      </c>
      <c r="AW2485" s="14" t="s">
        <v>33</v>
      </c>
      <c r="AX2485" s="14" t="s">
        <v>85</v>
      </c>
      <c r="AY2485" s="216" t="s">
        <v>157</v>
      </c>
    </row>
    <row r="2486" spans="1:65" s="2" customFormat="1" ht="16.5" customHeight="1">
      <c r="A2486" s="34"/>
      <c r="B2486" s="35"/>
      <c r="C2486" s="182" t="s">
        <v>4229</v>
      </c>
      <c r="D2486" s="182" t="s">
        <v>160</v>
      </c>
      <c r="E2486" s="183" t="s">
        <v>4230</v>
      </c>
      <c r="F2486" s="184" t="s">
        <v>4231</v>
      </c>
      <c r="G2486" s="185" t="s">
        <v>1124</v>
      </c>
      <c r="H2486" s="186">
        <v>1</v>
      </c>
      <c r="I2486" s="187"/>
      <c r="J2486" s="188">
        <f>ROUND(I2486*H2486,2)</f>
        <v>0</v>
      </c>
      <c r="K2486" s="184" t="s">
        <v>164</v>
      </c>
      <c r="L2486" s="39"/>
      <c r="M2486" s="189" t="s">
        <v>1</v>
      </c>
      <c r="N2486" s="190" t="s">
        <v>43</v>
      </c>
      <c r="O2486" s="71"/>
      <c r="P2486" s="191">
        <f>O2486*H2486</f>
        <v>0</v>
      </c>
      <c r="Q2486" s="191">
        <v>0</v>
      </c>
      <c r="R2486" s="191">
        <f>Q2486*H2486</f>
        <v>0</v>
      </c>
      <c r="S2486" s="191">
        <v>0</v>
      </c>
      <c r="T2486" s="192">
        <f>S2486*H2486</f>
        <v>0</v>
      </c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4"/>
      <c r="AE2486" s="34"/>
      <c r="AR2486" s="193" t="s">
        <v>4195</v>
      </c>
      <c r="AT2486" s="193" t="s">
        <v>160</v>
      </c>
      <c r="AU2486" s="193" t="s">
        <v>87</v>
      </c>
      <c r="AY2486" s="17" t="s">
        <v>157</v>
      </c>
      <c r="BE2486" s="194">
        <f>IF(N2486="základní",J2486,0)</f>
        <v>0</v>
      </c>
      <c r="BF2486" s="194">
        <f>IF(N2486="snížená",J2486,0)</f>
        <v>0</v>
      </c>
      <c r="BG2486" s="194">
        <f>IF(N2486="zákl. přenesená",J2486,0)</f>
        <v>0</v>
      </c>
      <c r="BH2486" s="194">
        <f>IF(N2486="sníž. přenesená",J2486,0)</f>
        <v>0</v>
      </c>
      <c r="BI2486" s="194">
        <f>IF(N2486="nulová",J2486,0)</f>
        <v>0</v>
      </c>
      <c r="BJ2486" s="17" t="s">
        <v>85</v>
      </c>
      <c r="BK2486" s="194">
        <f>ROUND(I2486*H2486,2)</f>
        <v>0</v>
      </c>
      <c r="BL2486" s="17" t="s">
        <v>4195</v>
      </c>
      <c r="BM2486" s="193" t="s">
        <v>4232</v>
      </c>
    </row>
    <row r="2487" spans="1:65" s="14" customFormat="1" ht="10.199999999999999">
      <c r="B2487" s="206"/>
      <c r="C2487" s="207"/>
      <c r="D2487" s="197" t="s">
        <v>167</v>
      </c>
      <c r="E2487" s="208" t="s">
        <v>1</v>
      </c>
      <c r="F2487" s="209" t="s">
        <v>85</v>
      </c>
      <c r="G2487" s="207"/>
      <c r="H2487" s="210">
        <v>1</v>
      </c>
      <c r="I2487" s="211"/>
      <c r="J2487" s="207"/>
      <c r="K2487" s="207"/>
      <c r="L2487" s="212"/>
      <c r="M2487" s="213"/>
      <c r="N2487" s="214"/>
      <c r="O2487" s="214"/>
      <c r="P2487" s="214"/>
      <c r="Q2487" s="214"/>
      <c r="R2487" s="214"/>
      <c r="S2487" s="214"/>
      <c r="T2487" s="215"/>
      <c r="AT2487" s="216" t="s">
        <v>167</v>
      </c>
      <c r="AU2487" s="216" t="s">
        <v>87</v>
      </c>
      <c r="AV2487" s="14" t="s">
        <v>87</v>
      </c>
      <c r="AW2487" s="14" t="s">
        <v>33</v>
      </c>
      <c r="AX2487" s="14" t="s">
        <v>85</v>
      </c>
      <c r="AY2487" s="216" t="s">
        <v>157</v>
      </c>
    </row>
    <row r="2488" spans="1:65" s="2" customFormat="1" ht="16.5" customHeight="1">
      <c r="A2488" s="34"/>
      <c r="B2488" s="35"/>
      <c r="C2488" s="182" t="s">
        <v>4233</v>
      </c>
      <c r="D2488" s="182" t="s">
        <v>160</v>
      </c>
      <c r="E2488" s="183" t="s">
        <v>4234</v>
      </c>
      <c r="F2488" s="184" t="s">
        <v>4235</v>
      </c>
      <c r="G2488" s="185" t="s">
        <v>1124</v>
      </c>
      <c r="H2488" s="186">
        <v>1</v>
      </c>
      <c r="I2488" s="187"/>
      <c r="J2488" s="188">
        <f>ROUND(I2488*H2488,2)</f>
        <v>0</v>
      </c>
      <c r="K2488" s="184" t="s">
        <v>164</v>
      </c>
      <c r="L2488" s="39"/>
      <c r="M2488" s="189" t="s">
        <v>1</v>
      </c>
      <c r="N2488" s="190" t="s">
        <v>43</v>
      </c>
      <c r="O2488" s="71"/>
      <c r="P2488" s="191">
        <f>O2488*H2488</f>
        <v>0</v>
      </c>
      <c r="Q2488" s="191">
        <v>0</v>
      </c>
      <c r="R2488" s="191">
        <f>Q2488*H2488</f>
        <v>0</v>
      </c>
      <c r="S2488" s="191">
        <v>0</v>
      </c>
      <c r="T2488" s="192">
        <f>S2488*H2488</f>
        <v>0</v>
      </c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4"/>
      <c r="AE2488" s="34"/>
      <c r="AR2488" s="193" t="s">
        <v>4195</v>
      </c>
      <c r="AT2488" s="193" t="s">
        <v>160</v>
      </c>
      <c r="AU2488" s="193" t="s">
        <v>87</v>
      </c>
      <c r="AY2488" s="17" t="s">
        <v>157</v>
      </c>
      <c r="BE2488" s="194">
        <f>IF(N2488="základní",J2488,0)</f>
        <v>0</v>
      </c>
      <c r="BF2488" s="194">
        <f>IF(N2488="snížená",J2488,0)</f>
        <v>0</v>
      </c>
      <c r="BG2488" s="194">
        <f>IF(N2488="zákl. přenesená",J2488,0)</f>
        <v>0</v>
      </c>
      <c r="BH2488" s="194">
        <f>IF(N2488="sníž. přenesená",J2488,0)</f>
        <v>0</v>
      </c>
      <c r="BI2488" s="194">
        <f>IF(N2488="nulová",J2488,0)</f>
        <v>0</v>
      </c>
      <c r="BJ2488" s="17" t="s">
        <v>85</v>
      </c>
      <c r="BK2488" s="194">
        <f>ROUND(I2488*H2488,2)</f>
        <v>0</v>
      </c>
      <c r="BL2488" s="17" t="s">
        <v>4195</v>
      </c>
      <c r="BM2488" s="193" t="s">
        <v>4236</v>
      </c>
    </row>
    <row r="2489" spans="1:65" s="14" customFormat="1" ht="10.199999999999999">
      <c r="B2489" s="206"/>
      <c r="C2489" s="207"/>
      <c r="D2489" s="197" t="s">
        <v>167</v>
      </c>
      <c r="E2489" s="208" t="s">
        <v>1</v>
      </c>
      <c r="F2489" s="209" t="s">
        <v>85</v>
      </c>
      <c r="G2489" s="207"/>
      <c r="H2489" s="210">
        <v>1</v>
      </c>
      <c r="I2489" s="211"/>
      <c r="J2489" s="207"/>
      <c r="K2489" s="207"/>
      <c r="L2489" s="212"/>
      <c r="M2489" s="213"/>
      <c r="N2489" s="214"/>
      <c r="O2489" s="214"/>
      <c r="P2489" s="214"/>
      <c r="Q2489" s="214"/>
      <c r="R2489" s="214"/>
      <c r="S2489" s="214"/>
      <c r="T2489" s="215"/>
      <c r="AT2489" s="216" t="s">
        <v>167</v>
      </c>
      <c r="AU2489" s="216" t="s">
        <v>87</v>
      </c>
      <c r="AV2489" s="14" t="s">
        <v>87</v>
      </c>
      <c r="AW2489" s="14" t="s">
        <v>33</v>
      </c>
      <c r="AX2489" s="14" t="s">
        <v>85</v>
      </c>
      <c r="AY2489" s="216" t="s">
        <v>157</v>
      </c>
    </row>
    <row r="2490" spans="1:65" s="2" customFormat="1" ht="16.5" customHeight="1">
      <c r="A2490" s="34"/>
      <c r="B2490" s="35"/>
      <c r="C2490" s="182" t="s">
        <v>4237</v>
      </c>
      <c r="D2490" s="182" t="s">
        <v>160</v>
      </c>
      <c r="E2490" s="183" t="s">
        <v>4238</v>
      </c>
      <c r="F2490" s="184" t="s">
        <v>4239</v>
      </c>
      <c r="G2490" s="185" t="s">
        <v>1124</v>
      </c>
      <c r="H2490" s="186">
        <v>1</v>
      </c>
      <c r="I2490" s="187"/>
      <c r="J2490" s="188">
        <f>ROUND(I2490*H2490,2)</f>
        <v>0</v>
      </c>
      <c r="K2490" s="184" t="s">
        <v>164</v>
      </c>
      <c r="L2490" s="39"/>
      <c r="M2490" s="189" t="s">
        <v>1</v>
      </c>
      <c r="N2490" s="190" t="s">
        <v>43</v>
      </c>
      <c r="O2490" s="71"/>
      <c r="P2490" s="191">
        <f>O2490*H2490</f>
        <v>0</v>
      </c>
      <c r="Q2490" s="191">
        <v>0</v>
      </c>
      <c r="R2490" s="191">
        <f>Q2490*H2490</f>
        <v>0</v>
      </c>
      <c r="S2490" s="191">
        <v>0</v>
      </c>
      <c r="T2490" s="192">
        <f>S2490*H2490</f>
        <v>0</v>
      </c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4"/>
      <c r="AE2490" s="34"/>
      <c r="AR2490" s="193" t="s">
        <v>4195</v>
      </c>
      <c r="AT2490" s="193" t="s">
        <v>160</v>
      </c>
      <c r="AU2490" s="193" t="s">
        <v>87</v>
      </c>
      <c r="AY2490" s="17" t="s">
        <v>157</v>
      </c>
      <c r="BE2490" s="194">
        <f>IF(N2490="základní",J2490,0)</f>
        <v>0</v>
      </c>
      <c r="BF2490" s="194">
        <f>IF(N2490="snížená",J2490,0)</f>
        <v>0</v>
      </c>
      <c r="BG2490" s="194">
        <f>IF(N2490="zákl. přenesená",J2490,0)</f>
        <v>0</v>
      </c>
      <c r="BH2490" s="194">
        <f>IF(N2490="sníž. přenesená",J2490,0)</f>
        <v>0</v>
      </c>
      <c r="BI2490" s="194">
        <f>IF(N2490="nulová",J2490,0)</f>
        <v>0</v>
      </c>
      <c r="BJ2490" s="17" t="s">
        <v>85</v>
      </c>
      <c r="BK2490" s="194">
        <f>ROUND(I2490*H2490,2)</f>
        <v>0</v>
      </c>
      <c r="BL2490" s="17" t="s">
        <v>4195</v>
      </c>
      <c r="BM2490" s="193" t="s">
        <v>4240</v>
      </c>
    </row>
    <row r="2491" spans="1:65" s="14" customFormat="1" ht="10.199999999999999">
      <c r="B2491" s="206"/>
      <c r="C2491" s="207"/>
      <c r="D2491" s="197" t="s">
        <v>167</v>
      </c>
      <c r="E2491" s="208" t="s">
        <v>1</v>
      </c>
      <c r="F2491" s="209" t="s">
        <v>85</v>
      </c>
      <c r="G2491" s="207"/>
      <c r="H2491" s="210">
        <v>1</v>
      </c>
      <c r="I2491" s="211"/>
      <c r="J2491" s="207"/>
      <c r="K2491" s="207"/>
      <c r="L2491" s="212"/>
      <c r="M2491" s="213"/>
      <c r="N2491" s="214"/>
      <c r="O2491" s="214"/>
      <c r="P2491" s="214"/>
      <c r="Q2491" s="214"/>
      <c r="R2491" s="214"/>
      <c r="S2491" s="214"/>
      <c r="T2491" s="215"/>
      <c r="AT2491" s="216" t="s">
        <v>167</v>
      </c>
      <c r="AU2491" s="216" t="s">
        <v>87</v>
      </c>
      <c r="AV2491" s="14" t="s">
        <v>87</v>
      </c>
      <c r="AW2491" s="14" t="s">
        <v>33</v>
      </c>
      <c r="AX2491" s="14" t="s">
        <v>85</v>
      </c>
      <c r="AY2491" s="216" t="s">
        <v>157</v>
      </c>
    </row>
    <row r="2492" spans="1:65" s="2" customFormat="1" ht="16.5" customHeight="1">
      <c r="A2492" s="34"/>
      <c r="B2492" s="35"/>
      <c r="C2492" s="182" t="s">
        <v>4241</v>
      </c>
      <c r="D2492" s="182" t="s">
        <v>160</v>
      </c>
      <c r="E2492" s="183" t="s">
        <v>4242</v>
      </c>
      <c r="F2492" s="184" t="s">
        <v>4243</v>
      </c>
      <c r="G2492" s="185" t="s">
        <v>1124</v>
      </c>
      <c r="H2492" s="186">
        <v>1</v>
      </c>
      <c r="I2492" s="187"/>
      <c r="J2492" s="188">
        <f>ROUND(I2492*H2492,2)</f>
        <v>0</v>
      </c>
      <c r="K2492" s="184" t="s">
        <v>164</v>
      </c>
      <c r="L2492" s="39"/>
      <c r="M2492" s="189" t="s">
        <v>1</v>
      </c>
      <c r="N2492" s="190" t="s">
        <v>43</v>
      </c>
      <c r="O2492" s="71"/>
      <c r="P2492" s="191">
        <f>O2492*H2492</f>
        <v>0</v>
      </c>
      <c r="Q2492" s="191">
        <v>0</v>
      </c>
      <c r="R2492" s="191">
        <f>Q2492*H2492</f>
        <v>0</v>
      </c>
      <c r="S2492" s="191">
        <v>0</v>
      </c>
      <c r="T2492" s="192">
        <f>S2492*H2492</f>
        <v>0</v>
      </c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4"/>
      <c r="AE2492" s="34"/>
      <c r="AR2492" s="193" t="s">
        <v>4195</v>
      </c>
      <c r="AT2492" s="193" t="s">
        <v>160</v>
      </c>
      <c r="AU2492" s="193" t="s">
        <v>87</v>
      </c>
      <c r="AY2492" s="17" t="s">
        <v>157</v>
      </c>
      <c r="BE2492" s="194">
        <f>IF(N2492="základní",J2492,0)</f>
        <v>0</v>
      </c>
      <c r="BF2492" s="194">
        <f>IF(N2492="snížená",J2492,0)</f>
        <v>0</v>
      </c>
      <c r="BG2492" s="194">
        <f>IF(N2492="zákl. přenesená",J2492,0)</f>
        <v>0</v>
      </c>
      <c r="BH2492" s="194">
        <f>IF(N2492="sníž. přenesená",J2492,0)</f>
        <v>0</v>
      </c>
      <c r="BI2492" s="194">
        <f>IF(N2492="nulová",J2492,0)</f>
        <v>0</v>
      </c>
      <c r="BJ2492" s="17" t="s">
        <v>85</v>
      </c>
      <c r="BK2492" s="194">
        <f>ROUND(I2492*H2492,2)</f>
        <v>0</v>
      </c>
      <c r="BL2492" s="17" t="s">
        <v>4195</v>
      </c>
      <c r="BM2492" s="193" t="s">
        <v>4244</v>
      </c>
    </row>
    <row r="2493" spans="1:65" s="14" customFormat="1" ht="10.199999999999999">
      <c r="B2493" s="206"/>
      <c r="C2493" s="207"/>
      <c r="D2493" s="197" t="s">
        <v>167</v>
      </c>
      <c r="E2493" s="208" t="s">
        <v>1</v>
      </c>
      <c r="F2493" s="209" t="s">
        <v>85</v>
      </c>
      <c r="G2493" s="207"/>
      <c r="H2493" s="210">
        <v>1</v>
      </c>
      <c r="I2493" s="211"/>
      <c r="J2493" s="207"/>
      <c r="K2493" s="207"/>
      <c r="L2493" s="212"/>
      <c r="M2493" s="213"/>
      <c r="N2493" s="214"/>
      <c r="O2493" s="214"/>
      <c r="P2493" s="214"/>
      <c r="Q2493" s="214"/>
      <c r="R2493" s="214"/>
      <c r="S2493" s="214"/>
      <c r="T2493" s="215"/>
      <c r="AT2493" s="216" t="s">
        <v>167</v>
      </c>
      <c r="AU2493" s="216" t="s">
        <v>87</v>
      </c>
      <c r="AV2493" s="14" t="s">
        <v>87</v>
      </c>
      <c r="AW2493" s="14" t="s">
        <v>33</v>
      </c>
      <c r="AX2493" s="14" t="s">
        <v>85</v>
      </c>
      <c r="AY2493" s="216" t="s">
        <v>157</v>
      </c>
    </row>
    <row r="2494" spans="1:65" s="2" customFormat="1" ht="16.5" customHeight="1">
      <c r="A2494" s="34"/>
      <c r="B2494" s="35"/>
      <c r="C2494" s="182" t="s">
        <v>4245</v>
      </c>
      <c r="D2494" s="182" t="s">
        <v>160</v>
      </c>
      <c r="E2494" s="183" t="s">
        <v>4246</v>
      </c>
      <c r="F2494" s="184" t="s">
        <v>4247</v>
      </c>
      <c r="G2494" s="185" t="s">
        <v>1124</v>
      </c>
      <c r="H2494" s="186">
        <v>1</v>
      </c>
      <c r="I2494" s="187"/>
      <c r="J2494" s="188">
        <f>ROUND(I2494*H2494,2)</f>
        <v>0</v>
      </c>
      <c r="K2494" s="184" t="s">
        <v>164</v>
      </c>
      <c r="L2494" s="39"/>
      <c r="M2494" s="189" t="s">
        <v>1</v>
      </c>
      <c r="N2494" s="190" t="s">
        <v>43</v>
      </c>
      <c r="O2494" s="71"/>
      <c r="P2494" s="191">
        <f>O2494*H2494</f>
        <v>0</v>
      </c>
      <c r="Q2494" s="191">
        <v>0</v>
      </c>
      <c r="R2494" s="191">
        <f>Q2494*H2494</f>
        <v>0</v>
      </c>
      <c r="S2494" s="191">
        <v>0</v>
      </c>
      <c r="T2494" s="192">
        <f>S2494*H2494</f>
        <v>0</v>
      </c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4"/>
      <c r="AE2494" s="34"/>
      <c r="AR2494" s="193" t="s">
        <v>4195</v>
      </c>
      <c r="AT2494" s="193" t="s">
        <v>160</v>
      </c>
      <c r="AU2494" s="193" t="s">
        <v>87</v>
      </c>
      <c r="AY2494" s="17" t="s">
        <v>157</v>
      </c>
      <c r="BE2494" s="194">
        <f>IF(N2494="základní",J2494,0)</f>
        <v>0</v>
      </c>
      <c r="BF2494" s="194">
        <f>IF(N2494="snížená",J2494,0)</f>
        <v>0</v>
      </c>
      <c r="BG2494" s="194">
        <f>IF(N2494="zákl. přenesená",J2494,0)</f>
        <v>0</v>
      </c>
      <c r="BH2494" s="194">
        <f>IF(N2494="sníž. přenesená",J2494,0)</f>
        <v>0</v>
      </c>
      <c r="BI2494" s="194">
        <f>IF(N2494="nulová",J2494,0)</f>
        <v>0</v>
      </c>
      <c r="BJ2494" s="17" t="s">
        <v>85</v>
      </c>
      <c r="BK2494" s="194">
        <f>ROUND(I2494*H2494,2)</f>
        <v>0</v>
      </c>
      <c r="BL2494" s="17" t="s">
        <v>4195</v>
      </c>
      <c r="BM2494" s="193" t="s">
        <v>4248</v>
      </c>
    </row>
    <row r="2495" spans="1:65" s="14" customFormat="1" ht="10.199999999999999">
      <c r="B2495" s="206"/>
      <c r="C2495" s="207"/>
      <c r="D2495" s="197" t="s">
        <v>167</v>
      </c>
      <c r="E2495" s="208" t="s">
        <v>1</v>
      </c>
      <c r="F2495" s="209" t="s">
        <v>85</v>
      </c>
      <c r="G2495" s="207"/>
      <c r="H2495" s="210">
        <v>1</v>
      </c>
      <c r="I2495" s="211"/>
      <c r="J2495" s="207"/>
      <c r="K2495" s="207"/>
      <c r="L2495" s="212"/>
      <c r="M2495" s="213"/>
      <c r="N2495" s="214"/>
      <c r="O2495" s="214"/>
      <c r="P2495" s="214"/>
      <c r="Q2495" s="214"/>
      <c r="R2495" s="214"/>
      <c r="S2495" s="214"/>
      <c r="T2495" s="215"/>
      <c r="AT2495" s="216" t="s">
        <v>167</v>
      </c>
      <c r="AU2495" s="216" t="s">
        <v>87</v>
      </c>
      <c r="AV2495" s="14" t="s">
        <v>87</v>
      </c>
      <c r="AW2495" s="14" t="s">
        <v>33</v>
      </c>
      <c r="AX2495" s="14" t="s">
        <v>85</v>
      </c>
      <c r="AY2495" s="216" t="s">
        <v>157</v>
      </c>
    </row>
    <row r="2496" spans="1:65" s="2" customFormat="1" ht="16.5" customHeight="1">
      <c r="A2496" s="34"/>
      <c r="B2496" s="35"/>
      <c r="C2496" s="182" t="s">
        <v>4249</v>
      </c>
      <c r="D2496" s="182" t="s">
        <v>160</v>
      </c>
      <c r="E2496" s="183" t="s">
        <v>4250</v>
      </c>
      <c r="F2496" s="184" t="s">
        <v>4251</v>
      </c>
      <c r="G2496" s="185" t="s">
        <v>1124</v>
      </c>
      <c r="H2496" s="186">
        <v>1</v>
      </c>
      <c r="I2496" s="187"/>
      <c r="J2496" s="188">
        <f>ROUND(I2496*H2496,2)</f>
        <v>0</v>
      </c>
      <c r="K2496" s="184" t="s">
        <v>164</v>
      </c>
      <c r="L2496" s="39"/>
      <c r="M2496" s="189" t="s">
        <v>1</v>
      </c>
      <c r="N2496" s="190" t="s">
        <v>43</v>
      </c>
      <c r="O2496" s="71"/>
      <c r="P2496" s="191">
        <f>O2496*H2496</f>
        <v>0</v>
      </c>
      <c r="Q2496" s="191">
        <v>0</v>
      </c>
      <c r="R2496" s="191">
        <f>Q2496*H2496</f>
        <v>0</v>
      </c>
      <c r="S2496" s="191">
        <v>0</v>
      </c>
      <c r="T2496" s="19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193" t="s">
        <v>4195</v>
      </c>
      <c r="AT2496" s="193" t="s">
        <v>160</v>
      </c>
      <c r="AU2496" s="193" t="s">
        <v>87</v>
      </c>
      <c r="AY2496" s="17" t="s">
        <v>157</v>
      </c>
      <c r="BE2496" s="194">
        <f>IF(N2496="základní",J2496,0)</f>
        <v>0</v>
      </c>
      <c r="BF2496" s="194">
        <f>IF(N2496="snížená",J2496,0)</f>
        <v>0</v>
      </c>
      <c r="BG2496" s="194">
        <f>IF(N2496="zákl. přenesená",J2496,0)</f>
        <v>0</v>
      </c>
      <c r="BH2496" s="194">
        <f>IF(N2496="sníž. přenesená",J2496,0)</f>
        <v>0</v>
      </c>
      <c r="BI2496" s="194">
        <f>IF(N2496="nulová",J2496,0)</f>
        <v>0</v>
      </c>
      <c r="BJ2496" s="17" t="s">
        <v>85</v>
      </c>
      <c r="BK2496" s="194">
        <f>ROUND(I2496*H2496,2)</f>
        <v>0</v>
      </c>
      <c r="BL2496" s="17" t="s">
        <v>4195</v>
      </c>
      <c r="BM2496" s="193" t="s">
        <v>4252</v>
      </c>
    </row>
    <row r="2497" spans="1:65" s="14" customFormat="1" ht="10.199999999999999">
      <c r="B2497" s="206"/>
      <c r="C2497" s="207"/>
      <c r="D2497" s="197" t="s">
        <v>167</v>
      </c>
      <c r="E2497" s="208" t="s">
        <v>1</v>
      </c>
      <c r="F2497" s="209" t="s">
        <v>85</v>
      </c>
      <c r="G2497" s="207"/>
      <c r="H2497" s="210">
        <v>1</v>
      </c>
      <c r="I2497" s="211"/>
      <c r="J2497" s="207"/>
      <c r="K2497" s="207"/>
      <c r="L2497" s="212"/>
      <c r="M2497" s="213"/>
      <c r="N2497" s="214"/>
      <c r="O2497" s="214"/>
      <c r="P2497" s="214"/>
      <c r="Q2497" s="214"/>
      <c r="R2497" s="214"/>
      <c r="S2497" s="214"/>
      <c r="T2497" s="215"/>
      <c r="AT2497" s="216" t="s">
        <v>167</v>
      </c>
      <c r="AU2497" s="216" t="s">
        <v>87</v>
      </c>
      <c r="AV2497" s="14" t="s">
        <v>87</v>
      </c>
      <c r="AW2497" s="14" t="s">
        <v>33</v>
      </c>
      <c r="AX2497" s="14" t="s">
        <v>85</v>
      </c>
      <c r="AY2497" s="216" t="s">
        <v>157</v>
      </c>
    </row>
    <row r="2498" spans="1:65" s="2" customFormat="1" ht="16.5" customHeight="1">
      <c r="A2498" s="34"/>
      <c r="B2498" s="35"/>
      <c r="C2498" s="182" t="s">
        <v>4253</v>
      </c>
      <c r="D2498" s="182" t="s">
        <v>160</v>
      </c>
      <c r="E2498" s="183" t="s">
        <v>4254</v>
      </c>
      <c r="F2498" s="184" t="s">
        <v>4255</v>
      </c>
      <c r="G2498" s="185" t="s">
        <v>1124</v>
      </c>
      <c r="H2498" s="186">
        <v>1</v>
      </c>
      <c r="I2498" s="187"/>
      <c r="J2498" s="188">
        <f>ROUND(I2498*H2498,2)</f>
        <v>0</v>
      </c>
      <c r="K2498" s="184" t="s">
        <v>164</v>
      </c>
      <c r="L2498" s="39"/>
      <c r="M2498" s="189" t="s">
        <v>1</v>
      </c>
      <c r="N2498" s="190" t="s">
        <v>43</v>
      </c>
      <c r="O2498" s="71"/>
      <c r="P2498" s="191">
        <f>O2498*H2498</f>
        <v>0</v>
      </c>
      <c r="Q2498" s="191">
        <v>0</v>
      </c>
      <c r="R2498" s="191">
        <f>Q2498*H2498</f>
        <v>0</v>
      </c>
      <c r="S2498" s="191">
        <v>0</v>
      </c>
      <c r="T2498" s="19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193" t="s">
        <v>4195</v>
      </c>
      <c r="AT2498" s="193" t="s">
        <v>160</v>
      </c>
      <c r="AU2498" s="193" t="s">
        <v>87</v>
      </c>
      <c r="AY2498" s="17" t="s">
        <v>157</v>
      </c>
      <c r="BE2498" s="194">
        <f>IF(N2498="základní",J2498,0)</f>
        <v>0</v>
      </c>
      <c r="BF2498" s="194">
        <f>IF(N2498="snížená",J2498,0)</f>
        <v>0</v>
      </c>
      <c r="BG2498" s="194">
        <f>IF(N2498="zákl. přenesená",J2498,0)</f>
        <v>0</v>
      </c>
      <c r="BH2498" s="194">
        <f>IF(N2498="sníž. přenesená",J2498,0)</f>
        <v>0</v>
      </c>
      <c r="BI2498" s="194">
        <f>IF(N2498="nulová",J2498,0)</f>
        <v>0</v>
      </c>
      <c r="BJ2498" s="17" t="s">
        <v>85</v>
      </c>
      <c r="BK2498" s="194">
        <f>ROUND(I2498*H2498,2)</f>
        <v>0</v>
      </c>
      <c r="BL2498" s="17" t="s">
        <v>4195</v>
      </c>
      <c r="BM2498" s="193" t="s">
        <v>4256</v>
      </c>
    </row>
    <row r="2499" spans="1:65" s="14" customFormat="1" ht="10.199999999999999">
      <c r="B2499" s="206"/>
      <c r="C2499" s="207"/>
      <c r="D2499" s="197" t="s">
        <v>167</v>
      </c>
      <c r="E2499" s="208" t="s">
        <v>1</v>
      </c>
      <c r="F2499" s="209" t="s">
        <v>85</v>
      </c>
      <c r="G2499" s="207"/>
      <c r="H2499" s="210">
        <v>1</v>
      </c>
      <c r="I2499" s="211"/>
      <c r="J2499" s="207"/>
      <c r="K2499" s="207"/>
      <c r="L2499" s="212"/>
      <c r="M2499" s="213"/>
      <c r="N2499" s="214"/>
      <c r="O2499" s="214"/>
      <c r="P2499" s="214"/>
      <c r="Q2499" s="214"/>
      <c r="R2499" s="214"/>
      <c r="S2499" s="214"/>
      <c r="T2499" s="215"/>
      <c r="AT2499" s="216" t="s">
        <v>167</v>
      </c>
      <c r="AU2499" s="216" t="s">
        <v>87</v>
      </c>
      <c r="AV2499" s="14" t="s">
        <v>87</v>
      </c>
      <c r="AW2499" s="14" t="s">
        <v>33</v>
      </c>
      <c r="AX2499" s="14" t="s">
        <v>85</v>
      </c>
      <c r="AY2499" s="216" t="s">
        <v>157</v>
      </c>
    </row>
    <row r="2500" spans="1:65" s="2" customFormat="1" ht="16.5" customHeight="1">
      <c r="A2500" s="34"/>
      <c r="B2500" s="35"/>
      <c r="C2500" s="182" t="s">
        <v>4257</v>
      </c>
      <c r="D2500" s="182" t="s">
        <v>160</v>
      </c>
      <c r="E2500" s="183" t="s">
        <v>4258</v>
      </c>
      <c r="F2500" s="184" t="s">
        <v>4259</v>
      </c>
      <c r="G2500" s="185" t="s">
        <v>1124</v>
      </c>
      <c r="H2500" s="186">
        <v>1</v>
      </c>
      <c r="I2500" s="187"/>
      <c r="J2500" s="188">
        <f>ROUND(I2500*H2500,2)</f>
        <v>0</v>
      </c>
      <c r="K2500" s="184" t="s">
        <v>164</v>
      </c>
      <c r="L2500" s="39"/>
      <c r="M2500" s="189" t="s">
        <v>1</v>
      </c>
      <c r="N2500" s="190" t="s">
        <v>43</v>
      </c>
      <c r="O2500" s="71"/>
      <c r="P2500" s="191">
        <f>O2500*H2500</f>
        <v>0</v>
      </c>
      <c r="Q2500" s="191">
        <v>0</v>
      </c>
      <c r="R2500" s="191">
        <f>Q2500*H2500</f>
        <v>0</v>
      </c>
      <c r="S2500" s="191">
        <v>0</v>
      </c>
      <c r="T2500" s="19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193" t="s">
        <v>4195</v>
      </c>
      <c r="AT2500" s="193" t="s">
        <v>160</v>
      </c>
      <c r="AU2500" s="193" t="s">
        <v>87</v>
      </c>
      <c r="AY2500" s="17" t="s">
        <v>157</v>
      </c>
      <c r="BE2500" s="194">
        <f>IF(N2500="základní",J2500,0)</f>
        <v>0</v>
      </c>
      <c r="BF2500" s="194">
        <f>IF(N2500="snížená",J2500,0)</f>
        <v>0</v>
      </c>
      <c r="BG2500" s="194">
        <f>IF(N2500="zákl. přenesená",J2500,0)</f>
        <v>0</v>
      </c>
      <c r="BH2500" s="194">
        <f>IF(N2500="sníž. přenesená",J2500,0)</f>
        <v>0</v>
      </c>
      <c r="BI2500" s="194">
        <f>IF(N2500="nulová",J2500,0)</f>
        <v>0</v>
      </c>
      <c r="BJ2500" s="17" t="s">
        <v>85</v>
      </c>
      <c r="BK2500" s="194">
        <f>ROUND(I2500*H2500,2)</f>
        <v>0</v>
      </c>
      <c r="BL2500" s="17" t="s">
        <v>4195</v>
      </c>
      <c r="BM2500" s="193" t="s">
        <v>4260</v>
      </c>
    </row>
    <row r="2501" spans="1:65" s="14" customFormat="1" ht="10.199999999999999">
      <c r="B2501" s="206"/>
      <c r="C2501" s="207"/>
      <c r="D2501" s="197" t="s">
        <v>167</v>
      </c>
      <c r="E2501" s="208" t="s">
        <v>1</v>
      </c>
      <c r="F2501" s="209" t="s">
        <v>85</v>
      </c>
      <c r="G2501" s="207"/>
      <c r="H2501" s="210">
        <v>1</v>
      </c>
      <c r="I2501" s="211"/>
      <c r="J2501" s="207"/>
      <c r="K2501" s="207"/>
      <c r="L2501" s="212"/>
      <c r="M2501" s="213"/>
      <c r="N2501" s="214"/>
      <c r="O2501" s="214"/>
      <c r="P2501" s="214"/>
      <c r="Q2501" s="214"/>
      <c r="R2501" s="214"/>
      <c r="S2501" s="214"/>
      <c r="T2501" s="215"/>
      <c r="AT2501" s="216" t="s">
        <v>167</v>
      </c>
      <c r="AU2501" s="216" t="s">
        <v>87</v>
      </c>
      <c r="AV2501" s="14" t="s">
        <v>87</v>
      </c>
      <c r="AW2501" s="14" t="s">
        <v>33</v>
      </c>
      <c r="AX2501" s="14" t="s">
        <v>85</v>
      </c>
      <c r="AY2501" s="216" t="s">
        <v>157</v>
      </c>
    </row>
    <row r="2502" spans="1:65" s="12" customFormat="1" ht="22.8" customHeight="1">
      <c r="B2502" s="166"/>
      <c r="C2502" s="167"/>
      <c r="D2502" s="168" t="s">
        <v>77</v>
      </c>
      <c r="E2502" s="180" t="s">
        <v>4261</v>
      </c>
      <c r="F2502" s="180" t="s">
        <v>4262</v>
      </c>
      <c r="G2502" s="167"/>
      <c r="H2502" s="167"/>
      <c r="I2502" s="170"/>
      <c r="J2502" s="181">
        <f>BK2502</f>
        <v>0</v>
      </c>
      <c r="K2502" s="167"/>
      <c r="L2502" s="172"/>
      <c r="M2502" s="173"/>
      <c r="N2502" s="174"/>
      <c r="O2502" s="174"/>
      <c r="P2502" s="175">
        <f>SUM(P2503:P2512)</f>
        <v>0</v>
      </c>
      <c r="Q2502" s="174"/>
      <c r="R2502" s="175">
        <f>SUM(R2503:R2512)</f>
        <v>0</v>
      </c>
      <c r="S2502" s="174"/>
      <c r="T2502" s="176">
        <f>SUM(T2503:T2512)</f>
        <v>0</v>
      </c>
      <c r="AR2502" s="177" t="s">
        <v>199</v>
      </c>
      <c r="AT2502" s="178" t="s">
        <v>77</v>
      </c>
      <c r="AU2502" s="178" t="s">
        <v>85</v>
      </c>
      <c r="AY2502" s="177" t="s">
        <v>157</v>
      </c>
      <c r="BK2502" s="179">
        <f>SUM(BK2503:BK2512)</f>
        <v>0</v>
      </c>
    </row>
    <row r="2503" spans="1:65" s="2" customFormat="1" ht="16.5" customHeight="1">
      <c r="A2503" s="34"/>
      <c r="B2503" s="35"/>
      <c r="C2503" s="182" t="s">
        <v>4263</v>
      </c>
      <c r="D2503" s="182" t="s">
        <v>160</v>
      </c>
      <c r="E2503" s="183" t="s">
        <v>4264</v>
      </c>
      <c r="F2503" s="184" t="s">
        <v>4265</v>
      </c>
      <c r="G2503" s="185" t="s">
        <v>1124</v>
      </c>
      <c r="H2503" s="186">
        <v>1</v>
      </c>
      <c r="I2503" s="187"/>
      <c r="J2503" s="188">
        <f>ROUND(I2503*H2503,2)</f>
        <v>0</v>
      </c>
      <c r="K2503" s="184" t="s">
        <v>164</v>
      </c>
      <c r="L2503" s="39"/>
      <c r="M2503" s="189" t="s">
        <v>1</v>
      </c>
      <c r="N2503" s="190" t="s">
        <v>43</v>
      </c>
      <c r="O2503" s="71"/>
      <c r="P2503" s="191">
        <f>O2503*H2503</f>
        <v>0</v>
      </c>
      <c r="Q2503" s="191">
        <v>0</v>
      </c>
      <c r="R2503" s="191">
        <f>Q2503*H2503</f>
        <v>0</v>
      </c>
      <c r="S2503" s="191">
        <v>0</v>
      </c>
      <c r="T2503" s="192">
        <f>S2503*H2503</f>
        <v>0</v>
      </c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4"/>
      <c r="AE2503" s="34"/>
      <c r="AR2503" s="193" t="s">
        <v>4195</v>
      </c>
      <c r="AT2503" s="193" t="s">
        <v>160</v>
      </c>
      <c r="AU2503" s="193" t="s">
        <v>87</v>
      </c>
      <c r="AY2503" s="17" t="s">
        <v>157</v>
      </c>
      <c r="BE2503" s="194">
        <f>IF(N2503="základní",J2503,0)</f>
        <v>0</v>
      </c>
      <c r="BF2503" s="194">
        <f>IF(N2503="snížená",J2503,0)</f>
        <v>0</v>
      </c>
      <c r="BG2503" s="194">
        <f>IF(N2503="zákl. přenesená",J2503,0)</f>
        <v>0</v>
      </c>
      <c r="BH2503" s="194">
        <f>IF(N2503="sníž. přenesená",J2503,0)</f>
        <v>0</v>
      </c>
      <c r="BI2503" s="194">
        <f>IF(N2503="nulová",J2503,0)</f>
        <v>0</v>
      </c>
      <c r="BJ2503" s="17" t="s">
        <v>85</v>
      </c>
      <c r="BK2503" s="194">
        <f>ROUND(I2503*H2503,2)</f>
        <v>0</v>
      </c>
      <c r="BL2503" s="17" t="s">
        <v>4195</v>
      </c>
      <c r="BM2503" s="193" t="s">
        <v>4266</v>
      </c>
    </row>
    <row r="2504" spans="1:65" s="14" customFormat="1" ht="10.199999999999999">
      <c r="B2504" s="206"/>
      <c r="C2504" s="207"/>
      <c r="D2504" s="197" t="s">
        <v>167</v>
      </c>
      <c r="E2504" s="208" t="s">
        <v>1</v>
      </c>
      <c r="F2504" s="209" t="s">
        <v>85</v>
      </c>
      <c r="G2504" s="207"/>
      <c r="H2504" s="210">
        <v>1</v>
      </c>
      <c r="I2504" s="211"/>
      <c r="J2504" s="207"/>
      <c r="K2504" s="207"/>
      <c r="L2504" s="212"/>
      <c r="M2504" s="213"/>
      <c r="N2504" s="214"/>
      <c r="O2504" s="214"/>
      <c r="P2504" s="214"/>
      <c r="Q2504" s="214"/>
      <c r="R2504" s="214"/>
      <c r="S2504" s="214"/>
      <c r="T2504" s="215"/>
      <c r="AT2504" s="216" t="s">
        <v>167</v>
      </c>
      <c r="AU2504" s="216" t="s">
        <v>87</v>
      </c>
      <c r="AV2504" s="14" t="s">
        <v>87</v>
      </c>
      <c r="AW2504" s="14" t="s">
        <v>33</v>
      </c>
      <c r="AX2504" s="14" t="s">
        <v>85</v>
      </c>
      <c r="AY2504" s="216" t="s">
        <v>157</v>
      </c>
    </row>
    <row r="2505" spans="1:65" s="2" customFormat="1" ht="16.5" customHeight="1">
      <c r="A2505" s="34"/>
      <c r="B2505" s="35"/>
      <c r="C2505" s="182" t="s">
        <v>4267</v>
      </c>
      <c r="D2505" s="182" t="s">
        <v>160</v>
      </c>
      <c r="E2505" s="183" t="s">
        <v>4268</v>
      </c>
      <c r="F2505" s="184" t="s">
        <v>4269</v>
      </c>
      <c r="G2505" s="185" t="s">
        <v>1124</v>
      </c>
      <c r="H2505" s="186">
        <v>1</v>
      </c>
      <c r="I2505" s="187"/>
      <c r="J2505" s="188">
        <f>ROUND(I2505*H2505,2)</f>
        <v>0</v>
      </c>
      <c r="K2505" s="184" t="s">
        <v>164</v>
      </c>
      <c r="L2505" s="39"/>
      <c r="M2505" s="189" t="s">
        <v>1</v>
      </c>
      <c r="N2505" s="190" t="s">
        <v>43</v>
      </c>
      <c r="O2505" s="71"/>
      <c r="P2505" s="191">
        <f>O2505*H2505</f>
        <v>0</v>
      </c>
      <c r="Q2505" s="191">
        <v>0</v>
      </c>
      <c r="R2505" s="191">
        <f>Q2505*H2505</f>
        <v>0</v>
      </c>
      <c r="S2505" s="191">
        <v>0</v>
      </c>
      <c r="T2505" s="192">
        <f>S2505*H2505</f>
        <v>0</v>
      </c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  <c r="AR2505" s="193" t="s">
        <v>4195</v>
      </c>
      <c r="AT2505" s="193" t="s">
        <v>160</v>
      </c>
      <c r="AU2505" s="193" t="s">
        <v>87</v>
      </c>
      <c r="AY2505" s="17" t="s">
        <v>157</v>
      </c>
      <c r="BE2505" s="194">
        <f>IF(N2505="základní",J2505,0)</f>
        <v>0</v>
      </c>
      <c r="BF2505" s="194">
        <f>IF(N2505="snížená",J2505,0)</f>
        <v>0</v>
      </c>
      <c r="BG2505" s="194">
        <f>IF(N2505="zákl. přenesená",J2505,0)</f>
        <v>0</v>
      </c>
      <c r="BH2505" s="194">
        <f>IF(N2505="sníž. přenesená",J2505,0)</f>
        <v>0</v>
      </c>
      <c r="BI2505" s="194">
        <f>IF(N2505="nulová",J2505,0)</f>
        <v>0</v>
      </c>
      <c r="BJ2505" s="17" t="s">
        <v>85</v>
      </c>
      <c r="BK2505" s="194">
        <f>ROUND(I2505*H2505,2)</f>
        <v>0</v>
      </c>
      <c r="BL2505" s="17" t="s">
        <v>4195</v>
      </c>
      <c r="BM2505" s="193" t="s">
        <v>4270</v>
      </c>
    </row>
    <row r="2506" spans="1:65" s="14" customFormat="1" ht="10.199999999999999">
      <c r="B2506" s="206"/>
      <c r="C2506" s="207"/>
      <c r="D2506" s="197" t="s">
        <v>167</v>
      </c>
      <c r="E2506" s="208" t="s">
        <v>1</v>
      </c>
      <c r="F2506" s="209" t="s">
        <v>85</v>
      </c>
      <c r="G2506" s="207"/>
      <c r="H2506" s="210">
        <v>1</v>
      </c>
      <c r="I2506" s="211"/>
      <c r="J2506" s="207"/>
      <c r="K2506" s="207"/>
      <c r="L2506" s="212"/>
      <c r="M2506" s="213"/>
      <c r="N2506" s="214"/>
      <c r="O2506" s="214"/>
      <c r="P2506" s="214"/>
      <c r="Q2506" s="214"/>
      <c r="R2506" s="214"/>
      <c r="S2506" s="214"/>
      <c r="T2506" s="215"/>
      <c r="AT2506" s="216" t="s">
        <v>167</v>
      </c>
      <c r="AU2506" s="216" t="s">
        <v>87</v>
      </c>
      <c r="AV2506" s="14" t="s">
        <v>87</v>
      </c>
      <c r="AW2506" s="14" t="s">
        <v>33</v>
      </c>
      <c r="AX2506" s="14" t="s">
        <v>85</v>
      </c>
      <c r="AY2506" s="216" t="s">
        <v>157</v>
      </c>
    </row>
    <row r="2507" spans="1:65" s="2" customFormat="1" ht="16.5" customHeight="1">
      <c r="A2507" s="34"/>
      <c r="B2507" s="35"/>
      <c r="C2507" s="182" t="s">
        <v>4271</v>
      </c>
      <c r="D2507" s="182" t="s">
        <v>160</v>
      </c>
      <c r="E2507" s="183" t="s">
        <v>4272</v>
      </c>
      <c r="F2507" s="184" t="s">
        <v>4273</v>
      </c>
      <c r="G2507" s="185" t="s">
        <v>1124</v>
      </c>
      <c r="H2507" s="186">
        <v>1</v>
      </c>
      <c r="I2507" s="187"/>
      <c r="J2507" s="188">
        <f>ROUND(I2507*H2507,2)</f>
        <v>0</v>
      </c>
      <c r="K2507" s="184" t="s">
        <v>164</v>
      </c>
      <c r="L2507" s="39"/>
      <c r="M2507" s="189" t="s">
        <v>1</v>
      </c>
      <c r="N2507" s="190" t="s">
        <v>43</v>
      </c>
      <c r="O2507" s="71"/>
      <c r="P2507" s="191">
        <f>O2507*H2507</f>
        <v>0</v>
      </c>
      <c r="Q2507" s="191">
        <v>0</v>
      </c>
      <c r="R2507" s="191">
        <f>Q2507*H2507</f>
        <v>0</v>
      </c>
      <c r="S2507" s="191">
        <v>0</v>
      </c>
      <c r="T2507" s="192">
        <f>S2507*H2507</f>
        <v>0</v>
      </c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4"/>
      <c r="AE2507" s="34"/>
      <c r="AR2507" s="193" t="s">
        <v>4195</v>
      </c>
      <c r="AT2507" s="193" t="s">
        <v>160</v>
      </c>
      <c r="AU2507" s="193" t="s">
        <v>87</v>
      </c>
      <c r="AY2507" s="17" t="s">
        <v>157</v>
      </c>
      <c r="BE2507" s="194">
        <f>IF(N2507="základní",J2507,0)</f>
        <v>0</v>
      </c>
      <c r="BF2507" s="194">
        <f>IF(N2507="snížená",J2507,0)</f>
        <v>0</v>
      </c>
      <c r="BG2507" s="194">
        <f>IF(N2507="zákl. přenesená",J2507,0)</f>
        <v>0</v>
      </c>
      <c r="BH2507" s="194">
        <f>IF(N2507="sníž. přenesená",J2507,0)</f>
        <v>0</v>
      </c>
      <c r="BI2507" s="194">
        <f>IF(N2507="nulová",J2507,0)</f>
        <v>0</v>
      </c>
      <c r="BJ2507" s="17" t="s">
        <v>85</v>
      </c>
      <c r="BK2507" s="194">
        <f>ROUND(I2507*H2507,2)</f>
        <v>0</v>
      </c>
      <c r="BL2507" s="17" t="s">
        <v>4195</v>
      </c>
      <c r="BM2507" s="193" t="s">
        <v>4274</v>
      </c>
    </row>
    <row r="2508" spans="1:65" s="14" customFormat="1" ht="10.199999999999999">
      <c r="B2508" s="206"/>
      <c r="C2508" s="207"/>
      <c r="D2508" s="197" t="s">
        <v>167</v>
      </c>
      <c r="E2508" s="208" t="s">
        <v>1</v>
      </c>
      <c r="F2508" s="209" t="s">
        <v>85</v>
      </c>
      <c r="G2508" s="207"/>
      <c r="H2508" s="210">
        <v>1</v>
      </c>
      <c r="I2508" s="211"/>
      <c r="J2508" s="207"/>
      <c r="K2508" s="207"/>
      <c r="L2508" s="212"/>
      <c r="M2508" s="213"/>
      <c r="N2508" s="214"/>
      <c r="O2508" s="214"/>
      <c r="P2508" s="214"/>
      <c r="Q2508" s="214"/>
      <c r="R2508" s="214"/>
      <c r="S2508" s="214"/>
      <c r="T2508" s="215"/>
      <c r="AT2508" s="216" t="s">
        <v>167</v>
      </c>
      <c r="AU2508" s="216" t="s">
        <v>87</v>
      </c>
      <c r="AV2508" s="14" t="s">
        <v>87</v>
      </c>
      <c r="AW2508" s="14" t="s">
        <v>33</v>
      </c>
      <c r="AX2508" s="14" t="s">
        <v>85</v>
      </c>
      <c r="AY2508" s="216" t="s">
        <v>157</v>
      </c>
    </row>
    <row r="2509" spans="1:65" s="2" customFormat="1" ht="16.5" customHeight="1">
      <c r="A2509" s="34"/>
      <c r="B2509" s="35"/>
      <c r="C2509" s="182" t="s">
        <v>4275</v>
      </c>
      <c r="D2509" s="182" t="s">
        <v>160</v>
      </c>
      <c r="E2509" s="183" t="s">
        <v>4276</v>
      </c>
      <c r="F2509" s="184" t="s">
        <v>4277</v>
      </c>
      <c r="G2509" s="185" t="s">
        <v>1124</v>
      </c>
      <c r="H2509" s="186">
        <v>1</v>
      </c>
      <c r="I2509" s="187"/>
      <c r="J2509" s="188">
        <f>ROUND(I2509*H2509,2)</f>
        <v>0</v>
      </c>
      <c r="K2509" s="184" t="s">
        <v>164</v>
      </c>
      <c r="L2509" s="39"/>
      <c r="M2509" s="189" t="s">
        <v>1</v>
      </c>
      <c r="N2509" s="190" t="s">
        <v>43</v>
      </c>
      <c r="O2509" s="71"/>
      <c r="P2509" s="191">
        <f>O2509*H2509</f>
        <v>0</v>
      </c>
      <c r="Q2509" s="191">
        <v>0</v>
      </c>
      <c r="R2509" s="191">
        <f>Q2509*H2509</f>
        <v>0</v>
      </c>
      <c r="S2509" s="191">
        <v>0</v>
      </c>
      <c r="T2509" s="192">
        <f>S2509*H2509</f>
        <v>0</v>
      </c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4"/>
      <c r="AE2509" s="34"/>
      <c r="AR2509" s="193" t="s">
        <v>4195</v>
      </c>
      <c r="AT2509" s="193" t="s">
        <v>160</v>
      </c>
      <c r="AU2509" s="193" t="s">
        <v>87</v>
      </c>
      <c r="AY2509" s="17" t="s">
        <v>157</v>
      </c>
      <c r="BE2509" s="194">
        <f>IF(N2509="základní",J2509,0)</f>
        <v>0</v>
      </c>
      <c r="BF2509" s="194">
        <f>IF(N2509="snížená",J2509,0)</f>
        <v>0</v>
      </c>
      <c r="BG2509" s="194">
        <f>IF(N2509="zákl. přenesená",J2509,0)</f>
        <v>0</v>
      </c>
      <c r="BH2509" s="194">
        <f>IF(N2509="sníž. přenesená",J2509,0)</f>
        <v>0</v>
      </c>
      <c r="BI2509" s="194">
        <f>IF(N2509="nulová",J2509,0)</f>
        <v>0</v>
      </c>
      <c r="BJ2509" s="17" t="s">
        <v>85</v>
      </c>
      <c r="BK2509" s="194">
        <f>ROUND(I2509*H2509,2)</f>
        <v>0</v>
      </c>
      <c r="BL2509" s="17" t="s">
        <v>4195</v>
      </c>
      <c r="BM2509" s="193" t="s">
        <v>4278</v>
      </c>
    </row>
    <row r="2510" spans="1:65" s="14" customFormat="1" ht="10.199999999999999">
      <c r="B2510" s="206"/>
      <c r="C2510" s="207"/>
      <c r="D2510" s="197" t="s">
        <v>167</v>
      </c>
      <c r="E2510" s="208" t="s">
        <v>1</v>
      </c>
      <c r="F2510" s="209" t="s">
        <v>85</v>
      </c>
      <c r="G2510" s="207"/>
      <c r="H2510" s="210">
        <v>1</v>
      </c>
      <c r="I2510" s="211"/>
      <c r="J2510" s="207"/>
      <c r="K2510" s="207"/>
      <c r="L2510" s="212"/>
      <c r="M2510" s="213"/>
      <c r="N2510" s="214"/>
      <c r="O2510" s="214"/>
      <c r="P2510" s="214"/>
      <c r="Q2510" s="214"/>
      <c r="R2510" s="214"/>
      <c r="S2510" s="214"/>
      <c r="T2510" s="215"/>
      <c r="AT2510" s="216" t="s">
        <v>167</v>
      </c>
      <c r="AU2510" s="216" t="s">
        <v>87</v>
      </c>
      <c r="AV2510" s="14" t="s">
        <v>87</v>
      </c>
      <c r="AW2510" s="14" t="s">
        <v>33</v>
      </c>
      <c r="AX2510" s="14" t="s">
        <v>85</v>
      </c>
      <c r="AY2510" s="216" t="s">
        <v>157</v>
      </c>
    </row>
    <row r="2511" spans="1:65" s="2" customFormat="1" ht="16.5" customHeight="1">
      <c r="A2511" s="34"/>
      <c r="B2511" s="35"/>
      <c r="C2511" s="182" t="s">
        <v>4279</v>
      </c>
      <c r="D2511" s="182" t="s">
        <v>160</v>
      </c>
      <c r="E2511" s="183" t="s">
        <v>4280</v>
      </c>
      <c r="F2511" s="184" t="s">
        <v>4281</v>
      </c>
      <c r="G2511" s="185" t="s">
        <v>1124</v>
      </c>
      <c r="H2511" s="186">
        <v>1</v>
      </c>
      <c r="I2511" s="187"/>
      <c r="J2511" s="188">
        <f>ROUND(I2511*H2511,2)</f>
        <v>0</v>
      </c>
      <c r="K2511" s="184" t="s">
        <v>164</v>
      </c>
      <c r="L2511" s="39"/>
      <c r="M2511" s="189" t="s">
        <v>1</v>
      </c>
      <c r="N2511" s="190" t="s">
        <v>43</v>
      </c>
      <c r="O2511" s="71"/>
      <c r="P2511" s="191">
        <f>O2511*H2511</f>
        <v>0</v>
      </c>
      <c r="Q2511" s="191">
        <v>0</v>
      </c>
      <c r="R2511" s="191">
        <f>Q2511*H2511</f>
        <v>0</v>
      </c>
      <c r="S2511" s="191">
        <v>0</v>
      </c>
      <c r="T2511" s="192">
        <f>S2511*H2511</f>
        <v>0</v>
      </c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4"/>
      <c r="AE2511" s="34"/>
      <c r="AR2511" s="193" t="s">
        <v>4195</v>
      </c>
      <c r="AT2511" s="193" t="s">
        <v>160</v>
      </c>
      <c r="AU2511" s="193" t="s">
        <v>87</v>
      </c>
      <c r="AY2511" s="17" t="s">
        <v>157</v>
      </c>
      <c r="BE2511" s="194">
        <f>IF(N2511="základní",J2511,0)</f>
        <v>0</v>
      </c>
      <c r="BF2511" s="194">
        <f>IF(N2511="snížená",J2511,0)</f>
        <v>0</v>
      </c>
      <c r="BG2511" s="194">
        <f>IF(N2511="zákl. přenesená",J2511,0)</f>
        <v>0</v>
      </c>
      <c r="BH2511" s="194">
        <f>IF(N2511="sníž. přenesená",J2511,0)</f>
        <v>0</v>
      </c>
      <c r="BI2511" s="194">
        <f>IF(N2511="nulová",J2511,0)</f>
        <v>0</v>
      </c>
      <c r="BJ2511" s="17" t="s">
        <v>85</v>
      </c>
      <c r="BK2511" s="194">
        <f>ROUND(I2511*H2511,2)</f>
        <v>0</v>
      </c>
      <c r="BL2511" s="17" t="s">
        <v>4195</v>
      </c>
      <c r="BM2511" s="193" t="s">
        <v>4282</v>
      </c>
    </row>
    <row r="2512" spans="1:65" s="14" customFormat="1" ht="10.199999999999999">
      <c r="B2512" s="206"/>
      <c r="C2512" s="207"/>
      <c r="D2512" s="197" t="s">
        <v>167</v>
      </c>
      <c r="E2512" s="208" t="s">
        <v>1</v>
      </c>
      <c r="F2512" s="209" t="s">
        <v>85</v>
      </c>
      <c r="G2512" s="207"/>
      <c r="H2512" s="210">
        <v>1</v>
      </c>
      <c r="I2512" s="211"/>
      <c r="J2512" s="207"/>
      <c r="K2512" s="207"/>
      <c r="L2512" s="212"/>
      <c r="M2512" s="213"/>
      <c r="N2512" s="214"/>
      <c r="O2512" s="214"/>
      <c r="P2512" s="214"/>
      <c r="Q2512" s="214"/>
      <c r="R2512" s="214"/>
      <c r="S2512" s="214"/>
      <c r="T2512" s="215"/>
      <c r="AT2512" s="216" t="s">
        <v>167</v>
      </c>
      <c r="AU2512" s="216" t="s">
        <v>87</v>
      </c>
      <c r="AV2512" s="14" t="s">
        <v>87</v>
      </c>
      <c r="AW2512" s="14" t="s">
        <v>33</v>
      </c>
      <c r="AX2512" s="14" t="s">
        <v>85</v>
      </c>
      <c r="AY2512" s="216" t="s">
        <v>157</v>
      </c>
    </row>
    <row r="2513" spans="1:65" s="12" customFormat="1" ht="22.8" customHeight="1">
      <c r="B2513" s="166"/>
      <c r="C2513" s="167"/>
      <c r="D2513" s="168" t="s">
        <v>77</v>
      </c>
      <c r="E2513" s="180" t="s">
        <v>4283</v>
      </c>
      <c r="F2513" s="180" t="s">
        <v>4284</v>
      </c>
      <c r="G2513" s="167"/>
      <c r="H2513" s="167"/>
      <c r="I2513" s="170"/>
      <c r="J2513" s="181">
        <f>BK2513</f>
        <v>0</v>
      </c>
      <c r="K2513" s="167"/>
      <c r="L2513" s="172"/>
      <c r="M2513" s="173"/>
      <c r="N2513" s="174"/>
      <c r="O2513" s="174"/>
      <c r="P2513" s="175">
        <f>SUM(P2514:P2523)</f>
        <v>0</v>
      </c>
      <c r="Q2513" s="174"/>
      <c r="R2513" s="175">
        <f>SUM(R2514:R2523)</f>
        <v>0</v>
      </c>
      <c r="S2513" s="174"/>
      <c r="T2513" s="176">
        <f>SUM(T2514:T2523)</f>
        <v>0</v>
      </c>
      <c r="AR2513" s="177" t="s">
        <v>199</v>
      </c>
      <c r="AT2513" s="178" t="s">
        <v>77</v>
      </c>
      <c r="AU2513" s="178" t="s">
        <v>85</v>
      </c>
      <c r="AY2513" s="177" t="s">
        <v>157</v>
      </c>
      <c r="BK2513" s="179">
        <f>SUM(BK2514:BK2523)</f>
        <v>0</v>
      </c>
    </row>
    <row r="2514" spans="1:65" s="2" customFormat="1" ht="16.5" customHeight="1">
      <c r="A2514" s="34"/>
      <c r="B2514" s="35"/>
      <c r="C2514" s="182" t="s">
        <v>4285</v>
      </c>
      <c r="D2514" s="182" t="s">
        <v>160</v>
      </c>
      <c r="E2514" s="183" t="s">
        <v>4286</v>
      </c>
      <c r="F2514" s="184" t="s">
        <v>4287</v>
      </c>
      <c r="G2514" s="185" t="s">
        <v>1124</v>
      </c>
      <c r="H2514" s="186">
        <v>1</v>
      </c>
      <c r="I2514" s="187"/>
      <c r="J2514" s="188">
        <f>ROUND(I2514*H2514,2)</f>
        <v>0</v>
      </c>
      <c r="K2514" s="184" t="s">
        <v>164</v>
      </c>
      <c r="L2514" s="39"/>
      <c r="M2514" s="189" t="s">
        <v>1</v>
      </c>
      <c r="N2514" s="190" t="s">
        <v>43</v>
      </c>
      <c r="O2514" s="71"/>
      <c r="P2514" s="191">
        <f>O2514*H2514</f>
        <v>0</v>
      </c>
      <c r="Q2514" s="191">
        <v>0</v>
      </c>
      <c r="R2514" s="191">
        <f>Q2514*H2514</f>
        <v>0</v>
      </c>
      <c r="S2514" s="191">
        <v>0</v>
      </c>
      <c r="T2514" s="192">
        <f>S2514*H2514</f>
        <v>0</v>
      </c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4"/>
      <c r="AE2514" s="34"/>
      <c r="AR2514" s="193" t="s">
        <v>4195</v>
      </c>
      <c r="AT2514" s="193" t="s">
        <v>160</v>
      </c>
      <c r="AU2514" s="193" t="s">
        <v>87</v>
      </c>
      <c r="AY2514" s="17" t="s">
        <v>157</v>
      </c>
      <c r="BE2514" s="194">
        <f>IF(N2514="základní",J2514,0)</f>
        <v>0</v>
      </c>
      <c r="BF2514" s="194">
        <f>IF(N2514="snížená",J2514,0)</f>
        <v>0</v>
      </c>
      <c r="BG2514" s="194">
        <f>IF(N2514="zákl. přenesená",J2514,0)</f>
        <v>0</v>
      </c>
      <c r="BH2514" s="194">
        <f>IF(N2514="sníž. přenesená",J2514,0)</f>
        <v>0</v>
      </c>
      <c r="BI2514" s="194">
        <f>IF(N2514="nulová",J2514,0)</f>
        <v>0</v>
      </c>
      <c r="BJ2514" s="17" t="s">
        <v>85</v>
      </c>
      <c r="BK2514" s="194">
        <f>ROUND(I2514*H2514,2)</f>
        <v>0</v>
      </c>
      <c r="BL2514" s="17" t="s">
        <v>4195</v>
      </c>
      <c r="BM2514" s="193" t="s">
        <v>4288</v>
      </c>
    </row>
    <row r="2515" spans="1:65" s="14" customFormat="1" ht="10.199999999999999">
      <c r="B2515" s="206"/>
      <c r="C2515" s="207"/>
      <c r="D2515" s="197" t="s">
        <v>167</v>
      </c>
      <c r="E2515" s="208" t="s">
        <v>1</v>
      </c>
      <c r="F2515" s="209" t="s">
        <v>85</v>
      </c>
      <c r="G2515" s="207"/>
      <c r="H2515" s="210">
        <v>1</v>
      </c>
      <c r="I2515" s="211"/>
      <c r="J2515" s="207"/>
      <c r="K2515" s="207"/>
      <c r="L2515" s="212"/>
      <c r="M2515" s="213"/>
      <c r="N2515" s="214"/>
      <c r="O2515" s="214"/>
      <c r="P2515" s="214"/>
      <c r="Q2515" s="214"/>
      <c r="R2515" s="214"/>
      <c r="S2515" s="214"/>
      <c r="T2515" s="215"/>
      <c r="AT2515" s="216" t="s">
        <v>167</v>
      </c>
      <c r="AU2515" s="216" t="s">
        <v>87</v>
      </c>
      <c r="AV2515" s="14" t="s">
        <v>87</v>
      </c>
      <c r="AW2515" s="14" t="s">
        <v>33</v>
      </c>
      <c r="AX2515" s="14" t="s">
        <v>85</v>
      </c>
      <c r="AY2515" s="216" t="s">
        <v>157</v>
      </c>
    </row>
    <row r="2516" spans="1:65" s="2" customFormat="1" ht="16.5" customHeight="1">
      <c r="A2516" s="34"/>
      <c r="B2516" s="35"/>
      <c r="C2516" s="182" t="s">
        <v>4289</v>
      </c>
      <c r="D2516" s="182" t="s">
        <v>160</v>
      </c>
      <c r="E2516" s="183" t="s">
        <v>4290</v>
      </c>
      <c r="F2516" s="184" t="s">
        <v>4291</v>
      </c>
      <c r="G2516" s="185" t="s">
        <v>1124</v>
      </c>
      <c r="H2516" s="186">
        <v>1</v>
      </c>
      <c r="I2516" s="187"/>
      <c r="J2516" s="188">
        <f>ROUND(I2516*H2516,2)</f>
        <v>0</v>
      </c>
      <c r="K2516" s="184" t="s">
        <v>164</v>
      </c>
      <c r="L2516" s="39"/>
      <c r="M2516" s="189" t="s">
        <v>1</v>
      </c>
      <c r="N2516" s="190" t="s">
        <v>43</v>
      </c>
      <c r="O2516" s="71"/>
      <c r="P2516" s="191">
        <f>O2516*H2516</f>
        <v>0</v>
      </c>
      <c r="Q2516" s="191">
        <v>0</v>
      </c>
      <c r="R2516" s="191">
        <f>Q2516*H2516</f>
        <v>0</v>
      </c>
      <c r="S2516" s="191">
        <v>0</v>
      </c>
      <c r="T2516" s="19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193" t="s">
        <v>4195</v>
      </c>
      <c r="AT2516" s="193" t="s">
        <v>160</v>
      </c>
      <c r="AU2516" s="193" t="s">
        <v>87</v>
      </c>
      <c r="AY2516" s="17" t="s">
        <v>157</v>
      </c>
      <c r="BE2516" s="194">
        <f>IF(N2516="základní",J2516,0)</f>
        <v>0</v>
      </c>
      <c r="BF2516" s="194">
        <f>IF(N2516="snížená",J2516,0)</f>
        <v>0</v>
      </c>
      <c r="BG2516" s="194">
        <f>IF(N2516="zákl. přenesená",J2516,0)</f>
        <v>0</v>
      </c>
      <c r="BH2516" s="194">
        <f>IF(N2516="sníž. přenesená",J2516,0)</f>
        <v>0</v>
      </c>
      <c r="BI2516" s="194">
        <f>IF(N2516="nulová",J2516,0)</f>
        <v>0</v>
      </c>
      <c r="BJ2516" s="17" t="s">
        <v>85</v>
      </c>
      <c r="BK2516" s="194">
        <f>ROUND(I2516*H2516,2)</f>
        <v>0</v>
      </c>
      <c r="BL2516" s="17" t="s">
        <v>4195</v>
      </c>
      <c r="BM2516" s="193" t="s">
        <v>4292</v>
      </c>
    </row>
    <row r="2517" spans="1:65" s="14" customFormat="1" ht="10.199999999999999">
      <c r="B2517" s="206"/>
      <c r="C2517" s="207"/>
      <c r="D2517" s="197" t="s">
        <v>167</v>
      </c>
      <c r="E2517" s="208" t="s">
        <v>1</v>
      </c>
      <c r="F2517" s="209" t="s">
        <v>85</v>
      </c>
      <c r="G2517" s="207"/>
      <c r="H2517" s="210">
        <v>1</v>
      </c>
      <c r="I2517" s="211"/>
      <c r="J2517" s="207"/>
      <c r="K2517" s="207"/>
      <c r="L2517" s="212"/>
      <c r="M2517" s="213"/>
      <c r="N2517" s="214"/>
      <c r="O2517" s="214"/>
      <c r="P2517" s="214"/>
      <c r="Q2517" s="214"/>
      <c r="R2517" s="214"/>
      <c r="S2517" s="214"/>
      <c r="T2517" s="215"/>
      <c r="AT2517" s="216" t="s">
        <v>167</v>
      </c>
      <c r="AU2517" s="216" t="s">
        <v>87</v>
      </c>
      <c r="AV2517" s="14" t="s">
        <v>87</v>
      </c>
      <c r="AW2517" s="14" t="s">
        <v>33</v>
      </c>
      <c r="AX2517" s="14" t="s">
        <v>85</v>
      </c>
      <c r="AY2517" s="216" t="s">
        <v>157</v>
      </c>
    </row>
    <row r="2518" spans="1:65" s="2" customFormat="1" ht="16.5" customHeight="1">
      <c r="A2518" s="34"/>
      <c r="B2518" s="35"/>
      <c r="C2518" s="182" t="s">
        <v>4293</v>
      </c>
      <c r="D2518" s="182" t="s">
        <v>160</v>
      </c>
      <c r="E2518" s="183" t="s">
        <v>4294</v>
      </c>
      <c r="F2518" s="184" t="s">
        <v>4295</v>
      </c>
      <c r="G2518" s="185" t="s">
        <v>1124</v>
      </c>
      <c r="H2518" s="186">
        <v>1</v>
      </c>
      <c r="I2518" s="187"/>
      <c r="J2518" s="188">
        <f>ROUND(I2518*H2518,2)</f>
        <v>0</v>
      </c>
      <c r="K2518" s="184" t="s">
        <v>164</v>
      </c>
      <c r="L2518" s="39"/>
      <c r="M2518" s="189" t="s">
        <v>1</v>
      </c>
      <c r="N2518" s="190" t="s">
        <v>43</v>
      </c>
      <c r="O2518" s="71"/>
      <c r="P2518" s="191">
        <f>O2518*H2518</f>
        <v>0</v>
      </c>
      <c r="Q2518" s="191">
        <v>0</v>
      </c>
      <c r="R2518" s="191">
        <f>Q2518*H2518</f>
        <v>0</v>
      </c>
      <c r="S2518" s="191">
        <v>0</v>
      </c>
      <c r="T2518" s="192">
        <f>S2518*H2518</f>
        <v>0</v>
      </c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4"/>
      <c r="AE2518" s="34"/>
      <c r="AR2518" s="193" t="s">
        <v>4195</v>
      </c>
      <c r="AT2518" s="193" t="s">
        <v>160</v>
      </c>
      <c r="AU2518" s="193" t="s">
        <v>87</v>
      </c>
      <c r="AY2518" s="17" t="s">
        <v>157</v>
      </c>
      <c r="BE2518" s="194">
        <f>IF(N2518="základní",J2518,0)</f>
        <v>0</v>
      </c>
      <c r="BF2518" s="194">
        <f>IF(N2518="snížená",J2518,0)</f>
        <v>0</v>
      </c>
      <c r="BG2518" s="194">
        <f>IF(N2518="zákl. přenesená",J2518,0)</f>
        <v>0</v>
      </c>
      <c r="BH2518" s="194">
        <f>IF(N2518="sníž. přenesená",J2518,0)</f>
        <v>0</v>
      </c>
      <c r="BI2518" s="194">
        <f>IF(N2518="nulová",J2518,0)</f>
        <v>0</v>
      </c>
      <c r="BJ2518" s="17" t="s">
        <v>85</v>
      </c>
      <c r="BK2518" s="194">
        <f>ROUND(I2518*H2518,2)</f>
        <v>0</v>
      </c>
      <c r="BL2518" s="17" t="s">
        <v>4195</v>
      </c>
      <c r="BM2518" s="193" t="s">
        <v>4296</v>
      </c>
    </row>
    <row r="2519" spans="1:65" s="14" customFormat="1" ht="10.199999999999999">
      <c r="B2519" s="206"/>
      <c r="C2519" s="207"/>
      <c r="D2519" s="197" t="s">
        <v>167</v>
      </c>
      <c r="E2519" s="208" t="s">
        <v>1</v>
      </c>
      <c r="F2519" s="209" t="s">
        <v>85</v>
      </c>
      <c r="G2519" s="207"/>
      <c r="H2519" s="210">
        <v>1</v>
      </c>
      <c r="I2519" s="211"/>
      <c r="J2519" s="207"/>
      <c r="K2519" s="207"/>
      <c r="L2519" s="212"/>
      <c r="M2519" s="213"/>
      <c r="N2519" s="214"/>
      <c r="O2519" s="214"/>
      <c r="P2519" s="214"/>
      <c r="Q2519" s="214"/>
      <c r="R2519" s="214"/>
      <c r="S2519" s="214"/>
      <c r="T2519" s="215"/>
      <c r="AT2519" s="216" t="s">
        <v>167</v>
      </c>
      <c r="AU2519" s="216" t="s">
        <v>87</v>
      </c>
      <c r="AV2519" s="14" t="s">
        <v>87</v>
      </c>
      <c r="AW2519" s="14" t="s">
        <v>33</v>
      </c>
      <c r="AX2519" s="14" t="s">
        <v>85</v>
      </c>
      <c r="AY2519" s="216" t="s">
        <v>157</v>
      </c>
    </row>
    <row r="2520" spans="1:65" s="2" customFormat="1" ht="16.5" customHeight="1">
      <c r="A2520" s="34"/>
      <c r="B2520" s="35"/>
      <c r="C2520" s="182" t="s">
        <v>4297</v>
      </c>
      <c r="D2520" s="182" t="s">
        <v>160</v>
      </c>
      <c r="E2520" s="183" t="s">
        <v>4298</v>
      </c>
      <c r="F2520" s="184" t="s">
        <v>4299</v>
      </c>
      <c r="G2520" s="185" t="s">
        <v>1124</v>
      </c>
      <c r="H2520" s="186">
        <v>1</v>
      </c>
      <c r="I2520" s="187"/>
      <c r="J2520" s="188">
        <f>ROUND(I2520*H2520,2)</f>
        <v>0</v>
      </c>
      <c r="K2520" s="184" t="s">
        <v>164</v>
      </c>
      <c r="L2520" s="39"/>
      <c r="M2520" s="189" t="s">
        <v>1</v>
      </c>
      <c r="N2520" s="190" t="s">
        <v>43</v>
      </c>
      <c r="O2520" s="71"/>
      <c r="P2520" s="191">
        <f>O2520*H2520</f>
        <v>0</v>
      </c>
      <c r="Q2520" s="191">
        <v>0</v>
      </c>
      <c r="R2520" s="191">
        <f>Q2520*H2520</f>
        <v>0</v>
      </c>
      <c r="S2520" s="191">
        <v>0</v>
      </c>
      <c r="T2520" s="19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193" t="s">
        <v>4195</v>
      </c>
      <c r="AT2520" s="193" t="s">
        <v>160</v>
      </c>
      <c r="AU2520" s="193" t="s">
        <v>87</v>
      </c>
      <c r="AY2520" s="17" t="s">
        <v>157</v>
      </c>
      <c r="BE2520" s="194">
        <f>IF(N2520="základní",J2520,0)</f>
        <v>0</v>
      </c>
      <c r="BF2520" s="194">
        <f>IF(N2520="snížená",J2520,0)</f>
        <v>0</v>
      </c>
      <c r="BG2520" s="194">
        <f>IF(N2520="zákl. přenesená",J2520,0)</f>
        <v>0</v>
      </c>
      <c r="BH2520" s="194">
        <f>IF(N2520="sníž. přenesená",J2520,0)</f>
        <v>0</v>
      </c>
      <c r="BI2520" s="194">
        <f>IF(N2520="nulová",J2520,0)</f>
        <v>0</v>
      </c>
      <c r="BJ2520" s="17" t="s">
        <v>85</v>
      </c>
      <c r="BK2520" s="194">
        <f>ROUND(I2520*H2520,2)</f>
        <v>0</v>
      </c>
      <c r="BL2520" s="17" t="s">
        <v>4195</v>
      </c>
      <c r="BM2520" s="193" t="s">
        <v>4300</v>
      </c>
    </row>
    <row r="2521" spans="1:65" s="14" customFormat="1" ht="10.199999999999999">
      <c r="B2521" s="206"/>
      <c r="C2521" s="207"/>
      <c r="D2521" s="197" t="s">
        <v>167</v>
      </c>
      <c r="E2521" s="208" t="s">
        <v>1</v>
      </c>
      <c r="F2521" s="209" t="s">
        <v>85</v>
      </c>
      <c r="G2521" s="207"/>
      <c r="H2521" s="210">
        <v>1</v>
      </c>
      <c r="I2521" s="211"/>
      <c r="J2521" s="207"/>
      <c r="K2521" s="207"/>
      <c r="L2521" s="212"/>
      <c r="M2521" s="213"/>
      <c r="N2521" s="214"/>
      <c r="O2521" s="214"/>
      <c r="P2521" s="214"/>
      <c r="Q2521" s="214"/>
      <c r="R2521" s="214"/>
      <c r="S2521" s="214"/>
      <c r="T2521" s="215"/>
      <c r="AT2521" s="216" t="s">
        <v>167</v>
      </c>
      <c r="AU2521" s="216" t="s">
        <v>87</v>
      </c>
      <c r="AV2521" s="14" t="s">
        <v>87</v>
      </c>
      <c r="AW2521" s="14" t="s">
        <v>33</v>
      </c>
      <c r="AX2521" s="14" t="s">
        <v>85</v>
      </c>
      <c r="AY2521" s="216" t="s">
        <v>157</v>
      </c>
    </row>
    <row r="2522" spans="1:65" s="2" customFormat="1" ht="16.5" customHeight="1">
      <c r="A2522" s="34"/>
      <c r="B2522" s="35"/>
      <c r="C2522" s="182" t="s">
        <v>4301</v>
      </c>
      <c r="D2522" s="182" t="s">
        <v>160</v>
      </c>
      <c r="E2522" s="183" t="s">
        <v>4302</v>
      </c>
      <c r="F2522" s="184" t="s">
        <v>4303</v>
      </c>
      <c r="G2522" s="185" t="s">
        <v>1124</v>
      </c>
      <c r="H2522" s="186">
        <v>1</v>
      </c>
      <c r="I2522" s="187"/>
      <c r="J2522" s="188">
        <f>ROUND(I2522*H2522,2)</f>
        <v>0</v>
      </c>
      <c r="K2522" s="184" t="s">
        <v>164</v>
      </c>
      <c r="L2522" s="39"/>
      <c r="M2522" s="189" t="s">
        <v>1</v>
      </c>
      <c r="N2522" s="190" t="s">
        <v>43</v>
      </c>
      <c r="O2522" s="71"/>
      <c r="P2522" s="191">
        <f>O2522*H2522</f>
        <v>0</v>
      </c>
      <c r="Q2522" s="191">
        <v>0</v>
      </c>
      <c r="R2522" s="191">
        <f>Q2522*H2522</f>
        <v>0</v>
      </c>
      <c r="S2522" s="191">
        <v>0</v>
      </c>
      <c r="T2522" s="192">
        <f>S2522*H2522</f>
        <v>0</v>
      </c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R2522" s="193" t="s">
        <v>4195</v>
      </c>
      <c r="AT2522" s="193" t="s">
        <v>160</v>
      </c>
      <c r="AU2522" s="193" t="s">
        <v>87</v>
      </c>
      <c r="AY2522" s="17" t="s">
        <v>157</v>
      </c>
      <c r="BE2522" s="194">
        <f>IF(N2522="základní",J2522,0)</f>
        <v>0</v>
      </c>
      <c r="BF2522" s="194">
        <f>IF(N2522="snížená",J2522,0)</f>
        <v>0</v>
      </c>
      <c r="BG2522" s="194">
        <f>IF(N2522="zákl. přenesená",J2522,0)</f>
        <v>0</v>
      </c>
      <c r="BH2522" s="194">
        <f>IF(N2522="sníž. přenesená",J2522,0)</f>
        <v>0</v>
      </c>
      <c r="BI2522" s="194">
        <f>IF(N2522="nulová",J2522,0)</f>
        <v>0</v>
      </c>
      <c r="BJ2522" s="17" t="s">
        <v>85</v>
      </c>
      <c r="BK2522" s="194">
        <f>ROUND(I2522*H2522,2)</f>
        <v>0</v>
      </c>
      <c r="BL2522" s="17" t="s">
        <v>4195</v>
      </c>
      <c r="BM2522" s="193" t="s">
        <v>4304</v>
      </c>
    </row>
    <row r="2523" spans="1:65" s="14" customFormat="1" ht="10.199999999999999">
      <c r="B2523" s="206"/>
      <c r="C2523" s="207"/>
      <c r="D2523" s="197" t="s">
        <v>167</v>
      </c>
      <c r="E2523" s="208" t="s">
        <v>1</v>
      </c>
      <c r="F2523" s="209" t="s">
        <v>85</v>
      </c>
      <c r="G2523" s="207"/>
      <c r="H2523" s="210">
        <v>1</v>
      </c>
      <c r="I2523" s="211"/>
      <c r="J2523" s="207"/>
      <c r="K2523" s="207"/>
      <c r="L2523" s="212"/>
      <c r="M2523" s="213"/>
      <c r="N2523" s="214"/>
      <c r="O2523" s="214"/>
      <c r="P2523" s="214"/>
      <c r="Q2523" s="214"/>
      <c r="R2523" s="214"/>
      <c r="S2523" s="214"/>
      <c r="T2523" s="215"/>
      <c r="AT2523" s="216" t="s">
        <v>167</v>
      </c>
      <c r="AU2523" s="216" t="s">
        <v>87</v>
      </c>
      <c r="AV2523" s="14" t="s">
        <v>87</v>
      </c>
      <c r="AW2523" s="14" t="s">
        <v>33</v>
      </c>
      <c r="AX2523" s="14" t="s">
        <v>85</v>
      </c>
      <c r="AY2523" s="216" t="s">
        <v>157</v>
      </c>
    </row>
    <row r="2524" spans="1:65" s="12" customFormat="1" ht="22.8" customHeight="1">
      <c r="B2524" s="166"/>
      <c r="C2524" s="167"/>
      <c r="D2524" s="168" t="s">
        <v>77</v>
      </c>
      <c r="E2524" s="180" t="s">
        <v>4305</v>
      </c>
      <c r="F2524" s="180" t="s">
        <v>4306</v>
      </c>
      <c r="G2524" s="167"/>
      <c r="H2524" s="167"/>
      <c r="I2524" s="170"/>
      <c r="J2524" s="181">
        <f>BK2524</f>
        <v>0</v>
      </c>
      <c r="K2524" s="167"/>
      <c r="L2524" s="172"/>
      <c r="M2524" s="173"/>
      <c r="N2524" s="174"/>
      <c r="O2524" s="174"/>
      <c r="P2524" s="175">
        <f>SUM(P2525:P2528)</f>
        <v>0</v>
      </c>
      <c r="Q2524" s="174"/>
      <c r="R2524" s="175">
        <f>SUM(R2525:R2528)</f>
        <v>0</v>
      </c>
      <c r="S2524" s="174"/>
      <c r="T2524" s="176">
        <f>SUM(T2525:T2528)</f>
        <v>0</v>
      </c>
      <c r="AR2524" s="177" t="s">
        <v>199</v>
      </c>
      <c r="AT2524" s="178" t="s">
        <v>77</v>
      </c>
      <c r="AU2524" s="178" t="s">
        <v>85</v>
      </c>
      <c r="AY2524" s="177" t="s">
        <v>157</v>
      </c>
      <c r="BK2524" s="179">
        <f>SUM(BK2525:BK2528)</f>
        <v>0</v>
      </c>
    </row>
    <row r="2525" spans="1:65" s="2" customFormat="1" ht="16.5" customHeight="1">
      <c r="A2525" s="34"/>
      <c r="B2525" s="35"/>
      <c r="C2525" s="182" t="s">
        <v>4307</v>
      </c>
      <c r="D2525" s="182" t="s">
        <v>160</v>
      </c>
      <c r="E2525" s="183" t="s">
        <v>4308</v>
      </c>
      <c r="F2525" s="184" t="s">
        <v>4309</v>
      </c>
      <c r="G2525" s="185" t="s">
        <v>1124</v>
      </c>
      <c r="H2525" s="186">
        <v>1</v>
      </c>
      <c r="I2525" s="187"/>
      <c r="J2525" s="188">
        <f>ROUND(I2525*H2525,2)</f>
        <v>0</v>
      </c>
      <c r="K2525" s="184" t="s">
        <v>164</v>
      </c>
      <c r="L2525" s="39"/>
      <c r="M2525" s="189" t="s">
        <v>1</v>
      </c>
      <c r="N2525" s="190" t="s">
        <v>43</v>
      </c>
      <c r="O2525" s="71"/>
      <c r="P2525" s="191">
        <f>O2525*H2525</f>
        <v>0</v>
      </c>
      <c r="Q2525" s="191">
        <v>0</v>
      </c>
      <c r="R2525" s="191">
        <f>Q2525*H2525</f>
        <v>0</v>
      </c>
      <c r="S2525" s="191">
        <v>0</v>
      </c>
      <c r="T2525" s="192">
        <f>S2525*H2525</f>
        <v>0</v>
      </c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4"/>
      <c r="AE2525" s="34"/>
      <c r="AR2525" s="193" t="s">
        <v>4195</v>
      </c>
      <c r="AT2525" s="193" t="s">
        <v>160</v>
      </c>
      <c r="AU2525" s="193" t="s">
        <v>87</v>
      </c>
      <c r="AY2525" s="17" t="s">
        <v>157</v>
      </c>
      <c r="BE2525" s="194">
        <f>IF(N2525="základní",J2525,0)</f>
        <v>0</v>
      </c>
      <c r="BF2525" s="194">
        <f>IF(N2525="snížená",J2525,0)</f>
        <v>0</v>
      </c>
      <c r="BG2525" s="194">
        <f>IF(N2525="zákl. přenesená",J2525,0)</f>
        <v>0</v>
      </c>
      <c r="BH2525" s="194">
        <f>IF(N2525="sníž. přenesená",J2525,0)</f>
        <v>0</v>
      </c>
      <c r="BI2525" s="194">
        <f>IF(N2525="nulová",J2525,0)</f>
        <v>0</v>
      </c>
      <c r="BJ2525" s="17" t="s">
        <v>85</v>
      </c>
      <c r="BK2525" s="194">
        <f>ROUND(I2525*H2525,2)</f>
        <v>0</v>
      </c>
      <c r="BL2525" s="17" t="s">
        <v>4195</v>
      </c>
      <c r="BM2525" s="193" t="s">
        <v>4310</v>
      </c>
    </row>
    <row r="2526" spans="1:65" s="14" customFormat="1" ht="10.199999999999999">
      <c r="B2526" s="206"/>
      <c r="C2526" s="207"/>
      <c r="D2526" s="197" t="s">
        <v>167</v>
      </c>
      <c r="E2526" s="208" t="s">
        <v>1</v>
      </c>
      <c r="F2526" s="209" t="s">
        <v>85</v>
      </c>
      <c r="G2526" s="207"/>
      <c r="H2526" s="210">
        <v>1</v>
      </c>
      <c r="I2526" s="211"/>
      <c r="J2526" s="207"/>
      <c r="K2526" s="207"/>
      <c r="L2526" s="212"/>
      <c r="M2526" s="213"/>
      <c r="N2526" s="214"/>
      <c r="O2526" s="214"/>
      <c r="P2526" s="214"/>
      <c r="Q2526" s="214"/>
      <c r="R2526" s="214"/>
      <c r="S2526" s="214"/>
      <c r="T2526" s="215"/>
      <c r="AT2526" s="216" t="s">
        <v>167</v>
      </c>
      <c r="AU2526" s="216" t="s">
        <v>87</v>
      </c>
      <c r="AV2526" s="14" t="s">
        <v>87</v>
      </c>
      <c r="AW2526" s="14" t="s">
        <v>33</v>
      </c>
      <c r="AX2526" s="14" t="s">
        <v>85</v>
      </c>
      <c r="AY2526" s="216" t="s">
        <v>157</v>
      </c>
    </row>
    <row r="2527" spans="1:65" s="2" customFormat="1" ht="16.5" customHeight="1">
      <c r="A2527" s="34"/>
      <c r="B2527" s="35"/>
      <c r="C2527" s="182" t="s">
        <v>4311</v>
      </c>
      <c r="D2527" s="182" t="s">
        <v>160</v>
      </c>
      <c r="E2527" s="183" t="s">
        <v>4312</v>
      </c>
      <c r="F2527" s="184" t="s">
        <v>4313</v>
      </c>
      <c r="G2527" s="185" t="s">
        <v>1124</v>
      </c>
      <c r="H2527" s="186">
        <v>1</v>
      </c>
      <c r="I2527" s="187"/>
      <c r="J2527" s="188">
        <f>ROUND(I2527*H2527,2)</f>
        <v>0</v>
      </c>
      <c r="K2527" s="184" t="s">
        <v>164</v>
      </c>
      <c r="L2527" s="39"/>
      <c r="M2527" s="189" t="s">
        <v>1</v>
      </c>
      <c r="N2527" s="190" t="s">
        <v>43</v>
      </c>
      <c r="O2527" s="71"/>
      <c r="P2527" s="191">
        <f>O2527*H2527</f>
        <v>0</v>
      </c>
      <c r="Q2527" s="191">
        <v>0</v>
      </c>
      <c r="R2527" s="191">
        <f>Q2527*H2527</f>
        <v>0</v>
      </c>
      <c r="S2527" s="191">
        <v>0</v>
      </c>
      <c r="T2527" s="192">
        <f>S2527*H2527</f>
        <v>0</v>
      </c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  <c r="AR2527" s="193" t="s">
        <v>4195</v>
      </c>
      <c r="AT2527" s="193" t="s">
        <v>160</v>
      </c>
      <c r="AU2527" s="193" t="s">
        <v>87</v>
      </c>
      <c r="AY2527" s="17" t="s">
        <v>157</v>
      </c>
      <c r="BE2527" s="194">
        <f>IF(N2527="základní",J2527,0)</f>
        <v>0</v>
      </c>
      <c r="BF2527" s="194">
        <f>IF(N2527="snížená",J2527,0)</f>
        <v>0</v>
      </c>
      <c r="BG2527" s="194">
        <f>IF(N2527="zákl. přenesená",J2527,0)</f>
        <v>0</v>
      </c>
      <c r="BH2527" s="194">
        <f>IF(N2527="sníž. přenesená",J2527,0)</f>
        <v>0</v>
      </c>
      <c r="BI2527" s="194">
        <f>IF(N2527="nulová",J2527,0)</f>
        <v>0</v>
      </c>
      <c r="BJ2527" s="17" t="s">
        <v>85</v>
      </c>
      <c r="BK2527" s="194">
        <f>ROUND(I2527*H2527,2)</f>
        <v>0</v>
      </c>
      <c r="BL2527" s="17" t="s">
        <v>4195</v>
      </c>
      <c r="BM2527" s="193" t="s">
        <v>4314</v>
      </c>
    </row>
    <row r="2528" spans="1:65" s="14" customFormat="1" ht="10.199999999999999">
      <c r="B2528" s="206"/>
      <c r="C2528" s="207"/>
      <c r="D2528" s="197" t="s">
        <v>167</v>
      </c>
      <c r="E2528" s="208" t="s">
        <v>1</v>
      </c>
      <c r="F2528" s="209" t="s">
        <v>85</v>
      </c>
      <c r="G2528" s="207"/>
      <c r="H2528" s="210">
        <v>1</v>
      </c>
      <c r="I2528" s="211"/>
      <c r="J2528" s="207"/>
      <c r="K2528" s="207"/>
      <c r="L2528" s="212"/>
      <c r="M2528" s="213"/>
      <c r="N2528" s="214"/>
      <c r="O2528" s="214"/>
      <c r="P2528" s="214"/>
      <c r="Q2528" s="214"/>
      <c r="R2528" s="214"/>
      <c r="S2528" s="214"/>
      <c r="T2528" s="215"/>
      <c r="AT2528" s="216" t="s">
        <v>167</v>
      </c>
      <c r="AU2528" s="216" t="s">
        <v>87</v>
      </c>
      <c r="AV2528" s="14" t="s">
        <v>87</v>
      </c>
      <c r="AW2528" s="14" t="s">
        <v>33</v>
      </c>
      <c r="AX2528" s="14" t="s">
        <v>85</v>
      </c>
      <c r="AY2528" s="216" t="s">
        <v>157</v>
      </c>
    </row>
    <row r="2529" spans="1:65" s="12" customFormat="1" ht="22.8" customHeight="1">
      <c r="B2529" s="166"/>
      <c r="C2529" s="167"/>
      <c r="D2529" s="168" t="s">
        <v>77</v>
      </c>
      <c r="E2529" s="180" t="s">
        <v>4315</v>
      </c>
      <c r="F2529" s="180" t="s">
        <v>4316</v>
      </c>
      <c r="G2529" s="167"/>
      <c r="H2529" s="167"/>
      <c r="I2529" s="170"/>
      <c r="J2529" s="181">
        <f>BK2529</f>
        <v>0</v>
      </c>
      <c r="K2529" s="167"/>
      <c r="L2529" s="172"/>
      <c r="M2529" s="173"/>
      <c r="N2529" s="174"/>
      <c r="O2529" s="174"/>
      <c r="P2529" s="175">
        <f>SUM(P2530:P2539)</f>
        <v>0</v>
      </c>
      <c r="Q2529" s="174"/>
      <c r="R2529" s="175">
        <f>SUM(R2530:R2539)</f>
        <v>0</v>
      </c>
      <c r="S2529" s="174"/>
      <c r="T2529" s="176">
        <f>SUM(T2530:T2539)</f>
        <v>0</v>
      </c>
      <c r="AR2529" s="177" t="s">
        <v>199</v>
      </c>
      <c r="AT2529" s="178" t="s">
        <v>77</v>
      </c>
      <c r="AU2529" s="178" t="s">
        <v>85</v>
      </c>
      <c r="AY2529" s="177" t="s">
        <v>157</v>
      </c>
      <c r="BK2529" s="179">
        <f>SUM(BK2530:BK2539)</f>
        <v>0</v>
      </c>
    </row>
    <row r="2530" spans="1:65" s="2" customFormat="1" ht="16.5" customHeight="1">
      <c r="A2530" s="34"/>
      <c r="B2530" s="35"/>
      <c r="C2530" s="182" t="s">
        <v>4317</v>
      </c>
      <c r="D2530" s="182" t="s">
        <v>160</v>
      </c>
      <c r="E2530" s="183" t="s">
        <v>4318</v>
      </c>
      <c r="F2530" s="184" t="s">
        <v>4319</v>
      </c>
      <c r="G2530" s="185" t="s">
        <v>1124</v>
      </c>
      <c r="H2530" s="186">
        <v>1</v>
      </c>
      <c r="I2530" s="187"/>
      <c r="J2530" s="188">
        <f>ROUND(I2530*H2530,2)</f>
        <v>0</v>
      </c>
      <c r="K2530" s="184" t="s">
        <v>164</v>
      </c>
      <c r="L2530" s="39"/>
      <c r="M2530" s="189" t="s">
        <v>1</v>
      </c>
      <c r="N2530" s="190" t="s">
        <v>43</v>
      </c>
      <c r="O2530" s="71"/>
      <c r="P2530" s="191">
        <f>O2530*H2530</f>
        <v>0</v>
      </c>
      <c r="Q2530" s="191">
        <v>0</v>
      </c>
      <c r="R2530" s="191">
        <f>Q2530*H2530</f>
        <v>0</v>
      </c>
      <c r="S2530" s="191">
        <v>0</v>
      </c>
      <c r="T2530" s="192">
        <f>S2530*H2530</f>
        <v>0</v>
      </c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  <c r="AR2530" s="193" t="s">
        <v>4195</v>
      </c>
      <c r="AT2530" s="193" t="s">
        <v>160</v>
      </c>
      <c r="AU2530" s="193" t="s">
        <v>87</v>
      </c>
      <c r="AY2530" s="17" t="s">
        <v>157</v>
      </c>
      <c r="BE2530" s="194">
        <f>IF(N2530="základní",J2530,0)</f>
        <v>0</v>
      </c>
      <c r="BF2530" s="194">
        <f>IF(N2530="snížená",J2530,0)</f>
        <v>0</v>
      </c>
      <c r="BG2530" s="194">
        <f>IF(N2530="zákl. přenesená",J2530,0)</f>
        <v>0</v>
      </c>
      <c r="BH2530" s="194">
        <f>IF(N2530="sníž. přenesená",J2530,0)</f>
        <v>0</v>
      </c>
      <c r="BI2530" s="194">
        <f>IF(N2530="nulová",J2530,0)</f>
        <v>0</v>
      </c>
      <c r="BJ2530" s="17" t="s">
        <v>85</v>
      </c>
      <c r="BK2530" s="194">
        <f>ROUND(I2530*H2530,2)</f>
        <v>0</v>
      </c>
      <c r="BL2530" s="17" t="s">
        <v>4195</v>
      </c>
      <c r="BM2530" s="193" t="s">
        <v>4320</v>
      </c>
    </row>
    <row r="2531" spans="1:65" s="14" customFormat="1" ht="10.199999999999999">
      <c r="B2531" s="206"/>
      <c r="C2531" s="207"/>
      <c r="D2531" s="197" t="s">
        <v>167</v>
      </c>
      <c r="E2531" s="208" t="s">
        <v>1</v>
      </c>
      <c r="F2531" s="209" t="s">
        <v>85</v>
      </c>
      <c r="G2531" s="207"/>
      <c r="H2531" s="210">
        <v>1</v>
      </c>
      <c r="I2531" s="211"/>
      <c r="J2531" s="207"/>
      <c r="K2531" s="207"/>
      <c r="L2531" s="212"/>
      <c r="M2531" s="213"/>
      <c r="N2531" s="214"/>
      <c r="O2531" s="214"/>
      <c r="P2531" s="214"/>
      <c r="Q2531" s="214"/>
      <c r="R2531" s="214"/>
      <c r="S2531" s="214"/>
      <c r="T2531" s="215"/>
      <c r="AT2531" s="216" t="s">
        <v>167</v>
      </c>
      <c r="AU2531" s="216" t="s">
        <v>87</v>
      </c>
      <c r="AV2531" s="14" t="s">
        <v>87</v>
      </c>
      <c r="AW2531" s="14" t="s">
        <v>33</v>
      </c>
      <c r="AX2531" s="14" t="s">
        <v>85</v>
      </c>
      <c r="AY2531" s="216" t="s">
        <v>157</v>
      </c>
    </row>
    <row r="2532" spans="1:65" s="2" customFormat="1" ht="16.5" customHeight="1">
      <c r="A2532" s="34"/>
      <c r="B2532" s="35"/>
      <c r="C2532" s="182" t="s">
        <v>4321</v>
      </c>
      <c r="D2532" s="182" t="s">
        <v>160</v>
      </c>
      <c r="E2532" s="183" t="s">
        <v>4322</v>
      </c>
      <c r="F2532" s="184" t="s">
        <v>4323</v>
      </c>
      <c r="G2532" s="185" t="s">
        <v>1124</v>
      </c>
      <c r="H2532" s="186">
        <v>1</v>
      </c>
      <c r="I2532" s="187"/>
      <c r="J2532" s="188">
        <f>ROUND(I2532*H2532,2)</f>
        <v>0</v>
      </c>
      <c r="K2532" s="184" t="s">
        <v>164</v>
      </c>
      <c r="L2532" s="39"/>
      <c r="M2532" s="189" t="s">
        <v>1</v>
      </c>
      <c r="N2532" s="190" t="s">
        <v>43</v>
      </c>
      <c r="O2532" s="71"/>
      <c r="P2532" s="191">
        <f>O2532*H2532</f>
        <v>0</v>
      </c>
      <c r="Q2532" s="191">
        <v>0</v>
      </c>
      <c r="R2532" s="191">
        <f>Q2532*H2532</f>
        <v>0</v>
      </c>
      <c r="S2532" s="191">
        <v>0</v>
      </c>
      <c r="T2532" s="19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193" t="s">
        <v>4195</v>
      </c>
      <c r="AT2532" s="193" t="s">
        <v>160</v>
      </c>
      <c r="AU2532" s="193" t="s">
        <v>87</v>
      </c>
      <c r="AY2532" s="17" t="s">
        <v>157</v>
      </c>
      <c r="BE2532" s="194">
        <f>IF(N2532="základní",J2532,0)</f>
        <v>0</v>
      </c>
      <c r="BF2532" s="194">
        <f>IF(N2532="snížená",J2532,0)</f>
        <v>0</v>
      </c>
      <c r="BG2532" s="194">
        <f>IF(N2532="zákl. přenesená",J2532,0)</f>
        <v>0</v>
      </c>
      <c r="BH2532" s="194">
        <f>IF(N2532="sníž. přenesená",J2532,0)</f>
        <v>0</v>
      </c>
      <c r="BI2532" s="194">
        <f>IF(N2532="nulová",J2532,0)</f>
        <v>0</v>
      </c>
      <c r="BJ2532" s="17" t="s">
        <v>85</v>
      </c>
      <c r="BK2532" s="194">
        <f>ROUND(I2532*H2532,2)</f>
        <v>0</v>
      </c>
      <c r="BL2532" s="17" t="s">
        <v>4195</v>
      </c>
      <c r="BM2532" s="193" t="s">
        <v>4324</v>
      </c>
    </row>
    <row r="2533" spans="1:65" s="14" customFormat="1" ht="10.199999999999999">
      <c r="B2533" s="206"/>
      <c r="C2533" s="207"/>
      <c r="D2533" s="197" t="s">
        <v>167</v>
      </c>
      <c r="E2533" s="208" t="s">
        <v>1</v>
      </c>
      <c r="F2533" s="209" t="s">
        <v>85</v>
      </c>
      <c r="G2533" s="207"/>
      <c r="H2533" s="210">
        <v>1</v>
      </c>
      <c r="I2533" s="211"/>
      <c r="J2533" s="207"/>
      <c r="K2533" s="207"/>
      <c r="L2533" s="212"/>
      <c r="M2533" s="213"/>
      <c r="N2533" s="214"/>
      <c r="O2533" s="214"/>
      <c r="P2533" s="214"/>
      <c r="Q2533" s="214"/>
      <c r="R2533" s="214"/>
      <c r="S2533" s="214"/>
      <c r="T2533" s="215"/>
      <c r="AT2533" s="216" t="s">
        <v>167</v>
      </c>
      <c r="AU2533" s="216" t="s">
        <v>87</v>
      </c>
      <c r="AV2533" s="14" t="s">
        <v>87</v>
      </c>
      <c r="AW2533" s="14" t="s">
        <v>33</v>
      </c>
      <c r="AX2533" s="14" t="s">
        <v>85</v>
      </c>
      <c r="AY2533" s="216" t="s">
        <v>157</v>
      </c>
    </row>
    <row r="2534" spans="1:65" s="2" customFormat="1" ht="16.5" customHeight="1">
      <c r="A2534" s="34"/>
      <c r="B2534" s="35"/>
      <c r="C2534" s="182" t="s">
        <v>4325</v>
      </c>
      <c r="D2534" s="182" t="s">
        <v>160</v>
      </c>
      <c r="E2534" s="183" t="s">
        <v>4326</v>
      </c>
      <c r="F2534" s="184" t="s">
        <v>4327</v>
      </c>
      <c r="G2534" s="185" t="s">
        <v>1124</v>
      </c>
      <c r="H2534" s="186">
        <v>1</v>
      </c>
      <c r="I2534" s="187"/>
      <c r="J2534" s="188">
        <f>ROUND(I2534*H2534,2)</f>
        <v>0</v>
      </c>
      <c r="K2534" s="184" t="s">
        <v>164</v>
      </c>
      <c r="L2534" s="39"/>
      <c r="M2534" s="189" t="s">
        <v>1</v>
      </c>
      <c r="N2534" s="190" t="s">
        <v>43</v>
      </c>
      <c r="O2534" s="71"/>
      <c r="P2534" s="191">
        <f>O2534*H2534</f>
        <v>0</v>
      </c>
      <c r="Q2534" s="191">
        <v>0</v>
      </c>
      <c r="R2534" s="191">
        <f>Q2534*H2534</f>
        <v>0</v>
      </c>
      <c r="S2534" s="191">
        <v>0</v>
      </c>
      <c r="T2534" s="192">
        <f>S2534*H2534</f>
        <v>0</v>
      </c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  <c r="AR2534" s="193" t="s">
        <v>4195</v>
      </c>
      <c r="AT2534" s="193" t="s">
        <v>160</v>
      </c>
      <c r="AU2534" s="193" t="s">
        <v>87</v>
      </c>
      <c r="AY2534" s="17" t="s">
        <v>157</v>
      </c>
      <c r="BE2534" s="194">
        <f>IF(N2534="základní",J2534,0)</f>
        <v>0</v>
      </c>
      <c r="BF2534" s="194">
        <f>IF(N2534="snížená",J2534,0)</f>
        <v>0</v>
      </c>
      <c r="BG2534" s="194">
        <f>IF(N2534="zákl. přenesená",J2534,0)</f>
        <v>0</v>
      </c>
      <c r="BH2534" s="194">
        <f>IF(N2534="sníž. přenesená",J2534,0)</f>
        <v>0</v>
      </c>
      <c r="BI2534" s="194">
        <f>IF(N2534="nulová",J2534,0)</f>
        <v>0</v>
      </c>
      <c r="BJ2534" s="17" t="s">
        <v>85</v>
      </c>
      <c r="BK2534" s="194">
        <f>ROUND(I2534*H2534,2)</f>
        <v>0</v>
      </c>
      <c r="BL2534" s="17" t="s">
        <v>4195</v>
      </c>
      <c r="BM2534" s="193" t="s">
        <v>4328</v>
      </c>
    </row>
    <row r="2535" spans="1:65" s="14" customFormat="1" ht="10.199999999999999">
      <c r="B2535" s="206"/>
      <c r="C2535" s="207"/>
      <c r="D2535" s="197" t="s">
        <v>167</v>
      </c>
      <c r="E2535" s="208" t="s">
        <v>1</v>
      </c>
      <c r="F2535" s="209" t="s">
        <v>85</v>
      </c>
      <c r="G2535" s="207"/>
      <c r="H2535" s="210">
        <v>1</v>
      </c>
      <c r="I2535" s="211"/>
      <c r="J2535" s="207"/>
      <c r="K2535" s="207"/>
      <c r="L2535" s="212"/>
      <c r="M2535" s="213"/>
      <c r="N2535" s="214"/>
      <c r="O2535" s="214"/>
      <c r="P2535" s="214"/>
      <c r="Q2535" s="214"/>
      <c r="R2535" s="214"/>
      <c r="S2535" s="214"/>
      <c r="T2535" s="215"/>
      <c r="AT2535" s="216" t="s">
        <v>167</v>
      </c>
      <c r="AU2535" s="216" t="s">
        <v>87</v>
      </c>
      <c r="AV2535" s="14" t="s">
        <v>87</v>
      </c>
      <c r="AW2535" s="14" t="s">
        <v>33</v>
      </c>
      <c r="AX2535" s="14" t="s">
        <v>85</v>
      </c>
      <c r="AY2535" s="216" t="s">
        <v>157</v>
      </c>
    </row>
    <row r="2536" spans="1:65" s="2" customFormat="1" ht="16.5" customHeight="1">
      <c r="A2536" s="34"/>
      <c r="B2536" s="35"/>
      <c r="C2536" s="182" t="s">
        <v>4329</v>
      </c>
      <c r="D2536" s="182" t="s">
        <v>160</v>
      </c>
      <c r="E2536" s="183" t="s">
        <v>4330</v>
      </c>
      <c r="F2536" s="184" t="s">
        <v>4331</v>
      </c>
      <c r="G2536" s="185" t="s">
        <v>1124</v>
      </c>
      <c r="H2536" s="186">
        <v>1</v>
      </c>
      <c r="I2536" s="187"/>
      <c r="J2536" s="188">
        <f>ROUND(I2536*H2536,2)</f>
        <v>0</v>
      </c>
      <c r="K2536" s="184" t="s">
        <v>164</v>
      </c>
      <c r="L2536" s="39"/>
      <c r="M2536" s="189" t="s">
        <v>1</v>
      </c>
      <c r="N2536" s="190" t="s">
        <v>43</v>
      </c>
      <c r="O2536" s="71"/>
      <c r="P2536" s="191">
        <f>O2536*H2536</f>
        <v>0</v>
      </c>
      <c r="Q2536" s="191">
        <v>0</v>
      </c>
      <c r="R2536" s="191">
        <f>Q2536*H2536</f>
        <v>0</v>
      </c>
      <c r="S2536" s="191">
        <v>0</v>
      </c>
      <c r="T2536" s="19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193" t="s">
        <v>4195</v>
      </c>
      <c r="AT2536" s="193" t="s">
        <v>160</v>
      </c>
      <c r="AU2536" s="193" t="s">
        <v>87</v>
      </c>
      <c r="AY2536" s="17" t="s">
        <v>157</v>
      </c>
      <c r="BE2536" s="194">
        <f>IF(N2536="základní",J2536,0)</f>
        <v>0</v>
      </c>
      <c r="BF2536" s="194">
        <f>IF(N2536="snížená",J2536,0)</f>
        <v>0</v>
      </c>
      <c r="BG2536" s="194">
        <f>IF(N2536="zákl. přenesená",J2536,0)</f>
        <v>0</v>
      </c>
      <c r="BH2536" s="194">
        <f>IF(N2536="sníž. přenesená",J2536,0)</f>
        <v>0</v>
      </c>
      <c r="BI2536" s="194">
        <f>IF(N2536="nulová",J2536,0)</f>
        <v>0</v>
      </c>
      <c r="BJ2536" s="17" t="s">
        <v>85</v>
      </c>
      <c r="BK2536" s="194">
        <f>ROUND(I2536*H2536,2)</f>
        <v>0</v>
      </c>
      <c r="BL2536" s="17" t="s">
        <v>4195</v>
      </c>
      <c r="BM2536" s="193" t="s">
        <v>4332</v>
      </c>
    </row>
    <row r="2537" spans="1:65" s="14" customFormat="1" ht="10.199999999999999">
      <c r="B2537" s="206"/>
      <c r="C2537" s="207"/>
      <c r="D2537" s="197" t="s">
        <v>167</v>
      </c>
      <c r="E2537" s="208" t="s">
        <v>1</v>
      </c>
      <c r="F2537" s="209" t="s">
        <v>85</v>
      </c>
      <c r="G2537" s="207"/>
      <c r="H2537" s="210">
        <v>1</v>
      </c>
      <c r="I2537" s="211"/>
      <c r="J2537" s="207"/>
      <c r="K2537" s="207"/>
      <c r="L2537" s="212"/>
      <c r="M2537" s="213"/>
      <c r="N2537" s="214"/>
      <c r="O2537" s="214"/>
      <c r="P2537" s="214"/>
      <c r="Q2537" s="214"/>
      <c r="R2537" s="214"/>
      <c r="S2537" s="214"/>
      <c r="T2537" s="215"/>
      <c r="AT2537" s="216" t="s">
        <v>167</v>
      </c>
      <c r="AU2537" s="216" t="s">
        <v>87</v>
      </c>
      <c r="AV2537" s="14" t="s">
        <v>87</v>
      </c>
      <c r="AW2537" s="14" t="s">
        <v>33</v>
      </c>
      <c r="AX2537" s="14" t="s">
        <v>85</v>
      </c>
      <c r="AY2537" s="216" t="s">
        <v>157</v>
      </c>
    </row>
    <row r="2538" spans="1:65" s="2" customFormat="1" ht="16.5" customHeight="1">
      <c r="A2538" s="34"/>
      <c r="B2538" s="35"/>
      <c r="C2538" s="182" t="s">
        <v>4333</v>
      </c>
      <c r="D2538" s="182" t="s">
        <v>160</v>
      </c>
      <c r="E2538" s="183" t="s">
        <v>4334</v>
      </c>
      <c r="F2538" s="184" t="s">
        <v>4335</v>
      </c>
      <c r="G2538" s="185" t="s">
        <v>1124</v>
      </c>
      <c r="H2538" s="186">
        <v>1</v>
      </c>
      <c r="I2538" s="187"/>
      <c r="J2538" s="188">
        <f>ROUND(I2538*H2538,2)</f>
        <v>0</v>
      </c>
      <c r="K2538" s="184" t="s">
        <v>164</v>
      </c>
      <c r="L2538" s="39"/>
      <c r="M2538" s="189" t="s">
        <v>1</v>
      </c>
      <c r="N2538" s="190" t="s">
        <v>43</v>
      </c>
      <c r="O2538" s="71"/>
      <c r="P2538" s="191">
        <f>O2538*H2538</f>
        <v>0</v>
      </c>
      <c r="Q2538" s="191">
        <v>0</v>
      </c>
      <c r="R2538" s="191">
        <f>Q2538*H2538</f>
        <v>0</v>
      </c>
      <c r="S2538" s="191">
        <v>0</v>
      </c>
      <c r="T2538" s="192">
        <f>S2538*H2538</f>
        <v>0</v>
      </c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4"/>
      <c r="AE2538" s="34"/>
      <c r="AR2538" s="193" t="s">
        <v>4195</v>
      </c>
      <c r="AT2538" s="193" t="s">
        <v>160</v>
      </c>
      <c r="AU2538" s="193" t="s">
        <v>87</v>
      </c>
      <c r="AY2538" s="17" t="s">
        <v>157</v>
      </c>
      <c r="BE2538" s="194">
        <f>IF(N2538="základní",J2538,0)</f>
        <v>0</v>
      </c>
      <c r="BF2538" s="194">
        <f>IF(N2538="snížená",J2538,0)</f>
        <v>0</v>
      </c>
      <c r="BG2538" s="194">
        <f>IF(N2538="zákl. přenesená",J2538,0)</f>
        <v>0</v>
      </c>
      <c r="BH2538" s="194">
        <f>IF(N2538="sníž. přenesená",J2538,0)</f>
        <v>0</v>
      </c>
      <c r="BI2538" s="194">
        <f>IF(N2538="nulová",J2538,0)</f>
        <v>0</v>
      </c>
      <c r="BJ2538" s="17" t="s">
        <v>85</v>
      </c>
      <c r="BK2538" s="194">
        <f>ROUND(I2538*H2538,2)</f>
        <v>0</v>
      </c>
      <c r="BL2538" s="17" t="s">
        <v>4195</v>
      </c>
      <c r="BM2538" s="193" t="s">
        <v>4336</v>
      </c>
    </row>
    <row r="2539" spans="1:65" s="14" customFormat="1" ht="10.199999999999999">
      <c r="B2539" s="206"/>
      <c r="C2539" s="207"/>
      <c r="D2539" s="197" t="s">
        <v>167</v>
      </c>
      <c r="E2539" s="208" t="s">
        <v>1</v>
      </c>
      <c r="F2539" s="209" t="s">
        <v>85</v>
      </c>
      <c r="G2539" s="207"/>
      <c r="H2539" s="210">
        <v>1</v>
      </c>
      <c r="I2539" s="211"/>
      <c r="J2539" s="207"/>
      <c r="K2539" s="207"/>
      <c r="L2539" s="212"/>
      <c r="M2539" s="239"/>
      <c r="N2539" s="240"/>
      <c r="O2539" s="240"/>
      <c r="P2539" s="240"/>
      <c r="Q2539" s="240"/>
      <c r="R2539" s="240"/>
      <c r="S2539" s="240"/>
      <c r="T2539" s="241"/>
      <c r="AT2539" s="216" t="s">
        <v>167</v>
      </c>
      <c r="AU2539" s="216" t="s">
        <v>87</v>
      </c>
      <c r="AV2539" s="14" t="s">
        <v>87</v>
      </c>
      <c r="AW2539" s="14" t="s">
        <v>33</v>
      </c>
      <c r="AX2539" s="14" t="s">
        <v>85</v>
      </c>
      <c r="AY2539" s="216" t="s">
        <v>157</v>
      </c>
    </row>
    <row r="2540" spans="1:65" s="2" customFormat="1" ht="6.9" customHeight="1">
      <c r="A2540" s="34"/>
      <c r="B2540" s="54"/>
      <c r="C2540" s="55"/>
      <c r="D2540" s="55"/>
      <c r="E2540" s="55"/>
      <c r="F2540" s="55"/>
      <c r="G2540" s="55"/>
      <c r="H2540" s="55"/>
      <c r="I2540" s="55"/>
      <c r="J2540" s="55"/>
      <c r="K2540" s="55"/>
      <c r="L2540" s="39"/>
      <c r="M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</row>
  </sheetData>
  <sheetProtection algorithmName="SHA-512" hashValue="opzpnhIqaZ+5j0wWipttDgbTy6z4T6PGP+6sXZoRDml+KTS4o7BJL6pZgt7nmSY5+uco0G47LEhEJK01ei5QOw==" saltValue="Mxr1OOYit18GvMWJZFjHAT0QjuBhUzAn5USa8MfX1dV98CrjytxgdiiGGKv0OMouq4WKOpBZllvNMiQc2FPSZw==" spinCount="100000" sheet="1" objects="1" scenarios="1" formatColumns="0" formatRows="0" autoFilter="0"/>
  <autoFilter ref="C161:K2539"/>
  <mergeCells count="9">
    <mergeCell ref="E87:H87"/>
    <mergeCell ref="E152:H152"/>
    <mergeCell ref="E154:H15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307022 - Rekonstrukce ško...</vt:lpstr>
      <vt:lpstr>'307022 - Rekonstrukce ško...'!Názvy_tisku</vt:lpstr>
      <vt:lpstr>'Rekapitulace stavby'!Názvy_tisku</vt:lpstr>
      <vt:lpstr>'307022 - Rekonstrukce ško...'!Oblast_tisku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Chýle</dc:creator>
  <cp:lastModifiedBy>Mikésková Jitka Mgr.</cp:lastModifiedBy>
  <dcterms:created xsi:type="dcterms:W3CDTF">2025-04-25T11:32:15Z</dcterms:created>
  <dcterms:modified xsi:type="dcterms:W3CDTF">2025-04-25T12:15:44Z</dcterms:modified>
</cp:coreProperties>
</file>