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lek\chladmon\_A_VEŘEJNÉ ZAKÁZKY_2025\Adam Fila\SPOTŘEBNÍ MATERIÁL, REAGENCIE, výpůjčka ANALYZÁTORů\po revizi_VZ_3_2025\revize MK\"/>
    </mc:Choice>
  </mc:AlternateContent>
  <bookViews>
    <workbookView xWindow="0" yWindow="0" windowWidth="28800" windowHeight="12180"/>
  </bookViews>
  <sheets>
    <sheet name="List1" sheetId="1" r:id="rId1"/>
    <sheet name="List2" sheetId="2" r:id="rId2"/>
    <sheet name="List3" sheetId="3" r:id="rId3"/>
  </sheets>
  <calcPr calcId="162913"/>
  <customWorkbookViews>
    <customWorkbookView name="Chladová Monika – osobní zobrazení" guid="{A73C8CE2-1402-463E-82B0-18DF3BFAC845}" mergeInterval="0" personalView="1" maximized="1" xWindow="-8" yWindow="-8" windowWidth="1936" windowHeight="1048" activeSheetId="1"/>
  </customWorkbookViews>
</workbook>
</file>

<file path=xl/calcChain.xml><?xml version="1.0" encoding="utf-8"?>
<calcChain xmlns="http://schemas.openxmlformats.org/spreadsheetml/2006/main">
  <c r="O7" i="1" l="1"/>
  <c r="H150" i="1" l="1"/>
  <c r="G150" i="1"/>
  <c r="F150" i="1"/>
  <c r="E150" i="1"/>
  <c r="M149" i="1" l="1"/>
  <c r="M148" i="1"/>
  <c r="M147" i="1"/>
  <c r="M146" i="1"/>
  <c r="M145" i="1"/>
  <c r="M144" i="1"/>
  <c r="M143" i="1"/>
  <c r="M142" i="1"/>
  <c r="M141" i="1"/>
  <c r="M140" i="1"/>
  <c r="M139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I149" i="1" l="1"/>
  <c r="O149" i="1" s="1"/>
  <c r="I148" i="1"/>
  <c r="O148" i="1" s="1"/>
  <c r="I147" i="1"/>
  <c r="O147" i="1" s="1"/>
  <c r="I146" i="1"/>
  <c r="O146" i="1" s="1"/>
  <c r="I145" i="1"/>
  <c r="O145" i="1" s="1"/>
  <c r="I144" i="1"/>
  <c r="O144" i="1" s="1"/>
  <c r="I143" i="1"/>
  <c r="O143" i="1" s="1"/>
  <c r="I142" i="1"/>
  <c r="O142" i="1" s="1"/>
  <c r="I141" i="1"/>
  <c r="O141" i="1" s="1"/>
  <c r="I140" i="1"/>
  <c r="O140" i="1" s="1"/>
  <c r="I139" i="1"/>
  <c r="O139" i="1" s="1"/>
  <c r="I136" i="1"/>
  <c r="O136" i="1" s="1"/>
  <c r="I135" i="1"/>
  <c r="O135" i="1" s="1"/>
  <c r="I134" i="1"/>
  <c r="O134" i="1" s="1"/>
  <c r="I133" i="1"/>
  <c r="O133" i="1" s="1"/>
  <c r="I132" i="1"/>
  <c r="O132" i="1" s="1"/>
  <c r="I131" i="1"/>
  <c r="O131" i="1" s="1"/>
  <c r="I130" i="1"/>
  <c r="O130" i="1" s="1"/>
  <c r="I129" i="1"/>
  <c r="O129" i="1" s="1"/>
  <c r="I128" i="1"/>
  <c r="O128" i="1" s="1"/>
  <c r="I127" i="1"/>
  <c r="O127" i="1" s="1"/>
  <c r="I126" i="1"/>
  <c r="O126" i="1" s="1"/>
  <c r="I125" i="1"/>
  <c r="O125" i="1" s="1"/>
  <c r="I124" i="1"/>
  <c r="O124" i="1" s="1"/>
  <c r="I123" i="1"/>
  <c r="O123" i="1" s="1"/>
  <c r="I122" i="1"/>
  <c r="O122" i="1" s="1"/>
  <c r="I121" i="1"/>
  <c r="O121" i="1" s="1"/>
  <c r="I120" i="1"/>
  <c r="O120" i="1" s="1"/>
  <c r="I119" i="1"/>
  <c r="O119" i="1" s="1"/>
  <c r="I118" i="1"/>
  <c r="O118" i="1" s="1"/>
  <c r="I117" i="1"/>
  <c r="O117" i="1" s="1"/>
  <c r="I116" i="1"/>
  <c r="O116" i="1" s="1"/>
  <c r="I115" i="1"/>
  <c r="O115" i="1" s="1"/>
  <c r="I114" i="1"/>
  <c r="O114" i="1" s="1"/>
  <c r="I113" i="1"/>
  <c r="O113" i="1" s="1"/>
  <c r="I112" i="1"/>
  <c r="O112" i="1" s="1"/>
  <c r="I111" i="1"/>
  <c r="O111" i="1" s="1"/>
  <c r="I110" i="1"/>
  <c r="O110" i="1" s="1"/>
  <c r="I109" i="1"/>
  <c r="O109" i="1" s="1"/>
  <c r="I108" i="1"/>
  <c r="O108" i="1" s="1"/>
  <c r="I107" i="1"/>
  <c r="O107" i="1" s="1"/>
  <c r="I106" i="1"/>
  <c r="O106" i="1" s="1"/>
  <c r="I105" i="1"/>
  <c r="O105" i="1" s="1"/>
  <c r="I104" i="1"/>
  <c r="O104" i="1" s="1"/>
  <c r="I103" i="1"/>
  <c r="O103" i="1" s="1"/>
  <c r="I102" i="1"/>
  <c r="O102" i="1" s="1"/>
  <c r="I101" i="1"/>
  <c r="O101" i="1" s="1"/>
  <c r="I100" i="1"/>
  <c r="O100" i="1" s="1"/>
  <c r="I99" i="1"/>
  <c r="O99" i="1" s="1"/>
  <c r="I98" i="1"/>
  <c r="O98" i="1" s="1"/>
  <c r="I97" i="1"/>
  <c r="O97" i="1" s="1"/>
  <c r="I96" i="1"/>
  <c r="O96" i="1" s="1"/>
  <c r="I93" i="1"/>
  <c r="O93" i="1" s="1"/>
  <c r="I92" i="1"/>
  <c r="O92" i="1" s="1"/>
  <c r="I91" i="1"/>
  <c r="O91" i="1" s="1"/>
  <c r="I90" i="1"/>
  <c r="O90" i="1" s="1"/>
  <c r="I89" i="1"/>
  <c r="O89" i="1" s="1"/>
  <c r="I88" i="1"/>
  <c r="O88" i="1" s="1"/>
  <c r="I87" i="1"/>
  <c r="O87" i="1" s="1"/>
  <c r="I86" i="1"/>
  <c r="O86" i="1" s="1"/>
  <c r="I85" i="1"/>
  <c r="O85" i="1" s="1"/>
  <c r="I84" i="1"/>
  <c r="O84" i="1" s="1"/>
  <c r="I83" i="1"/>
  <c r="O83" i="1" s="1"/>
  <c r="I82" i="1"/>
  <c r="O82" i="1" s="1"/>
  <c r="I81" i="1"/>
  <c r="O81" i="1" s="1"/>
  <c r="I80" i="1"/>
  <c r="O80" i="1" s="1"/>
  <c r="I79" i="1"/>
  <c r="O79" i="1" s="1"/>
  <c r="I78" i="1"/>
  <c r="O78" i="1" s="1"/>
  <c r="I77" i="1"/>
  <c r="O77" i="1" s="1"/>
  <c r="I76" i="1"/>
  <c r="O76" i="1" s="1"/>
  <c r="I75" i="1"/>
  <c r="O75" i="1" s="1"/>
  <c r="I74" i="1"/>
  <c r="O74" i="1" s="1"/>
  <c r="I73" i="1"/>
  <c r="O73" i="1" s="1"/>
  <c r="I72" i="1"/>
  <c r="O72" i="1" s="1"/>
  <c r="I71" i="1"/>
  <c r="O71" i="1" s="1"/>
  <c r="I70" i="1"/>
  <c r="O70" i="1" s="1"/>
  <c r="I69" i="1"/>
  <c r="O69" i="1" s="1"/>
  <c r="I68" i="1"/>
  <c r="O68" i="1" s="1"/>
  <c r="I67" i="1"/>
  <c r="O67" i="1" s="1"/>
  <c r="I66" i="1"/>
  <c r="O66" i="1" s="1"/>
  <c r="I65" i="1"/>
  <c r="O65" i="1" s="1"/>
  <c r="I64" i="1"/>
  <c r="O64" i="1" s="1"/>
  <c r="I63" i="1"/>
  <c r="O63" i="1" s="1"/>
  <c r="I62" i="1"/>
  <c r="O62" i="1" s="1"/>
  <c r="I61" i="1"/>
  <c r="O61" i="1" s="1"/>
  <c r="I60" i="1"/>
  <c r="O60" i="1" s="1"/>
  <c r="I59" i="1"/>
  <c r="O59" i="1" s="1"/>
  <c r="I58" i="1"/>
  <c r="O58" i="1" s="1"/>
  <c r="I57" i="1"/>
  <c r="O57" i="1" s="1"/>
  <c r="I56" i="1"/>
  <c r="O56" i="1" s="1"/>
  <c r="I55" i="1"/>
  <c r="O55" i="1" s="1"/>
  <c r="I54" i="1"/>
  <c r="O54" i="1" s="1"/>
  <c r="I53" i="1"/>
  <c r="O53" i="1" s="1"/>
  <c r="I52" i="1"/>
  <c r="O52" i="1" s="1"/>
  <c r="I51" i="1"/>
  <c r="O51" i="1" s="1"/>
  <c r="I50" i="1"/>
  <c r="O50" i="1" s="1"/>
  <c r="I49" i="1"/>
  <c r="O49" i="1" s="1"/>
  <c r="I48" i="1"/>
  <c r="O48" i="1" s="1"/>
  <c r="I47" i="1"/>
  <c r="O47" i="1" s="1"/>
  <c r="I46" i="1"/>
  <c r="O46" i="1" s="1"/>
  <c r="I45" i="1"/>
  <c r="O45" i="1" s="1"/>
  <c r="I44" i="1"/>
  <c r="I43" i="1"/>
  <c r="O43" i="1" s="1"/>
  <c r="I42" i="1"/>
  <c r="O42" i="1" s="1"/>
  <c r="I41" i="1"/>
  <c r="O41" i="1" s="1"/>
  <c r="I40" i="1"/>
  <c r="O40" i="1" s="1"/>
  <c r="I39" i="1"/>
  <c r="O39" i="1" s="1"/>
  <c r="I38" i="1"/>
  <c r="O38" i="1" s="1"/>
  <c r="I37" i="1"/>
  <c r="O37" i="1" s="1"/>
  <c r="I36" i="1"/>
  <c r="O36" i="1" s="1"/>
  <c r="I35" i="1"/>
  <c r="O35" i="1" s="1"/>
  <c r="I34" i="1"/>
  <c r="O34" i="1" s="1"/>
  <c r="I33" i="1"/>
  <c r="O33" i="1" s="1"/>
  <c r="I32" i="1"/>
  <c r="O32" i="1" s="1"/>
  <c r="I31" i="1"/>
  <c r="O31" i="1" s="1"/>
  <c r="I30" i="1"/>
  <c r="O30" i="1" s="1"/>
  <c r="I29" i="1"/>
  <c r="O29" i="1" s="1"/>
  <c r="I28" i="1"/>
  <c r="O28" i="1" s="1"/>
  <c r="I27" i="1"/>
  <c r="O27" i="1" s="1"/>
  <c r="I26" i="1"/>
  <c r="O26" i="1" s="1"/>
  <c r="I25" i="1"/>
  <c r="O25" i="1" s="1"/>
  <c r="I24" i="1"/>
  <c r="O24" i="1" s="1"/>
  <c r="I23" i="1"/>
  <c r="O23" i="1" s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O15" i="1" s="1"/>
  <c r="I14" i="1"/>
  <c r="O14" i="1" s="1"/>
  <c r="I13" i="1"/>
  <c r="O13" i="1" s="1"/>
  <c r="I12" i="1"/>
  <c r="O12" i="1" s="1"/>
  <c r="I11" i="1"/>
  <c r="O11" i="1" s="1"/>
  <c r="I10" i="1"/>
  <c r="O10" i="1" s="1"/>
  <c r="I9" i="1"/>
  <c r="O9" i="1" s="1"/>
  <c r="I8" i="1"/>
  <c r="O8" i="1" s="1"/>
  <c r="I7" i="1"/>
  <c r="R18" i="1" l="1"/>
  <c r="Q18" i="1"/>
  <c r="S18" i="1" s="1"/>
  <c r="R50" i="1"/>
  <c r="Q50" i="1"/>
  <c r="S50" i="1" s="1"/>
  <c r="R90" i="1"/>
  <c r="Q90" i="1"/>
  <c r="S90" i="1" s="1"/>
  <c r="R124" i="1"/>
  <c r="Q124" i="1"/>
  <c r="S124" i="1" s="1"/>
  <c r="R11" i="1"/>
  <c r="Q11" i="1"/>
  <c r="S11" i="1" s="1"/>
  <c r="R67" i="1"/>
  <c r="Q67" i="1"/>
  <c r="S67" i="1" s="1"/>
  <c r="R109" i="1"/>
  <c r="Q109" i="1"/>
  <c r="S109" i="1" s="1"/>
  <c r="R20" i="1"/>
  <c r="Q20" i="1"/>
  <c r="S20" i="1" s="1"/>
  <c r="R102" i="1"/>
  <c r="Q102" i="1"/>
  <c r="S102" i="1" s="1"/>
  <c r="R42" i="1"/>
  <c r="Q42" i="1"/>
  <c r="S42" i="1" s="1"/>
  <c r="R82" i="1"/>
  <c r="Q82" i="1"/>
  <c r="S82" i="1" s="1"/>
  <c r="R132" i="1"/>
  <c r="Q132" i="1"/>
  <c r="S132" i="1" s="1"/>
  <c r="R27" i="1"/>
  <c r="Q27" i="1"/>
  <c r="S27" i="1" s="1"/>
  <c r="R59" i="1"/>
  <c r="Q59" i="1"/>
  <c r="S59" i="1" s="1"/>
  <c r="R117" i="1"/>
  <c r="Q117" i="1"/>
  <c r="S117" i="1" s="1"/>
  <c r="R12" i="1"/>
  <c r="Q12" i="1"/>
  <c r="S12" i="1" s="1"/>
  <c r="R60" i="1"/>
  <c r="Q60" i="1"/>
  <c r="S60" i="1" s="1"/>
  <c r="R92" i="1"/>
  <c r="Q92" i="1"/>
  <c r="S92" i="1" s="1"/>
  <c r="R77" i="1"/>
  <c r="Q77" i="1"/>
  <c r="S77" i="1" s="1"/>
  <c r="R10" i="1"/>
  <c r="Q10" i="1"/>
  <c r="S10" i="1" s="1"/>
  <c r="R74" i="1"/>
  <c r="Q74" i="1"/>
  <c r="S74" i="1" s="1"/>
  <c r="R116" i="1"/>
  <c r="Q116" i="1"/>
  <c r="S116" i="1" s="1"/>
  <c r="R43" i="1"/>
  <c r="Q43" i="1"/>
  <c r="S43" i="1" s="1"/>
  <c r="R91" i="1"/>
  <c r="Q91" i="1"/>
  <c r="S91" i="1" s="1"/>
  <c r="R125" i="1"/>
  <c r="Q125" i="1"/>
  <c r="S125" i="1" s="1"/>
  <c r="R36" i="1"/>
  <c r="Q36" i="1"/>
  <c r="S36" i="1" s="1"/>
  <c r="R68" i="1"/>
  <c r="Q68" i="1"/>
  <c r="S68" i="1" s="1"/>
  <c r="R126" i="1"/>
  <c r="Q126" i="1"/>
  <c r="S126" i="1" s="1"/>
  <c r="R13" i="1"/>
  <c r="Q13" i="1"/>
  <c r="S13" i="1" s="1"/>
  <c r="R69" i="1"/>
  <c r="Q69" i="1"/>
  <c r="S69" i="1" s="1"/>
  <c r="R103" i="1"/>
  <c r="Q103" i="1"/>
  <c r="S103" i="1" s="1"/>
  <c r="R135" i="1"/>
  <c r="Q135" i="1"/>
  <c r="S135" i="1" s="1"/>
  <c r="R30" i="1"/>
  <c r="Q30" i="1"/>
  <c r="S30" i="1" s="1"/>
  <c r="R147" i="1"/>
  <c r="Q147" i="1"/>
  <c r="S147" i="1" s="1"/>
  <c r="R26" i="1"/>
  <c r="Q26" i="1"/>
  <c r="S26" i="1" s="1"/>
  <c r="R66" i="1"/>
  <c r="Q66" i="1"/>
  <c r="S66" i="1" s="1"/>
  <c r="R108" i="1"/>
  <c r="Q108" i="1"/>
  <c r="S108" i="1" s="1"/>
  <c r="R35" i="1"/>
  <c r="Q35" i="1"/>
  <c r="S35" i="1" s="1"/>
  <c r="R83" i="1"/>
  <c r="Q83" i="1"/>
  <c r="S83" i="1" s="1"/>
  <c r="R133" i="1"/>
  <c r="Q133" i="1"/>
  <c r="S133" i="1" s="1"/>
  <c r="R84" i="1"/>
  <c r="Q84" i="1"/>
  <c r="S84" i="1" s="1"/>
  <c r="R134" i="1"/>
  <c r="Q134" i="1"/>
  <c r="S134" i="1" s="1"/>
  <c r="R21" i="1"/>
  <c r="Q21" i="1"/>
  <c r="S21" i="1" s="1"/>
  <c r="R53" i="1"/>
  <c r="Q53" i="1"/>
  <c r="S53" i="1" s="1"/>
  <c r="R85" i="1"/>
  <c r="Q85" i="1"/>
  <c r="S85" i="1" s="1"/>
  <c r="R111" i="1"/>
  <c r="Q111" i="1"/>
  <c r="S111" i="1" s="1"/>
  <c r="R119" i="1"/>
  <c r="Q119" i="1"/>
  <c r="S119" i="1" s="1"/>
  <c r="R127" i="1"/>
  <c r="Q127" i="1"/>
  <c r="S127" i="1" s="1"/>
  <c r="R145" i="1"/>
  <c r="Q145" i="1"/>
  <c r="S145" i="1" s="1"/>
  <c r="R14" i="1"/>
  <c r="Q14" i="1"/>
  <c r="S14" i="1" s="1"/>
  <c r="R22" i="1"/>
  <c r="Q22" i="1"/>
  <c r="S22" i="1" s="1"/>
  <c r="R54" i="1"/>
  <c r="Q54" i="1"/>
  <c r="S54" i="1" s="1"/>
  <c r="R86" i="1"/>
  <c r="Q86" i="1"/>
  <c r="S86" i="1" s="1"/>
  <c r="R136" i="1"/>
  <c r="Q136" i="1"/>
  <c r="S136" i="1" s="1"/>
  <c r="R15" i="1"/>
  <c r="Q15" i="1"/>
  <c r="S15" i="1" s="1"/>
  <c r="R55" i="1"/>
  <c r="Q55" i="1"/>
  <c r="S55" i="1" s="1"/>
  <c r="R88" i="1"/>
  <c r="Q88" i="1"/>
  <c r="S88" i="1" s="1"/>
  <c r="R34" i="1"/>
  <c r="Q34" i="1"/>
  <c r="S34" i="1" s="1"/>
  <c r="R58" i="1"/>
  <c r="Q58" i="1"/>
  <c r="S58" i="1" s="1"/>
  <c r="R100" i="1"/>
  <c r="Q100" i="1"/>
  <c r="S100" i="1" s="1"/>
  <c r="R142" i="1"/>
  <c r="Q142" i="1"/>
  <c r="S142" i="1" s="1"/>
  <c r="R19" i="1"/>
  <c r="Q19" i="1"/>
  <c r="S19" i="1" s="1"/>
  <c r="R51" i="1"/>
  <c r="Q51" i="1"/>
  <c r="S51" i="1" s="1"/>
  <c r="R75" i="1"/>
  <c r="Q75" i="1"/>
  <c r="S75" i="1" s="1"/>
  <c r="R101" i="1"/>
  <c r="Q101" i="1"/>
  <c r="S101" i="1" s="1"/>
  <c r="R143" i="1"/>
  <c r="Q143" i="1"/>
  <c r="S143" i="1" s="1"/>
  <c r="R28" i="1"/>
  <c r="Q28" i="1"/>
  <c r="S28" i="1" s="1"/>
  <c r="R52" i="1"/>
  <c r="Q52" i="1"/>
  <c r="S52" i="1" s="1"/>
  <c r="R76" i="1"/>
  <c r="Q76" i="1"/>
  <c r="S76" i="1" s="1"/>
  <c r="R110" i="1"/>
  <c r="Q110" i="1"/>
  <c r="S110" i="1" s="1"/>
  <c r="R118" i="1"/>
  <c r="Q118" i="1"/>
  <c r="S118" i="1" s="1"/>
  <c r="R144" i="1"/>
  <c r="Q144" i="1"/>
  <c r="S144" i="1" s="1"/>
  <c r="R29" i="1"/>
  <c r="Q29" i="1"/>
  <c r="S29" i="1" s="1"/>
  <c r="R37" i="1"/>
  <c r="Q37" i="1"/>
  <c r="S37" i="1" s="1"/>
  <c r="R61" i="1"/>
  <c r="Q61" i="1"/>
  <c r="S61" i="1" s="1"/>
  <c r="R93" i="1"/>
  <c r="Q93" i="1"/>
  <c r="S93" i="1" s="1"/>
  <c r="R38" i="1"/>
  <c r="Q38" i="1"/>
  <c r="S38" i="1" s="1"/>
  <c r="R46" i="1"/>
  <c r="Q46" i="1"/>
  <c r="S46" i="1" s="1"/>
  <c r="R62" i="1"/>
  <c r="Q62" i="1"/>
  <c r="S62" i="1" s="1"/>
  <c r="R70" i="1"/>
  <c r="Q70" i="1"/>
  <c r="S70" i="1" s="1"/>
  <c r="R78" i="1"/>
  <c r="Q78" i="1"/>
  <c r="S78" i="1" s="1"/>
  <c r="R96" i="1"/>
  <c r="Q96" i="1"/>
  <c r="S96" i="1" s="1"/>
  <c r="R104" i="1"/>
  <c r="Q104" i="1"/>
  <c r="S104" i="1" s="1"/>
  <c r="R112" i="1"/>
  <c r="Q112" i="1"/>
  <c r="S112" i="1" s="1"/>
  <c r="R120" i="1"/>
  <c r="Q120" i="1"/>
  <c r="S120" i="1" s="1"/>
  <c r="R128" i="1"/>
  <c r="Q128" i="1"/>
  <c r="S128" i="1" s="1"/>
  <c r="R146" i="1"/>
  <c r="Q146" i="1"/>
  <c r="S146" i="1" s="1"/>
  <c r="R7" i="1"/>
  <c r="Q7" i="1"/>
  <c r="S7" i="1" s="1"/>
  <c r="R23" i="1"/>
  <c r="Q23" i="1"/>
  <c r="S23" i="1" s="1"/>
  <c r="R31" i="1"/>
  <c r="Q31" i="1"/>
  <c r="S31" i="1" s="1"/>
  <c r="R39" i="1"/>
  <c r="Q39" i="1"/>
  <c r="S39" i="1" s="1"/>
  <c r="R47" i="1"/>
  <c r="Q47" i="1"/>
  <c r="S47" i="1" s="1"/>
  <c r="R63" i="1"/>
  <c r="Q63" i="1"/>
  <c r="S63" i="1" s="1"/>
  <c r="R71" i="1"/>
  <c r="Q71" i="1"/>
  <c r="S71" i="1" s="1"/>
  <c r="R79" i="1"/>
  <c r="Q79" i="1"/>
  <c r="S79" i="1" s="1"/>
  <c r="R87" i="1"/>
  <c r="Q87" i="1"/>
  <c r="S87" i="1" s="1"/>
  <c r="R97" i="1"/>
  <c r="Q97" i="1"/>
  <c r="S97" i="1" s="1"/>
  <c r="R105" i="1"/>
  <c r="Q105" i="1"/>
  <c r="S105" i="1" s="1"/>
  <c r="R113" i="1"/>
  <c r="Q113" i="1"/>
  <c r="S113" i="1" s="1"/>
  <c r="R121" i="1"/>
  <c r="Q121" i="1"/>
  <c r="S121" i="1" s="1"/>
  <c r="R129" i="1"/>
  <c r="Q129" i="1"/>
  <c r="S129" i="1" s="1"/>
  <c r="R139" i="1"/>
  <c r="Q139" i="1"/>
  <c r="S139" i="1" s="1"/>
  <c r="R8" i="1"/>
  <c r="Q8" i="1"/>
  <c r="S8" i="1" s="1"/>
  <c r="R16" i="1"/>
  <c r="Q16" i="1"/>
  <c r="S16" i="1" s="1"/>
  <c r="R24" i="1"/>
  <c r="Q24" i="1"/>
  <c r="S24" i="1" s="1"/>
  <c r="R32" i="1"/>
  <c r="Q32" i="1"/>
  <c r="S32" i="1" s="1"/>
  <c r="R40" i="1"/>
  <c r="Q40" i="1"/>
  <c r="S40" i="1" s="1"/>
  <c r="R48" i="1"/>
  <c r="Q48" i="1"/>
  <c r="S48" i="1" s="1"/>
  <c r="R56" i="1"/>
  <c r="Q56" i="1"/>
  <c r="S56" i="1" s="1"/>
  <c r="R64" i="1"/>
  <c r="Q64" i="1"/>
  <c r="S64" i="1" s="1"/>
  <c r="R72" i="1"/>
  <c r="Q72" i="1"/>
  <c r="S72" i="1" s="1"/>
  <c r="R80" i="1"/>
  <c r="Q80" i="1"/>
  <c r="S80" i="1" s="1"/>
  <c r="R98" i="1"/>
  <c r="Q98" i="1"/>
  <c r="S98" i="1" s="1"/>
  <c r="R106" i="1"/>
  <c r="Q106" i="1"/>
  <c r="S106" i="1" s="1"/>
  <c r="R114" i="1"/>
  <c r="Q114" i="1"/>
  <c r="S114" i="1" s="1"/>
  <c r="R122" i="1"/>
  <c r="Q122" i="1"/>
  <c r="S122" i="1" s="1"/>
  <c r="R130" i="1"/>
  <c r="Q130" i="1"/>
  <c r="S130" i="1" s="1"/>
  <c r="R140" i="1"/>
  <c r="Q140" i="1"/>
  <c r="S140" i="1" s="1"/>
  <c r="R148" i="1"/>
  <c r="Q148" i="1"/>
  <c r="S148" i="1" s="1"/>
  <c r="R9" i="1"/>
  <c r="Q9" i="1"/>
  <c r="S9" i="1" s="1"/>
  <c r="R17" i="1"/>
  <c r="Q17" i="1"/>
  <c r="S17" i="1" s="1"/>
  <c r="R25" i="1"/>
  <c r="Q25" i="1"/>
  <c r="S25" i="1" s="1"/>
  <c r="R33" i="1"/>
  <c r="Q33" i="1"/>
  <c r="S33" i="1" s="1"/>
  <c r="R41" i="1"/>
  <c r="Q41" i="1"/>
  <c r="S41" i="1" s="1"/>
  <c r="R49" i="1"/>
  <c r="Q49" i="1"/>
  <c r="S49" i="1" s="1"/>
  <c r="R57" i="1"/>
  <c r="Q57" i="1"/>
  <c r="S57" i="1" s="1"/>
  <c r="R65" i="1"/>
  <c r="Q65" i="1"/>
  <c r="S65" i="1" s="1"/>
  <c r="R73" i="1"/>
  <c r="Q73" i="1"/>
  <c r="S73" i="1" s="1"/>
  <c r="R81" i="1"/>
  <c r="Q81" i="1"/>
  <c r="S81" i="1" s="1"/>
  <c r="R89" i="1"/>
  <c r="Q89" i="1"/>
  <c r="S89" i="1" s="1"/>
  <c r="R99" i="1"/>
  <c r="Q99" i="1"/>
  <c r="S99" i="1" s="1"/>
  <c r="R107" i="1"/>
  <c r="Q107" i="1"/>
  <c r="S107" i="1" s="1"/>
  <c r="R115" i="1"/>
  <c r="Q115" i="1"/>
  <c r="S115" i="1" s="1"/>
  <c r="R123" i="1"/>
  <c r="Q123" i="1"/>
  <c r="S123" i="1" s="1"/>
  <c r="R131" i="1"/>
  <c r="Q131" i="1"/>
  <c r="S131" i="1" s="1"/>
  <c r="R141" i="1"/>
  <c r="Q141" i="1"/>
  <c r="S141" i="1" s="1"/>
  <c r="R149" i="1"/>
  <c r="Q149" i="1"/>
  <c r="S149" i="1" s="1"/>
  <c r="R45" i="1"/>
  <c r="Q45" i="1"/>
  <c r="S45" i="1" s="1"/>
  <c r="I150" i="1"/>
  <c r="O44" i="1"/>
  <c r="O150" i="1" l="1"/>
  <c r="Q44" i="1"/>
  <c r="R44" i="1"/>
  <c r="R150" i="1" s="1"/>
  <c r="Q150" i="1" l="1"/>
  <c r="S44" i="1"/>
  <c r="S150" i="1" s="1"/>
</calcChain>
</file>

<file path=xl/sharedStrings.xml><?xml version="1.0" encoding="utf-8"?>
<sst xmlns="http://schemas.openxmlformats.org/spreadsheetml/2006/main" count="295" uniqueCount="138">
  <si>
    <t>Cenová kalkulace - reagencie, kontrolní, kalibrační a ostatní materiál</t>
  </si>
  <si>
    <t xml:space="preserve">Kat. číslo </t>
  </si>
  <si>
    <t>Název reagencie</t>
  </si>
  <si>
    <t>vyšetření</t>
  </si>
  <si>
    <t>Předpokládaný počet vyšetření (ks) za 1 rok</t>
  </si>
  <si>
    <t>Předpokládaný počet kalibrací za  1 rok</t>
  </si>
  <si>
    <t>Počet vyšetření (ks) použitých na kalibrace za 1 rok *</t>
  </si>
  <si>
    <t>Počet vyšetření (ks) použitých na kontroly za 1 rok</t>
  </si>
  <si>
    <r>
      <t xml:space="preserve">Celkový počet vyšetření (ks) včetně kontrol a kalibrací za 1 rok </t>
    </r>
    <r>
      <rPr>
        <sz val="11"/>
        <rFont val="Arial"/>
        <family val="2"/>
        <charset val="238"/>
      </rPr>
      <t>(E+G+H)</t>
    </r>
  </si>
  <si>
    <t>počet testů v balení</t>
  </si>
  <si>
    <t>počet balení (ks) za 1 rok</t>
  </si>
  <si>
    <r>
      <t xml:space="preserve">Celková nabídková cena za 1 rok v Kč bez DPH včetně kontrolního, kalibračního a spotřebního materiálu </t>
    </r>
    <r>
      <rPr>
        <sz val="11"/>
        <rFont val="Arial"/>
        <family val="2"/>
        <charset val="238"/>
      </rPr>
      <t>(I*N)</t>
    </r>
  </si>
  <si>
    <t>Sazba DPH</t>
  </si>
  <si>
    <r>
      <t xml:space="preserve">Celková nabídková cena za 1 rok v Kč s DPH včetně kontrolního, kalibračního a spotřebního materiálu </t>
    </r>
    <r>
      <rPr>
        <sz val="11"/>
        <rFont val="Arial"/>
        <family val="2"/>
        <charset val="238"/>
      </rPr>
      <t>(O*(O*P)</t>
    </r>
  </si>
  <si>
    <r>
      <t xml:space="preserve">Celková nabídková cena za 4 roky v Kč bez DPH včetně kontrolního, kalibračního a spotřebního materiálu </t>
    </r>
    <r>
      <rPr>
        <sz val="11"/>
        <rFont val="Arial"/>
        <family val="2"/>
        <charset val="238"/>
      </rPr>
      <t>(O*4)</t>
    </r>
  </si>
  <si>
    <r>
      <t xml:space="preserve">Celková nabídková cena za 4 roky v Kč s DPH včetně kontrolního, kalibračního a spotřebního materiálu </t>
    </r>
    <r>
      <rPr>
        <sz val="11"/>
        <rFont val="Arial"/>
        <family val="2"/>
        <charset val="238"/>
      </rPr>
      <t>(Q*4)</t>
    </r>
  </si>
  <si>
    <t>CC2</t>
  </si>
  <si>
    <t>CC1</t>
  </si>
  <si>
    <t>Albumin v séru (BCG)</t>
  </si>
  <si>
    <t>Albumin v moči a likvoru (turbidimetricky)</t>
  </si>
  <si>
    <t>ALP</t>
  </si>
  <si>
    <t>ALT</t>
  </si>
  <si>
    <t>Amikacin</t>
  </si>
  <si>
    <t>Amyláza</t>
  </si>
  <si>
    <t>AST</t>
  </si>
  <si>
    <t>C3 složka komplementu</t>
  </si>
  <si>
    <t>C4 složka komplementu</t>
  </si>
  <si>
    <t>Ca</t>
  </si>
  <si>
    <t>ISE Cl</t>
  </si>
  <si>
    <t>ISE K</t>
  </si>
  <si>
    <t>ISE Na</t>
  </si>
  <si>
    <t>Kreatinkináza (CK)</t>
  </si>
  <si>
    <t>CRP</t>
  </si>
  <si>
    <t>Cystatin C</t>
  </si>
  <si>
    <t>Glukoza (HK)</t>
  </si>
  <si>
    <t>IgG (serum, plazma, CSF)</t>
  </si>
  <si>
    <t>Železo celkové</t>
  </si>
  <si>
    <t>Laktát</t>
  </si>
  <si>
    <t>Laktátdehydrogenáza (LD)</t>
  </si>
  <si>
    <t>Fosfor anorganický</t>
  </si>
  <si>
    <t>Celková bílkovina v séru</t>
  </si>
  <si>
    <t>Celková bílkovina v moči, CSF</t>
  </si>
  <si>
    <t>Triacylglyceroly</t>
  </si>
  <si>
    <t>Transferin</t>
  </si>
  <si>
    <t>Kyselina močová</t>
  </si>
  <si>
    <t>Urea</t>
  </si>
  <si>
    <t>Imunochemie</t>
  </si>
  <si>
    <t>IM2</t>
  </si>
  <si>
    <t>IM1</t>
  </si>
  <si>
    <t>Digoxin</t>
  </si>
  <si>
    <t>PAPP-A</t>
  </si>
  <si>
    <t>Prolaktin</t>
  </si>
  <si>
    <t>Testosteron</t>
  </si>
  <si>
    <t>TSH</t>
  </si>
  <si>
    <t>Metody pro rozvoj do konce roku 2024</t>
  </si>
  <si>
    <t>xxx</t>
  </si>
  <si>
    <t>Předpokládané množství vyšetření kontrolního materiálu je kalkulováno na současný stav a systém laboratoře.</t>
  </si>
  <si>
    <t>Reagencie, které nebudou v této cenové kalkulaci uvedeny a přitom budou pro dané vyšetření potřebné, bude účastník dodávat bezplatně na své náklady.</t>
  </si>
  <si>
    <r>
      <t xml:space="preserve">* Účastník doplní počty vyšetření, spotřebovaných na uvedený předpokládaný počet kalibraci za rok, dle reálného nastavení kalibrace pro dané vyšetření (tzn. dle reálného počtu měřících bodů, dle měření v duplikátu, apod.). Po doplnění počtu se automaticky aktualizují počty ve sloupcích "Celkový počet vyšetření včetně kontrol a kalibrací za 1 rok" a "Předpokládané množství (ks) vyšetření za 4 roky". </t>
    </r>
    <r>
      <rPr>
        <b/>
        <i/>
        <sz val="10"/>
        <rFont val="Arial"/>
        <family val="2"/>
        <charset val="238"/>
      </rPr>
      <t>Příklad výpočtu: 2 bodová kalibrace v duplikátu = 2x2 vyšetření na jednu kalibraci x 12/rok = 48 vyšetření na kalibraci za rok</t>
    </r>
    <r>
      <rPr>
        <b/>
        <sz val="10"/>
        <rFont val="Arial"/>
        <family val="2"/>
        <charset val="238"/>
      </rPr>
      <t xml:space="preserve"> </t>
    </r>
  </si>
  <si>
    <r>
      <t xml:space="preserve">** SOUČET </t>
    </r>
    <r>
      <rPr>
        <b/>
        <u/>
        <sz val="10"/>
        <rFont val="Arial"/>
        <family val="2"/>
        <charset val="238"/>
      </rPr>
      <t>ceny reagencie za jedno vyšetření v Kč bez DPH</t>
    </r>
    <r>
      <rPr>
        <b/>
        <sz val="10"/>
        <rFont val="Arial"/>
        <family val="2"/>
        <charset val="238"/>
      </rPr>
      <t xml:space="preserve">  (tabulka této přílohy sloupec "CENA ZA 1 VYŠETŘENÍ v Kč bez DPH") </t>
    </r>
    <r>
      <rPr>
        <b/>
        <u/>
        <sz val="10"/>
        <rFont val="Arial"/>
        <family val="2"/>
        <charset val="238"/>
      </rPr>
      <t>+ ceny kontrolního, kalibračního materiálu a veškerého spotřebního materiálu za jedno vyšetření v Kč bez DPH rozpočítané na celkový počet stanovení daného vyšetření. Údaj je nutné zadat ručně.</t>
    </r>
    <r>
      <rPr>
        <b/>
        <i/>
        <sz val="10"/>
        <rFont val="Arial"/>
        <family val="2"/>
        <charset val="238"/>
      </rPr>
      <t xml:space="preserve">        </t>
    </r>
  </si>
  <si>
    <t>doplní účastník (dodavatel)</t>
  </si>
  <si>
    <t xml:space="preserve">Ca </t>
  </si>
  <si>
    <t>Ethanol</t>
  </si>
  <si>
    <t>Feritin</t>
  </si>
  <si>
    <t>Gentamicin</t>
  </si>
  <si>
    <t>Haptoglobin</t>
  </si>
  <si>
    <t>HDLcholesterol</t>
  </si>
  <si>
    <t>Homocystein</t>
  </si>
  <si>
    <t>IGA</t>
  </si>
  <si>
    <t>IGM</t>
  </si>
  <si>
    <t>LDLcholesterol</t>
  </si>
  <si>
    <t>Lithium</t>
  </si>
  <si>
    <t>Lipáza</t>
  </si>
  <si>
    <t>Magnesium</t>
  </si>
  <si>
    <t>NH3</t>
  </si>
  <si>
    <t>Prealbumin</t>
  </si>
  <si>
    <t>serové indexy</t>
  </si>
  <si>
    <t>Valproová kyselina</t>
  </si>
  <si>
    <t>Vankomycin</t>
  </si>
  <si>
    <t>ACTH</t>
  </si>
  <si>
    <t>AFP</t>
  </si>
  <si>
    <t>anti - TG</t>
  </si>
  <si>
    <t>anti - TPO</t>
  </si>
  <si>
    <t>anti - TSHR</t>
  </si>
  <si>
    <t>beta - crosslaps</t>
  </si>
  <si>
    <t>CA 125</t>
  </si>
  <si>
    <t>CA15-3</t>
  </si>
  <si>
    <t>CA 19-9</t>
  </si>
  <si>
    <t>CA 72-4</t>
  </si>
  <si>
    <t>CEA</t>
  </si>
  <si>
    <t>Cortizol</t>
  </si>
  <si>
    <t>DHEAS</t>
  </si>
  <si>
    <t>Estradiol</t>
  </si>
  <si>
    <t>FSH</t>
  </si>
  <si>
    <t>free beta HCG</t>
  </si>
  <si>
    <t>free PSA</t>
  </si>
  <si>
    <t>fT3</t>
  </si>
  <si>
    <t>fT4</t>
  </si>
  <si>
    <t>HCG</t>
  </si>
  <si>
    <t>Interleukin -6</t>
  </si>
  <si>
    <t>NSE</t>
  </si>
  <si>
    <t>PCT</t>
  </si>
  <si>
    <t>Progesteron</t>
  </si>
  <si>
    <t>NT -pro BNP</t>
  </si>
  <si>
    <t>PSA</t>
  </si>
  <si>
    <t>S 100B</t>
  </si>
  <si>
    <t>SHBG</t>
  </si>
  <si>
    <t>Thyreoglobulin</t>
  </si>
  <si>
    <t>vit.D</t>
  </si>
  <si>
    <t>Alfa1 kyselý glykoprotein</t>
  </si>
  <si>
    <t>Alfa1 antitrypsin</t>
  </si>
  <si>
    <t>BILI -přímý</t>
  </si>
  <si>
    <t>BILI -celkový</t>
  </si>
  <si>
    <t>Ceruloplasmin</t>
  </si>
  <si>
    <t>Cholinesteráza</t>
  </si>
  <si>
    <t>Cholesterol celk.</t>
  </si>
  <si>
    <t>Carbamazepin</t>
  </si>
  <si>
    <t>Kreatinin ( Jaffe)</t>
  </si>
  <si>
    <t>Kreatinin enzymaticky</t>
  </si>
  <si>
    <t>Gama-glutamyltransferáza (GGT)</t>
  </si>
  <si>
    <t>Solubilní transferinové receptory</t>
  </si>
  <si>
    <t>anti HEV IgG</t>
  </si>
  <si>
    <t>anti HEV IgM</t>
  </si>
  <si>
    <t>Androstendion</t>
  </si>
  <si>
    <t>Luteinizační hormon</t>
  </si>
  <si>
    <t>PTH(1- 84)</t>
  </si>
  <si>
    <t>Troponin T hs</t>
  </si>
  <si>
    <t>IM3</t>
  </si>
  <si>
    <t>propeptid prokolagenu typu1 (P1NP)</t>
  </si>
  <si>
    <r>
      <rPr>
        <b/>
        <sz val="10"/>
        <rFont val="Arial"/>
        <family val="2"/>
        <charset val="238"/>
      </rPr>
      <t>CC1</t>
    </r>
    <r>
      <rPr>
        <sz val="10"/>
        <rFont val="Arial"/>
        <family val="2"/>
        <charset val="238"/>
      </rPr>
      <t xml:space="preserve"> - chemický modul samostatně stojící( statimový ), </t>
    </r>
    <r>
      <rPr>
        <b/>
        <sz val="10"/>
        <rFont val="Arial"/>
        <family val="2"/>
        <charset val="238"/>
      </rPr>
      <t>CC2</t>
    </r>
    <r>
      <rPr>
        <sz val="10"/>
        <rFont val="Arial"/>
        <family val="2"/>
        <charset val="238"/>
      </rPr>
      <t xml:space="preserve"> - chemický modul v rámci linky,</t>
    </r>
    <r>
      <rPr>
        <b/>
        <sz val="10"/>
        <rFont val="Arial"/>
        <family val="2"/>
        <charset val="238"/>
      </rPr>
      <t xml:space="preserve"> IM1</t>
    </r>
    <r>
      <rPr>
        <sz val="10"/>
        <rFont val="Arial"/>
        <family val="2"/>
        <charset val="238"/>
      </rPr>
      <t xml:space="preserve"> - imunochemický modul samostatně stojící ( statimový ), </t>
    </r>
    <r>
      <rPr>
        <b/>
        <sz val="10"/>
        <rFont val="Arial"/>
        <family val="2"/>
        <charset val="238"/>
      </rPr>
      <t>IM2</t>
    </r>
    <r>
      <rPr>
        <sz val="10"/>
        <rFont val="Arial"/>
        <family val="2"/>
        <charset val="238"/>
      </rPr>
      <t xml:space="preserve"> - imunochemický modul v rámci linky, </t>
    </r>
    <r>
      <rPr>
        <b/>
        <sz val="10"/>
        <rFont val="Arial"/>
        <family val="2"/>
        <charset val="238"/>
      </rPr>
      <t>IM3</t>
    </r>
    <r>
      <rPr>
        <sz val="10"/>
        <rFont val="Arial"/>
        <family val="2"/>
        <charset val="238"/>
      </rPr>
      <t xml:space="preserve"> - imunochemický modul samostatně stojící</t>
    </r>
  </si>
  <si>
    <t>Metody CC IM - linka, IM modul, zálohy</t>
  </si>
  <si>
    <t>Příloha č. 1 ZD / Příloha č. 1 smlouvy</t>
  </si>
  <si>
    <t xml:space="preserve">V případě, že předpokládaná spotřeba reagencií, resp. cena za vyšetření nebude odpovídat reálnému stavu dodávek, resp. reálné ceně za vyšetření v době plnění a trvání smluvního závazku s vybraným dodavatelem a  nákladovost bude o více než 5 % vyšší, má zadavatel právo na odstoupení od smlouvy nebo udělení smluvní pokuty ve výši 10 % z každé realizované dodávky  reagencií. </t>
  </si>
  <si>
    <t>vypočet probíhá automaticky na základě zadaných údajů v jiných sloupcích této přílohy</t>
  </si>
  <si>
    <r>
      <t xml:space="preserve">Nabídková cena za balení v Kč bez DPH za 1 rok 
</t>
    </r>
    <r>
      <rPr>
        <sz val="11"/>
        <rFont val="Arial"/>
        <family val="2"/>
        <charset val="238"/>
      </rPr>
      <t>(K*L)</t>
    </r>
  </si>
  <si>
    <t>Nabídková cena za 1 balení v Kč bez DPH</t>
  </si>
  <si>
    <t xml:space="preserve">Nabídková cena                   1 VYŠETŘENÍ v Kč bez DPH včetně kontrolního, kalibračního a spotřebního materiálu **           </t>
  </si>
  <si>
    <r>
      <rPr>
        <u/>
        <sz val="12"/>
        <rFont val="Arial"/>
        <family val="2"/>
        <charset val="238"/>
      </rPr>
      <t>Veřejná zakázka</t>
    </r>
    <r>
      <rPr>
        <b/>
        <sz val="12"/>
        <rFont val="Arial"/>
        <family val="2"/>
        <charset val="238"/>
      </rPr>
      <t>: Opakované dodávky reagencií, kontrolního, kalibračního a ostatního materiálu včetně výpůjčky analytické linky a tří samostatně stojících modulů (biochemický + ISE a 2 krát imunochemický)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</si>
</sst>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č_-;\-* #,##0\ _K_č_-;_-* &quot;-&quot;\ _K_č_-;_-@_-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4" fillId="3" borderId="1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vertical="center"/>
    </xf>
    <xf numFmtId="4" fontId="4" fillId="3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top"/>
    </xf>
    <xf numFmtId="3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4" fontId="4" fillId="5" borderId="1" xfId="1" applyNumberFormat="1" applyFont="1" applyFill="1" applyBorder="1" applyAlignment="1">
      <alignment vertical="center"/>
    </xf>
    <xf numFmtId="0" fontId="1" fillId="5" borderId="0" xfId="1" applyFill="1" applyAlignment="1">
      <alignment vertical="center"/>
    </xf>
    <xf numFmtId="3" fontId="4" fillId="3" borderId="2" xfId="1" applyNumberFormat="1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top"/>
    </xf>
    <xf numFmtId="3" fontId="11" fillId="0" borderId="1" xfId="1" applyNumberFormat="1" applyFont="1" applyBorder="1" applyAlignment="1">
      <alignment vertical="top"/>
    </xf>
    <xf numFmtId="3" fontId="11" fillId="5" borderId="1" xfId="1" applyNumberFormat="1" applyFont="1" applyFill="1" applyBorder="1" applyAlignment="1">
      <alignment vertical="top"/>
    </xf>
    <xf numFmtId="4" fontId="11" fillId="5" borderId="1" xfId="1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" fillId="6" borderId="0" xfId="1" applyFill="1" applyAlignment="1">
      <alignment vertical="center"/>
    </xf>
    <xf numFmtId="0" fontId="10" fillId="0" borderId="7" xfId="1" applyFont="1" applyBorder="1" applyAlignment="1">
      <alignment vertical="top"/>
    </xf>
    <xf numFmtId="0" fontId="12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8" xfId="1" applyFont="1" applyBorder="1" applyAlignment="1">
      <alignment vertical="top"/>
    </xf>
    <xf numFmtId="49" fontId="10" fillId="0" borderId="8" xfId="1" applyNumberFormat="1" applyFont="1" applyBorder="1" applyAlignment="1">
      <alignment vertical="top"/>
    </xf>
    <xf numFmtId="3" fontId="12" fillId="0" borderId="1" xfId="1" applyNumberFormat="1" applyFont="1" applyBorder="1" applyAlignment="1">
      <alignment vertical="top"/>
    </xf>
    <xf numFmtId="3" fontId="10" fillId="0" borderId="9" xfId="1" applyNumberFormat="1" applyFont="1" applyBorder="1" applyAlignment="1">
      <alignment vertical="top"/>
    </xf>
    <xf numFmtId="3" fontId="12" fillId="0" borderId="1" xfId="1" applyNumberFormat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3" fontId="13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0" fontId="11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7" xfId="1" applyFont="1" applyBorder="1" applyAlignment="1">
      <alignment vertical="top"/>
    </xf>
    <xf numFmtId="0" fontId="10" fillId="0" borderId="7" xfId="1" applyFont="1" applyBorder="1" applyAlignment="1">
      <alignment vertical="top"/>
    </xf>
    <xf numFmtId="0" fontId="10" fillId="0" borderId="7" xfId="1" applyFont="1" applyBorder="1" applyAlignment="1">
      <alignment vertical="top"/>
    </xf>
    <xf numFmtId="0" fontId="10" fillId="0" borderId="7" xfId="1" applyFont="1" applyBorder="1" applyAlignment="1">
      <alignment vertical="top"/>
    </xf>
    <xf numFmtId="0" fontId="10" fillId="0" borderId="7" xfId="1" applyFont="1" applyBorder="1" applyAlignment="1">
      <alignment vertical="top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3" fontId="13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>
      <alignment vertical="top"/>
    </xf>
    <xf numFmtId="0" fontId="10" fillId="0" borderId="10" xfId="1" applyFont="1" applyFill="1" applyBorder="1" applyAlignment="1">
      <alignment horizontal="right" vertical="top"/>
    </xf>
    <xf numFmtId="0" fontId="10" fillId="0" borderId="7" xfId="1" applyFont="1" applyBorder="1" applyAlignment="1">
      <alignment vertical="top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3" fontId="13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vertical="top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vertical="top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vertical="top"/>
    </xf>
    <xf numFmtId="0" fontId="1" fillId="0" borderId="0" xfId="1"/>
    <xf numFmtId="3" fontId="1" fillId="0" borderId="0" xfId="1" applyNumberFormat="1" applyAlignment="1">
      <alignment vertical="center"/>
    </xf>
    <xf numFmtId="3" fontId="11" fillId="0" borderId="1" xfId="1" applyNumberFormat="1" applyFont="1" applyBorder="1" applyAlignment="1">
      <alignment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3" fontId="1" fillId="0" borderId="0" xfId="1" applyNumberFormat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3" fontId="11" fillId="0" borderId="1" xfId="1" applyNumberFormat="1" applyFont="1" applyBorder="1" applyAlignment="1">
      <alignment vertical="top"/>
    </xf>
    <xf numFmtId="3" fontId="11" fillId="5" borderId="1" xfId="1" applyNumberFormat="1" applyFont="1" applyFill="1" applyBorder="1" applyAlignment="1">
      <alignment vertical="top"/>
    </xf>
    <xf numFmtId="4" fontId="11" fillId="5" borderId="1" xfId="1" applyNumberFormat="1" applyFont="1" applyFill="1" applyBorder="1" applyAlignment="1">
      <alignment horizontal="center" vertical="top"/>
    </xf>
    <xf numFmtId="0" fontId="10" fillId="0" borderId="7" xfId="1" applyFont="1" applyBorder="1" applyAlignment="1">
      <alignment vertical="top"/>
    </xf>
    <xf numFmtId="3" fontId="10" fillId="0" borderId="7" xfId="1" applyNumberFormat="1" applyFont="1" applyBorder="1" applyAlignment="1">
      <alignment vertical="top"/>
    </xf>
    <xf numFmtId="3" fontId="11" fillId="6" borderId="1" xfId="1" applyNumberFormat="1" applyFont="1" applyFill="1" applyBorder="1" applyAlignment="1" applyProtection="1">
      <alignment vertical="top"/>
      <protection locked="0"/>
    </xf>
    <xf numFmtId="4" fontId="11" fillId="6" borderId="1" xfId="1" applyNumberFormat="1" applyFont="1" applyFill="1" applyBorder="1" applyAlignment="1" applyProtection="1">
      <alignment horizontal="center" vertical="top"/>
      <protection locked="0"/>
    </xf>
    <xf numFmtId="0" fontId="10" fillId="6" borderId="1" xfId="1" applyFont="1" applyFill="1" applyBorder="1" applyAlignment="1" applyProtection="1">
      <alignment horizontal="right" vertical="top"/>
      <protection locked="0"/>
    </xf>
    <xf numFmtId="0" fontId="10" fillId="6" borderId="1" xfId="1" applyFont="1" applyFill="1" applyBorder="1" applyAlignment="1" applyProtection="1">
      <alignment vertical="top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right" vertical="top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" fillId="0" borderId="0" xfId="1" applyFont="1"/>
    <xf numFmtId="0" fontId="12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D6F665-2E57-491D-A588-81D657133507}" diskRevisions="1" version="2">
  <header guid="{1671EF35-BF73-4189-BA5D-773038716934}" dateTime="2025-04-25T07:30:41" maxSheetId="4" userName="Chladová Monika" r:id="rId1">
    <sheetIdMap count="3">
      <sheetId val="1"/>
      <sheetId val="2"/>
      <sheetId val="3"/>
    </sheetIdMap>
  </header>
  <header guid="{5CD6F665-2E57-491D-A588-81D657133507}" dateTime="2025-04-25T12:11:48" maxSheetId="4" userName="Chladová Monika" r:id="rId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" start="0" length="2147483647">
    <dxf>
      <font/>
    </dxf>
  </rfmt>
  <rfmt sheetId="1" sqref="A4:XFD4" start="0" length="2147483647">
    <dxf>
      <font>
        <color auto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671EF35-BF73-4189-BA5D-773038716934}" name="Chladová Monika" id="-1961574422" dateTime="2025-04-25T07:30:41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topLeftCell="A133" zoomScale="70" zoomScaleNormal="70" workbookViewId="0">
      <selection activeCell="B153" sqref="B153:S153"/>
    </sheetView>
  </sheetViews>
  <sheetFormatPr defaultRowHeight="15" x14ac:dyDescent="0.25"/>
  <cols>
    <col min="1" max="1" width="10" customWidth="1"/>
    <col min="2" max="2" width="15.85546875" customWidth="1"/>
    <col min="3" max="3" width="13.7109375" customWidth="1"/>
    <col min="4" max="4" width="38.28515625" customWidth="1"/>
    <col min="5" max="5" width="21.85546875" customWidth="1"/>
    <col min="6" max="6" width="19.42578125" customWidth="1"/>
    <col min="7" max="7" width="20" customWidth="1"/>
    <col min="8" max="8" width="18.28515625" customWidth="1"/>
    <col min="9" max="9" width="19.85546875" customWidth="1"/>
    <col min="13" max="13" width="22.85546875" customWidth="1"/>
    <col min="14" max="14" width="26.5703125" customWidth="1"/>
    <col min="15" max="15" width="23.5703125" customWidth="1"/>
    <col min="17" max="18" width="22.7109375" customWidth="1"/>
    <col min="19" max="19" width="24.7109375" customWidth="1"/>
  </cols>
  <sheetData>
    <row r="1" spans="1:21" x14ac:dyDescent="0.25">
      <c r="A1" s="9" t="s">
        <v>131</v>
      </c>
      <c r="B1" s="1"/>
      <c r="C1" s="1"/>
      <c r="D1" s="9"/>
      <c r="E1" s="9"/>
      <c r="F1" s="9"/>
      <c r="G1" s="9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x14ac:dyDescent="0.25">
      <c r="A2" s="1"/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"/>
      <c r="U2" s="1"/>
    </row>
    <row r="3" spans="1:21" ht="20.25" x14ac:dyDescent="0.25">
      <c r="A3" s="43" t="s">
        <v>130</v>
      </c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"/>
      <c r="U3" s="1"/>
    </row>
    <row r="4" spans="1:21" s="166" customFormat="1" ht="15.75" x14ac:dyDescent="0.25">
      <c r="A4" s="44" t="s">
        <v>137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165"/>
      <c r="U4" s="165"/>
    </row>
    <row r="5" spans="1:21" ht="15.6" x14ac:dyDescent="0.3">
      <c r="A5" s="4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1"/>
      <c r="U5" s="1"/>
    </row>
    <row r="6" spans="1:21" ht="112.5" customHeight="1" x14ac:dyDescent="0.25">
      <c r="A6" s="2" t="s">
        <v>1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135</v>
      </c>
      <c r="L6" s="2" t="s">
        <v>10</v>
      </c>
      <c r="M6" s="2" t="s">
        <v>134</v>
      </c>
      <c r="N6" s="2" t="s">
        <v>136</v>
      </c>
      <c r="O6" s="3" t="s">
        <v>11</v>
      </c>
      <c r="P6" s="3" t="s">
        <v>12</v>
      </c>
      <c r="Q6" s="3" t="s">
        <v>13</v>
      </c>
      <c r="R6" s="3" t="s">
        <v>14</v>
      </c>
      <c r="S6" s="3" t="s">
        <v>15</v>
      </c>
      <c r="T6" s="1"/>
      <c r="U6" s="1"/>
    </row>
    <row r="7" spans="1:21" x14ac:dyDescent="0.25">
      <c r="A7" s="33" t="s">
        <v>16</v>
      </c>
      <c r="B7" s="37"/>
      <c r="C7" s="38"/>
      <c r="D7" s="25" t="s">
        <v>109</v>
      </c>
      <c r="E7" s="27">
        <v>10</v>
      </c>
      <c r="F7" s="34"/>
      <c r="G7" s="34"/>
      <c r="H7" s="18">
        <v>300</v>
      </c>
      <c r="I7" s="19">
        <f>SUM(E7,G7,H7)</f>
        <v>310</v>
      </c>
      <c r="J7" s="34"/>
      <c r="K7" s="34"/>
      <c r="L7" s="36"/>
      <c r="M7" s="20">
        <f>K7*L7</f>
        <v>0</v>
      </c>
      <c r="N7" s="40"/>
      <c r="O7" s="13">
        <f>I7*N7</f>
        <v>0</v>
      </c>
      <c r="P7" s="41"/>
      <c r="Q7" s="13">
        <f>O7+(O7*P7)</f>
        <v>0</v>
      </c>
      <c r="R7" s="13">
        <f>O7*4</f>
        <v>0</v>
      </c>
      <c r="S7" s="13">
        <f>Q7*4</f>
        <v>0</v>
      </c>
      <c r="T7" s="1"/>
      <c r="U7" s="11"/>
    </row>
    <row r="8" spans="1:21" x14ac:dyDescent="0.25">
      <c r="A8" s="33" t="s">
        <v>16</v>
      </c>
      <c r="B8" s="37"/>
      <c r="C8" s="38"/>
      <c r="D8" s="25" t="s">
        <v>110</v>
      </c>
      <c r="E8" s="27">
        <v>343</v>
      </c>
      <c r="F8" s="34"/>
      <c r="G8" s="34"/>
      <c r="H8" s="18">
        <v>300</v>
      </c>
      <c r="I8" s="147">
        <f t="shared" ref="I8:I71" si="0">SUM(E8,G8,H8)</f>
        <v>643</v>
      </c>
      <c r="J8" s="34"/>
      <c r="K8" s="34"/>
      <c r="L8" s="36"/>
      <c r="M8" s="148">
        <f t="shared" ref="M8:M71" si="1">K8*L8</f>
        <v>0</v>
      </c>
      <c r="N8" s="40"/>
      <c r="O8" s="145">
        <f t="shared" ref="O8:O71" si="2">I8*N8</f>
        <v>0</v>
      </c>
      <c r="P8" s="41"/>
      <c r="Q8" s="145">
        <f t="shared" ref="Q8:Q71" si="3">O8+(O8*P8)</f>
        <v>0</v>
      </c>
      <c r="R8" s="145">
        <f t="shared" ref="R8:R71" si="4">O8*4</f>
        <v>0</v>
      </c>
      <c r="S8" s="145">
        <f t="shared" ref="S8:S71" si="5">Q8*4</f>
        <v>0</v>
      </c>
      <c r="T8" s="1"/>
      <c r="U8" s="11"/>
    </row>
    <row r="9" spans="1:21" x14ac:dyDescent="0.25">
      <c r="A9" s="33" t="s">
        <v>16</v>
      </c>
      <c r="B9" s="37"/>
      <c r="C9" s="38"/>
      <c r="D9" s="47" t="s">
        <v>18</v>
      </c>
      <c r="E9" s="27">
        <v>11420</v>
      </c>
      <c r="F9" s="34"/>
      <c r="G9" s="34"/>
      <c r="H9" s="18">
        <v>500</v>
      </c>
      <c r="I9" s="147">
        <f t="shared" si="0"/>
        <v>11920</v>
      </c>
      <c r="J9" s="34"/>
      <c r="K9" s="34"/>
      <c r="L9" s="36"/>
      <c r="M9" s="148">
        <f t="shared" si="1"/>
        <v>0</v>
      </c>
      <c r="N9" s="40"/>
      <c r="O9" s="145">
        <f t="shared" si="2"/>
        <v>0</v>
      </c>
      <c r="P9" s="41"/>
      <c r="Q9" s="145">
        <f t="shared" si="3"/>
        <v>0</v>
      </c>
      <c r="R9" s="145">
        <f t="shared" si="4"/>
        <v>0</v>
      </c>
      <c r="S9" s="145">
        <f t="shared" si="5"/>
        <v>0</v>
      </c>
      <c r="T9" s="1"/>
      <c r="U9" s="11"/>
    </row>
    <row r="10" spans="1:21" x14ac:dyDescent="0.25">
      <c r="A10" s="33" t="s">
        <v>17</v>
      </c>
      <c r="B10" s="37"/>
      <c r="C10" s="38"/>
      <c r="D10" s="48" t="s">
        <v>18</v>
      </c>
      <c r="E10" s="27">
        <v>5581</v>
      </c>
      <c r="F10" s="34"/>
      <c r="G10" s="34"/>
      <c r="H10" s="18">
        <v>730</v>
      </c>
      <c r="I10" s="147">
        <f t="shared" si="0"/>
        <v>6311</v>
      </c>
      <c r="J10" s="34"/>
      <c r="K10" s="34"/>
      <c r="L10" s="36"/>
      <c r="M10" s="148">
        <f t="shared" si="1"/>
        <v>0</v>
      </c>
      <c r="N10" s="40"/>
      <c r="O10" s="145">
        <f t="shared" si="2"/>
        <v>0</v>
      </c>
      <c r="P10" s="41"/>
      <c r="Q10" s="145">
        <f t="shared" si="3"/>
        <v>0</v>
      </c>
      <c r="R10" s="145">
        <f t="shared" si="4"/>
        <v>0</v>
      </c>
      <c r="S10" s="145">
        <f t="shared" si="5"/>
        <v>0</v>
      </c>
      <c r="T10" s="1"/>
      <c r="U10" s="11"/>
    </row>
    <row r="11" spans="1:21" x14ac:dyDescent="0.25">
      <c r="A11" s="33" t="s">
        <v>17</v>
      </c>
      <c r="B11" s="37"/>
      <c r="C11" s="38"/>
      <c r="D11" s="46" t="s">
        <v>19</v>
      </c>
      <c r="E11" s="27">
        <v>1164</v>
      </c>
      <c r="F11" s="34"/>
      <c r="G11" s="34"/>
      <c r="H11" s="18">
        <v>500</v>
      </c>
      <c r="I11" s="147">
        <f t="shared" si="0"/>
        <v>1664</v>
      </c>
      <c r="J11" s="34"/>
      <c r="K11" s="34"/>
      <c r="L11" s="36"/>
      <c r="M11" s="148">
        <f t="shared" si="1"/>
        <v>0</v>
      </c>
      <c r="N11" s="40"/>
      <c r="O11" s="145">
        <f t="shared" si="2"/>
        <v>0</v>
      </c>
      <c r="P11" s="41"/>
      <c r="Q11" s="145">
        <f t="shared" si="3"/>
        <v>0</v>
      </c>
      <c r="R11" s="145">
        <f t="shared" si="4"/>
        <v>0</v>
      </c>
      <c r="S11" s="145">
        <f t="shared" si="5"/>
        <v>0</v>
      </c>
      <c r="T11" s="1"/>
      <c r="U11" s="11"/>
    </row>
    <row r="12" spans="1:21" ht="14.45" x14ac:dyDescent="0.3">
      <c r="A12" s="33" t="s">
        <v>16</v>
      </c>
      <c r="B12" s="37"/>
      <c r="C12" s="38"/>
      <c r="D12" s="25" t="s">
        <v>20</v>
      </c>
      <c r="E12" s="27">
        <v>22120</v>
      </c>
      <c r="F12" s="34"/>
      <c r="G12" s="34"/>
      <c r="H12" s="18">
        <v>500</v>
      </c>
      <c r="I12" s="147">
        <f t="shared" si="0"/>
        <v>22620</v>
      </c>
      <c r="J12" s="34"/>
      <c r="K12" s="34"/>
      <c r="L12" s="36"/>
      <c r="M12" s="148">
        <f t="shared" si="1"/>
        <v>0</v>
      </c>
      <c r="N12" s="40"/>
      <c r="O12" s="145">
        <f t="shared" si="2"/>
        <v>0</v>
      </c>
      <c r="P12" s="41"/>
      <c r="Q12" s="145">
        <f t="shared" si="3"/>
        <v>0</v>
      </c>
      <c r="R12" s="145">
        <f t="shared" si="4"/>
        <v>0</v>
      </c>
      <c r="S12" s="145">
        <f t="shared" si="5"/>
        <v>0</v>
      </c>
      <c r="T12" s="1"/>
      <c r="U12" s="11"/>
    </row>
    <row r="13" spans="1:21" ht="14.45" x14ac:dyDescent="0.3">
      <c r="A13" s="33" t="s">
        <v>17</v>
      </c>
      <c r="B13" s="37"/>
      <c r="C13" s="38"/>
      <c r="D13" s="25" t="s">
        <v>20</v>
      </c>
      <c r="E13" s="27">
        <v>15129</v>
      </c>
      <c r="F13" s="34"/>
      <c r="G13" s="34"/>
      <c r="H13" s="18">
        <v>730</v>
      </c>
      <c r="I13" s="147">
        <f t="shared" si="0"/>
        <v>15859</v>
      </c>
      <c r="J13" s="34"/>
      <c r="K13" s="34"/>
      <c r="L13" s="36"/>
      <c r="M13" s="148">
        <f t="shared" si="1"/>
        <v>0</v>
      </c>
      <c r="N13" s="40"/>
      <c r="O13" s="145">
        <f t="shared" si="2"/>
        <v>0</v>
      </c>
      <c r="P13" s="41"/>
      <c r="Q13" s="145">
        <f t="shared" si="3"/>
        <v>0</v>
      </c>
      <c r="R13" s="145">
        <f t="shared" si="4"/>
        <v>0</v>
      </c>
      <c r="S13" s="145">
        <f t="shared" si="5"/>
        <v>0</v>
      </c>
      <c r="T13" s="1"/>
      <c r="U13" s="11"/>
    </row>
    <row r="14" spans="1:21" ht="14.45" x14ac:dyDescent="0.3">
      <c r="A14" s="33" t="s">
        <v>16</v>
      </c>
      <c r="B14" s="37"/>
      <c r="C14" s="38"/>
      <c r="D14" s="25" t="s">
        <v>21</v>
      </c>
      <c r="E14" s="27">
        <v>28036</v>
      </c>
      <c r="F14" s="34"/>
      <c r="G14" s="34"/>
      <c r="H14" s="18">
        <v>500</v>
      </c>
      <c r="I14" s="147">
        <f t="shared" si="0"/>
        <v>28536</v>
      </c>
      <c r="J14" s="34"/>
      <c r="K14" s="34"/>
      <c r="L14" s="36"/>
      <c r="M14" s="148">
        <f t="shared" si="1"/>
        <v>0</v>
      </c>
      <c r="N14" s="40"/>
      <c r="O14" s="145">
        <f t="shared" si="2"/>
        <v>0</v>
      </c>
      <c r="P14" s="41"/>
      <c r="Q14" s="145">
        <f t="shared" si="3"/>
        <v>0</v>
      </c>
      <c r="R14" s="145">
        <f t="shared" si="4"/>
        <v>0</v>
      </c>
      <c r="S14" s="145">
        <f t="shared" si="5"/>
        <v>0</v>
      </c>
      <c r="T14" s="1"/>
      <c r="U14" s="11"/>
    </row>
    <row r="15" spans="1:21" ht="14.45" x14ac:dyDescent="0.3">
      <c r="A15" s="33" t="s">
        <v>17</v>
      </c>
      <c r="B15" s="37"/>
      <c r="C15" s="38"/>
      <c r="D15" s="25" t="s">
        <v>21</v>
      </c>
      <c r="E15" s="27">
        <v>19255</v>
      </c>
      <c r="F15" s="34"/>
      <c r="G15" s="34"/>
      <c r="H15" s="18">
        <v>730</v>
      </c>
      <c r="I15" s="147">
        <f t="shared" si="0"/>
        <v>19985</v>
      </c>
      <c r="J15" s="34"/>
      <c r="K15" s="34"/>
      <c r="L15" s="36"/>
      <c r="M15" s="148">
        <f t="shared" si="1"/>
        <v>0</v>
      </c>
      <c r="N15" s="40"/>
      <c r="O15" s="145">
        <f t="shared" si="2"/>
        <v>0</v>
      </c>
      <c r="P15" s="41"/>
      <c r="Q15" s="145">
        <f t="shared" si="3"/>
        <v>0</v>
      </c>
      <c r="R15" s="145">
        <f t="shared" si="4"/>
        <v>0</v>
      </c>
      <c r="S15" s="145">
        <f t="shared" si="5"/>
        <v>0</v>
      </c>
      <c r="T15" s="1"/>
      <c r="U15" s="11"/>
    </row>
    <row r="16" spans="1:21" ht="14.45" x14ac:dyDescent="0.3">
      <c r="A16" s="33" t="s">
        <v>17</v>
      </c>
      <c r="B16" s="37"/>
      <c r="C16" s="38"/>
      <c r="D16" s="25" t="s">
        <v>22</v>
      </c>
      <c r="E16" s="27">
        <v>26</v>
      </c>
      <c r="F16" s="34"/>
      <c r="G16" s="34"/>
      <c r="H16" s="18">
        <v>150</v>
      </c>
      <c r="I16" s="147">
        <f t="shared" si="0"/>
        <v>176</v>
      </c>
      <c r="J16" s="34"/>
      <c r="K16" s="34"/>
      <c r="L16" s="36"/>
      <c r="M16" s="148">
        <f t="shared" si="1"/>
        <v>0</v>
      </c>
      <c r="N16" s="40"/>
      <c r="O16" s="145">
        <f t="shared" si="2"/>
        <v>0</v>
      </c>
      <c r="P16" s="41"/>
      <c r="Q16" s="145">
        <f t="shared" si="3"/>
        <v>0</v>
      </c>
      <c r="R16" s="145">
        <f t="shared" si="4"/>
        <v>0</v>
      </c>
      <c r="S16" s="145">
        <f t="shared" si="5"/>
        <v>0</v>
      </c>
      <c r="T16" s="1"/>
      <c r="U16" s="11"/>
    </row>
    <row r="17" spans="1:21" x14ac:dyDescent="0.25">
      <c r="A17" s="33" t="s">
        <v>16</v>
      </c>
      <c r="B17" s="37"/>
      <c r="C17" s="38"/>
      <c r="D17" s="25" t="s">
        <v>23</v>
      </c>
      <c r="E17" s="27">
        <v>2439</v>
      </c>
      <c r="F17" s="34"/>
      <c r="G17" s="34"/>
      <c r="H17" s="18">
        <v>500</v>
      </c>
      <c r="I17" s="147">
        <f t="shared" si="0"/>
        <v>2939</v>
      </c>
      <c r="J17" s="34"/>
      <c r="K17" s="34"/>
      <c r="L17" s="36"/>
      <c r="M17" s="148">
        <f t="shared" si="1"/>
        <v>0</v>
      </c>
      <c r="N17" s="40"/>
      <c r="O17" s="145">
        <f t="shared" si="2"/>
        <v>0</v>
      </c>
      <c r="P17" s="41"/>
      <c r="Q17" s="145">
        <f t="shared" si="3"/>
        <v>0</v>
      </c>
      <c r="R17" s="145">
        <f t="shared" si="4"/>
        <v>0</v>
      </c>
      <c r="S17" s="145">
        <f t="shared" si="5"/>
        <v>0</v>
      </c>
      <c r="T17" s="1"/>
      <c r="U17" s="11"/>
    </row>
    <row r="18" spans="1:21" x14ac:dyDescent="0.25">
      <c r="A18" s="33" t="s">
        <v>17</v>
      </c>
      <c r="B18" s="37"/>
      <c r="C18" s="38"/>
      <c r="D18" s="49" t="s">
        <v>23</v>
      </c>
      <c r="E18" s="27">
        <v>6795</v>
      </c>
      <c r="F18" s="34"/>
      <c r="G18" s="34"/>
      <c r="H18" s="18">
        <v>730</v>
      </c>
      <c r="I18" s="147">
        <f t="shared" si="0"/>
        <v>7525</v>
      </c>
      <c r="J18" s="34"/>
      <c r="K18" s="34"/>
      <c r="L18" s="36"/>
      <c r="M18" s="148">
        <f t="shared" si="1"/>
        <v>0</v>
      </c>
      <c r="N18" s="40"/>
      <c r="O18" s="145">
        <f t="shared" si="2"/>
        <v>0</v>
      </c>
      <c r="P18" s="41"/>
      <c r="Q18" s="145">
        <f t="shared" si="3"/>
        <v>0</v>
      </c>
      <c r="R18" s="145">
        <f t="shared" si="4"/>
        <v>0</v>
      </c>
      <c r="S18" s="145">
        <f t="shared" si="5"/>
        <v>0</v>
      </c>
      <c r="T18" s="1"/>
      <c r="U18" s="11"/>
    </row>
    <row r="19" spans="1:21" ht="14.45" x14ac:dyDescent="0.3">
      <c r="A19" s="33" t="s">
        <v>16</v>
      </c>
      <c r="B19" s="37"/>
      <c r="C19" s="38"/>
      <c r="D19" s="25" t="s">
        <v>24</v>
      </c>
      <c r="E19" s="27">
        <v>27551</v>
      </c>
      <c r="F19" s="34"/>
      <c r="G19" s="34"/>
      <c r="H19" s="18">
        <v>500</v>
      </c>
      <c r="I19" s="147">
        <f t="shared" si="0"/>
        <v>28051</v>
      </c>
      <c r="J19" s="34"/>
      <c r="K19" s="34"/>
      <c r="L19" s="36"/>
      <c r="M19" s="148">
        <f t="shared" si="1"/>
        <v>0</v>
      </c>
      <c r="N19" s="40"/>
      <c r="O19" s="145">
        <f t="shared" si="2"/>
        <v>0</v>
      </c>
      <c r="P19" s="41"/>
      <c r="Q19" s="145">
        <f t="shared" si="3"/>
        <v>0</v>
      </c>
      <c r="R19" s="145">
        <f t="shared" si="4"/>
        <v>0</v>
      </c>
      <c r="S19" s="145">
        <f t="shared" si="5"/>
        <v>0</v>
      </c>
      <c r="T19" s="1"/>
      <c r="U19" s="11"/>
    </row>
    <row r="20" spans="1:21" ht="14.45" x14ac:dyDescent="0.3">
      <c r="A20" s="33" t="s">
        <v>17</v>
      </c>
      <c r="B20" s="37"/>
      <c r="C20" s="38"/>
      <c r="D20" s="25" t="s">
        <v>24</v>
      </c>
      <c r="E20" s="27">
        <v>18803</v>
      </c>
      <c r="F20" s="34"/>
      <c r="G20" s="34"/>
      <c r="H20" s="18">
        <v>730</v>
      </c>
      <c r="I20" s="147">
        <f t="shared" si="0"/>
        <v>19533</v>
      </c>
      <c r="J20" s="34"/>
      <c r="K20" s="34"/>
      <c r="L20" s="36"/>
      <c r="M20" s="148">
        <f t="shared" si="1"/>
        <v>0</v>
      </c>
      <c r="N20" s="40"/>
      <c r="O20" s="145">
        <f t="shared" si="2"/>
        <v>0</v>
      </c>
      <c r="P20" s="41"/>
      <c r="Q20" s="145">
        <f t="shared" si="3"/>
        <v>0</v>
      </c>
      <c r="R20" s="145">
        <f t="shared" si="4"/>
        <v>0</v>
      </c>
      <c r="S20" s="145">
        <f t="shared" si="5"/>
        <v>0</v>
      </c>
      <c r="T20" s="1"/>
      <c r="U20" s="11"/>
    </row>
    <row r="21" spans="1:21" x14ac:dyDescent="0.25">
      <c r="A21" s="33" t="s">
        <v>16</v>
      </c>
      <c r="B21" s="37"/>
      <c r="C21" s="38"/>
      <c r="D21" s="25" t="s">
        <v>112</v>
      </c>
      <c r="E21" s="27">
        <v>26388</v>
      </c>
      <c r="F21" s="34"/>
      <c r="G21" s="34"/>
      <c r="H21" s="18">
        <v>500</v>
      </c>
      <c r="I21" s="147">
        <f t="shared" si="0"/>
        <v>26888</v>
      </c>
      <c r="J21" s="34"/>
      <c r="K21" s="34"/>
      <c r="L21" s="36"/>
      <c r="M21" s="148">
        <f t="shared" si="1"/>
        <v>0</v>
      </c>
      <c r="N21" s="40"/>
      <c r="O21" s="145">
        <f t="shared" si="2"/>
        <v>0</v>
      </c>
      <c r="P21" s="41"/>
      <c r="Q21" s="145">
        <f t="shared" si="3"/>
        <v>0</v>
      </c>
      <c r="R21" s="145">
        <f t="shared" si="4"/>
        <v>0</v>
      </c>
      <c r="S21" s="145">
        <f t="shared" si="5"/>
        <v>0</v>
      </c>
      <c r="T21" s="1"/>
      <c r="U21" s="11"/>
    </row>
    <row r="22" spans="1:21" x14ac:dyDescent="0.25">
      <c r="A22" s="33" t="s">
        <v>17</v>
      </c>
      <c r="B22" s="37"/>
      <c r="C22" s="38"/>
      <c r="D22" s="25" t="s">
        <v>112</v>
      </c>
      <c r="E22" s="27">
        <v>19074</v>
      </c>
      <c r="F22" s="34"/>
      <c r="G22" s="34"/>
      <c r="H22" s="18">
        <v>730</v>
      </c>
      <c r="I22" s="147">
        <f t="shared" si="0"/>
        <v>19804</v>
      </c>
      <c r="J22" s="34"/>
      <c r="K22" s="34"/>
      <c r="L22" s="36"/>
      <c r="M22" s="148">
        <f t="shared" si="1"/>
        <v>0</v>
      </c>
      <c r="N22" s="40"/>
      <c r="O22" s="145">
        <f t="shared" si="2"/>
        <v>0</v>
      </c>
      <c r="P22" s="41"/>
      <c r="Q22" s="145">
        <f t="shared" si="3"/>
        <v>0</v>
      </c>
      <c r="R22" s="145">
        <f t="shared" si="4"/>
        <v>0</v>
      </c>
      <c r="S22" s="145">
        <f t="shared" si="5"/>
        <v>0</v>
      </c>
      <c r="T22" s="1"/>
      <c r="U22" s="11"/>
    </row>
    <row r="23" spans="1:21" x14ac:dyDescent="0.25">
      <c r="A23" s="33" t="s">
        <v>16</v>
      </c>
      <c r="B23" s="37"/>
      <c r="C23" s="38"/>
      <c r="D23" s="25" t="s">
        <v>111</v>
      </c>
      <c r="E23" s="27">
        <v>7478</v>
      </c>
      <c r="F23" s="34"/>
      <c r="G23" s="34"/>
      <c r="H23" s="18">
        <v>500</v>
      </c>
      <c r="I23" s="147">
        <f t="shared" si="0"/>
        <v>7978</v>
      </c>
      <c r="J23" s="34"/>
      <c r="K23" s="34"/>
      <c r="L23" s="36"/>
      <c r="M23" s="148">
        <f t="shared" si="1"/>
        <v>0</v>
      </c>
      <c r="N23" s="40"/>
      <c r="O23" s="145">
        <f t="shared" si="2"/>
        <v>0</v>
      </c>
      <c r="P23" s="41"/>
      <c r="Q23" s="145">
        <f t="shared" si="3"/>
        <v>0</v>
      </c>
      <c r="R23" s="145">
        <f t="shared" si="4"/>
        <v>0</v>
      </c>
      <c r="S23" s="145">
        <f t="shared" si="5"/>
        <v>0</v>
      </c>
      <c r="T23" s="1"/>
      <c r="U23" s="11"/>
    </row>
    <row r="24" spans="1:21" x14ac:dyDescent="0.25">
      <c r="A24" s="33" t="s">
        <v>17</v>
      </c>
      <c r="B24" s="37"/>
      <c r="C24" s="38"/>
      <c r="D24" s="25" t="s">
        <v>111</v>
      </c>
      <c r="E24" s="27">
        <v>1087</v>
      </c>
      <c r="F24" s="34"/>
      <c r="G24" s="34"/>
      <c r="H24" s="18">
        <v>730</v>
      </c>
      <c r="I24" s="147">
        <f t="shared" si="0"/>
        <v>1817</v>
      </c>
      <c r="J24" s="34"/>
      <c r="K24" s="34"/>
      <c r="L24" s="36"/>
      <c r="M24" s="148">
        <f t="shared" si="1"/>
        <v>0</v>
      </c>
      <c r="N24" s="40"/>
      <c r="O24" s="145">
        <f t="shared" si="2"/>
        <v>0</v>
      </c>
      <c r="P24" s="41"/>
      <c r="Q24" s="145">
        <f t="shared" si="3"/>
        <v>0</v>
      </c>
      <c r="R24" s="145">
        <f t="shared" si="4"/>
        <v>0</v>
      </c>
      <c r="S24" s="145">
        <f t="shared" si="5"/>
        <v>0</v>
      </c>
      <c r="T24" s="1"/>
      <c r="U24" s="11"/>
    </row>
    <row r="25" spans="1:21" ht="14.45" x14ac:dyDescent="0.3">
      <c r="A25" s="33" t="s">
        <v>16</v>
      </c>
      <c r="B25" s="37"/>
      <c r="C25" s="38"/>
      <c r="D25" s="25" t="s">
        <v>61</v>
      </c>
      <c r="E25" s="27">
        <v>10780</v>
      </c>
      <c r="F25" s="34"/>
      <c r="G25" s="34"/>
      <c r="H25" s="18">
        <v>500</v>
      </c>
      <c r="I25" s="147">
        <f t="shared" si="0"/>
        <v>11280</v>
      </c>
      <c r="J25" s="34"/>
      <c r="K25" s="34"/>
      <c r="L25" s="36"/>
      <c r="M25" s="148">
        <f t="shared" si="1"/>
        <v>0</v>
      </c>
      <c r="N25" s="40"/>
      <c r="O25" s="145">
        <f t="shared" si="2"/>
        <v>0</v>
      </c>
      <c r="P25" s="41"/>
      <c r="Q25" s="145">
        <f t="shared" si="3"/>
        <v>0</v>
      </c>
      <c r="R25" s="145">
        <f t="shared" si="4"/>
        <v>0</v>
      </c>
      <c r="S25" s="145">
        <f t="shared" si="5"/>
        <v>0</v>
      </c>
      <c r="T25" s="1"/>
      <c r="U25" s="11"/>
    </row>
    <row r="26" spans="1:21" ht="14.45" x14ac:dyDescent="0.3">
      <c r="A26" s="33" t="s">
        <v>17</v>
      </c>
      <c r="B26" s="37"/>
      <c r="C26" s="38"/>
      <c r="D26" s="25" t="s">
        <v>27</v>
      </c>
      <c r="E26" s="27">
        <v>7651</v>
      </c>
      <c r="F26" s="34"/>
      <c r="G26" s="34"/>
      <c r="H26" s="18">
        <v>730</v>
      </c>
      <c r="I26" s="147">
        <f t="shared" si="0"/>
        <v>8381</v>
      </c>
      <c r="J26" s="34"/>
      <c r="K26" s="34"/>
      <c r="L26" s="36"/>
      <c r="M26" s="148">
        <f t="shared" si="1"/>
        <v>0</v>
      </c>
      <c r="N26" s="40"/>
      <c r="O26" s="145">
        <f t="shared" si="2"/>
        <v>0</v>
      </c>
      <c r="P26" s="41"/>
      <c r="Q26" s="145">
        <f t="shared" si="3"/>
        <v>0</v>
      </c>
      <c r="R26" s="145">
        <f t="shared" si="4"/>
        <v>0</v>
      </c>
      <c r="S26" s="145">
        <f t="shared" si="5"/>
        <v>0</v>
      </c>
      <c r="T26" s="1"/>
      <c r="U26" s="11"/>
    </row>
    <row r="27" spans="1:21" ht="14.45" x14ac:dyDescent="0.3">
      <c r="A27" s="33" t="s">
        <v>17</v>
      </c>
      <c r="B27" s="37"/>
      <c r="C27" s="38"/>
      <c r="D27" s="25" t="s">
        <v>116</v>
      </c>
      <c r="E27" s="27">
        <v>27</v>
      </c>
      <c r="F27" s="34"/>
      <c r="G27" s="34"/>
      <c r="H27" s="18">
        <v>150</v>
      </c>
      <c r="I27" s="147">
        <f t="shared" si="0"/>
        <v>177</v>
      </c>
      <c r="J27" s="34"/>
      <c r="K27" s="34"/>
      <c r="L27" s="36"/>
      <c r="M27" s="148">
        <f t="shared" si="1"/>
        <v>0</v>
      </c>
      <c r="N27" s="40"/>
      <c r="O27" s="145">
        <f t="shared" si="2"/>
        <v>0</v>
      </c>
      <c r="P27" s="41"/>
      <c r="Q27" s="145">
        <f t="shared" si="3"/>
        <v>0</v>
      </c>
      <c r="R27" s="145">
        <f t="shared" si="4"/>
        <v>0</v>
      </c>
      <c r="S27" s="145">
        <f t="shared" si="5"/>
        <v>0</v>
      </c>
      <c r="T27" s="1"/>
      <c r="U27" s="11"/>
    </row>
    <row r="28" spans="1:21" x14ac:dyDescent="0.25">
      <c r="A28" s="33" t="s">
        <v>16</v>
      </c>
      <c r="B28" s="37"/>
      <c r="C28" s="38"/>
      <c r="D28" s="49" t="s">
        <v>25</v>
      </c>
      <c r="E28" s="27">
        <v>1218</v>
      </c>
      <c r="F28" s="34"/>
      <c r="G28" s="34"/>
      <c r="H28" s="18">
        <v>300</v>
      </c>
      <c r="I28" s="147">
        <f t="shared" si="0"/>
        <v>1518</v>
      </c>
      <c r="J28" s="34"/>
      <c r="K28" s="34"/>
      <c r="L28" s="36"/>
      <c r="M28" s="148">
        <f t="shared" si="1"/>
        <v>0</v>
      </c>
      <c r="N28" s="40"/>
      <c r="O28" s="145">
        <f t="shared" si="2"/>
        <v>0</v>
      </c>
      <c r="P28" s="41"/>
      <c r="Q28" s="145">
        <f t="shared" si="3"/>
        <v>0</v>
      </c>
      <c r="R28" s="145">
        <f t="shared" si="4"/>
        <v>0</v>
      </c>
      <c r="S28" s="145">
        <f t="shared" si="5"/>
        <v>0</v>
      </c>
      <c r="T28" s="1"/>
      <c r="U28" s="11"/>
    </row>
    <row r="29" spans="1:21" x14ac:dyDescent="0.25">
      <c r="A29" s="33" t="s">
        <v>16</v>
      </c>
      <c r="B29" s="37"/>
      <c r="C29" s="38"/>
      <c r="D29" s="49" t="s">
        <v>26</v>
      </c>
      <c r="E29" s="27">
        <v>90</v>
      </c>
      <c r="F29" s="34"/>
      <c r="G29" s="34"/>
      <c r="H29" s="18">
        <v>300</v>
      </c>
      <c r="I29" s="147">
        <f t="shared" si="0"/>
        <v>390</v>
      </c>
      <c r="J29" s="34"/>
      <c r="K29" s="34"/>
      <c r="L29" s="36"/>
      <c r="M29" s="148">
        <f t="shared" si="1"/>
        <v>0</v>
      </c>
      <c r="N29" s="40"/>
      <c r="O29" s="145">
        <f t="shared" si="2"/>
        <v>0</v>
      </c>
      <c r="P29" s="41"/>
      <c r="Q29" s="145">
        <f t="shared" si="3"/>
        <v>0</v>
      </c>
      <c r="R29" s="145">
        <f t="shared" si="4"/>
        <v>0</v>
      </c>
      <c r="S29" s="145">
        <f t="shared" si="5"/>
        <v>0</v>
      </c>
      <c r="T29" s="1"/>
      <c r="U29" s="11"/>
    </row>
    <row r="30" spans="1:21" ht="14.45" x14ac:dyDescent="0.3">
      <c r="A30" s="33" t="s">
        <v>16</v>
      </c>
      <c r="B30" s="37"/>
      <c r="C30" s="38"/>
      <c r="D30" s="25" t="s">
        <v>113</v>
      </c>
      <c r="E30" s="27">
        <v>334</v>
      </c>
      <c r="F30" s="34"/>
      <c r="G30" s="34"/>
      <c r="H30" s="18">
        <v>300</v>
      </c>
      <c r="I30" s="147">
        <f t="shared" si="0"/>
        <v>634</v>
      </c>
      <c r="J30" s="34"/>
      <c r="K30" s="34"/>
      <c r="L30" s="36"/>
      <c r="M30" s="148">
        <f t="shared" si="1"/>
        <v>0</v>
      </c>
      <c r="N30" s="40"/>
      <c r="O30" s="145">
        <f t="shared" si="2"/>
        <v>0</v>
      </c>
      <c r="P30" s="41"/>
      <c r="Q30" s="145">
        <f t="shared" si="3"/>
        <v>0</v>
      </c>
      <c r="R30" s="145">
        <f t="shared" si="4"/>
        <v>0</v>
      </c>
      <c r="S30" s="145">
        <f t="shared" si="5"/>
        <v>0</v>
      </c>
      <c r="T30" s="1"/>
      <c r="U30" s="11"/>
    </row>
    <row r="31" spans="1:21" x14ac:dyDescent="0.25">
      <c r="A31" s="33" t="s">
        <v>17</v>
      </c>
      <c r="B31" s="37"/>
      <c r="C31" s="38"/>
      <c r="D31" s="25" t="s">
        <v>114</v>
      </c>
      <c r="E31" s="27">
        <v>302</v>
      </c>
      <c r="F31" s="34"/>
      <c r="G31" s="34"/>
      <c r="H31" s="18">
        <v>500</v>
      </c>
      <c r="I31" s="147">
        <f t="shared" si="0"/>
        <v>802</v>
      </c>
      <c r="J31" s="34"/>
      <c r="K31" s="34"/>
      <c r="L31" s="36"/>
      <c r="M31" s="148">
        <f t="shared" si="1"/>
        <v>0</v>
      </c>
      <c r="N31" s="40"/>
      <c r="O31" s="145">
        <f t="shared" si="2"/>
        <v>0</v>
      </c>
      <c r="P31" s="41"/>
      <c r="Q31" s="145">
        <f t="shared" si="3"/>
        <v>0</v>
      </c>
      <c r="R31" s="145">
        <f t="shared" si="4"/>
        <v>0</v>
      </c>
      <c r="S31" s="145">
        <f t="shared" si="5"/>
        <v>0</v>
      </c>
      <c r="T31" s="1"/>
      <c r="U31" s="11"/>
    </row>
    <row r="32" spans="1:21" ht="14.45" x14ac:dyDescent="0.3">
      <c r="A32" s="33" t="s">
        <v>16</v>
      </c>
      <c r="B32" s="37"/>
      <c r="C32" s="38"/>
      <c r="D32" s="26" t="s">
        <v>115</v>
      </c>
      <c r="E32" s="27">
        <v>17600</v>
      </c>
      <c r="F32" s="34"/>
      <c r="G32" s="34"/>
      <c r="H32" s="18">
        <v>500</v>
      </c>
      <c r="I32" s="147">
        <f t="shared" si="0"/>
        <v>18100</v>
      </c>
      <c r="J32" s="34"/>
      <c r="K32" s="34"/>
      <c r="L32" s="36"/>
      <c r="M32" s="148">
        <f t="shared" si="1"/>
        <v>0</v>
      </c>
      <c r="N32" s="40"/>
      <c r="O32" s="145">
        <f t="shared" si="2"/>
        <v>0</v>
      </c>
      <c r="P32" s="41"/>
      <c r="Q32" s="145">
        <f t="shared" si="3"/>
        <v>0</v>
      </c>
      <c r="R32" s="145">
        <f t="shared" si="4"/>
        <v>0</v>
      </c>
      <c r="S32" s="145">
        <f t="shared" si="5"/>
        <v>0</v>
      </c>
      <c r="T32" s="1"/>
      <c r="U32" s="11"/>
    </row>
    <row r="33" spans="1:21" ht="14.45" x14ac:dyDescent="0.3">
      <c r="A33" s="33" t="s">
        <v>17</v>
      </c>
      <c r="B33" s="37"/>
      <c r="C33" s="38"/>
      <c r="D33" s="26" t="s">
        <v>115</v>
      </c>
      <c r="E33" s="27">
        <v>1499</v>
      </c>
      <c r="F33" s="34"/>
      <c r="G33" s="34"/>
      <c r="H33" s="18">
        <v>730</v>
      </c>
      <c r="I33" s="147">
        <f t="shared" si="0"/>
        <v>2229</v>
      </c>
      <c r="J33" s="34"/>
      <c r="K33" s="34"/>
      <c r="L33" s="36"/>
      <c r="M33" s="148">
        <f t="shared" si="1"/>
        <v>0</v>
      </c>
      <c r="N33" s="40"/>
      <c r="O33" s="145">
        <f t="shared" si="2"/>
        <v>0</v>
      </c>
      <c r="P33" s="41"/>
      <c r="Q33" s="145">
        <f t="shared" si="3"/>
        <v>0</v>
      </c>
      <c r="R33" s="145">
        <f t="shared" si="4"/>
        <v>0</v>
      </c>
      <c r="S33" s="145">
        <f t="shared" si="5"/>
        <v>0</v>
      </c>
      <c r="T33" s="1"/>
      <c r="U33" s="11"/>
    </row>
    <row r="34" spans="1:21" x14ac:dyDescent="0.25">
      <c r="A34" s="68" t="s">
        <v>16</v>
      </c>
      <c r="B34" s="59"/>
      <c r="C34" s="60"/>
      <c r="D34" s="66" t="s">
        <v>28</v>
      </c>
      <c r="E34" s="55">
        <v>29364</v>
      </c>
      <c r="F34" s="57"/>
      <c r="G34" s="57"/>
      <c r="H34" s="53">
        <v>500</v>
      </c>
      <c r="I34" s="147">
        <f t="shared" si="0"/>
        <v>29864</v>
      </c>
      <c r="J34" s="57"/>
      <c r="K34" s="57"/>
      <c r="L34" s="58"/>
      <c r="M34" s="148">
        <f t="shared" si="1"/>
        <v>0</v>
      </c>
      <c r="N34" s="61"/>
      <c r="O34" s="145">
        <f t="shared" si="2"/>
        <v>0</v>
      </c>
      <c r="P34" s="62"/>
      <c r="Q34" s="145">
        <f t="shared" si="3"/>
        <v>0</v>
      </c>
      <c r="R34" s="145">
        <f t="shared" si="4"/>
        <v>0</v>
      </c>
      <c r="S34" s="145">
        <f t="shared" si="5"/>
        <v>0</v>
      </c>
      <c r="T34" s="51"/>
      <c r="U34" s="52"/>
    </row>
    <row r="35" spans="1:21" x14ac:dyDescent="0.25">
      <c r="A35" s="68" t="s">
        <v>17</v>
      </c>
      <c r="B35" s="59"/>
      <c r="C35" s="60"/>
      <c r="D35" s="66" t="s">
        <v>28</v>
      </c>
      <c r="E35" s="55">
        <v>23561</v>
      </c>
      <c r="F35" s="57"/>
      <c r="G35" s="57"/>
      <c r="H35" s="53">
        <v>730</v>
      </c>
      <c r="I35" s="147">
        <f t="shared" si="0"/>
        <v>24291</v>
      </c>
      <c r="J35" s="57"/>
      <c r="K35" s="57"/>
      <c r="L35" s="58"/>
      <c r="M35" s="148">
        <f t="shared" si="1"/>
        <v>0</v>
      </c>
      <c r="N35" s="61"/>
      <c r="O35" s="145">
        <f t="shared" si="2"/>
        <v>0</v>
      </c>
      <c r="P35" s="62"/>
      <c r="Q35" s="145">
        <f t="shared" si="3"/>
        <v>0</v>
      </c>
      <c r="R35" s="145">
        <f t="shared" si="4"/>
        <v>0</v>
      </c>
      <c r="S35" s="145">
        <f t="shared" si="5"/>
        <v>0</v>
      </c>
      <c r="T35" s="51"/>
      <c r="U35" s="52"/>
    </row>
    <row r="36" spans="1:21" x14ac:dyDescent="0.25">
      <c r="A36" s="68" t="s">
        <v>16</v>
      </c>
      <c r="B36" s="59"/>
      <c r="C36" s="60"/>
      <c r="D36" s="66" t="s">
        <v>29</v>
      </c>
      <c r="E36" s="55">
        <v>34308</v>
      </c>
      <c r="F36" s="57"/>
      <c r="G36" s="57"/>
      <c r="H36" s="53">
        <v>500</v>
      </c>
      <c r="I36" s="147">
        <f t="shared" si="0"/>
        <v>34808</v>
      </c>
      <c r="J36" s="57"/>
      <c r="K36" s="57"/>
      <c r="L36" s="58"/>
      <c r="M36" s="148">
        <f t="shared" si="1"/>
        <v>0</v>
      </c>
      <c r="N36" s="61"/>
      <c r="O36" s="145">
        <f t="shared" si="2"/>
        <v>0</v>
      </c>
      <c r="P36" s="62"/>
      <c r="Q36" s="145">
        <f t="shared" si="3"/>
        <v>0</v>
      </c>
      <c r="R36" s="145">
        <f t="shared" si="4"/>
        <v>0</v>
      </c>
      <c r="S36" s="145">
        <f t="shared" si="5"/>
        <v>0</v>
      </c>
      <c r="T36" s="51"/>
      <c r="U36" s="52"/>
    </row>
    <row r="37" spans="1:21" x14ac:dyDescent="0.25">
      <c r="A37" s="68" t="s">
        <v>17</v>
      </c>
      <c r="B37" s="59"/>
      <c r="C37" s="60"/>
      <c r="D37" s="66" t="s">
        <v>29</v>
      </c>
      <c r="E37" s="55">
        <v>24737</v>
      </c>
      <c r="F37" s="57"/>
      <c r="G37" s="57"/>
      <c r="H37" s="53">
        <v>730</v>
      </c>
      <c r="I37" s="147">
        <f t="shared" si="0"/>
        <v>25467</v>
      </c>
      <c r="J37" s="57"/>
      <c r="K37" s="57"/>
      <c r="L37" s="58"/>
      <c r="M37" s="148">
        <f t="shared" si="1"/>
        <v>0</v>
      </c>
      <c r="N37" s="61"/>
      <c r="O37" s="145">
        <f t="shared" si="2"/>
        <v>0</v>
      </c>
      <c r="P37" s="62"/>
      <c r="Q37" s="145">
        <f t="shared" si="3"/>
        <v>0</v>
      </c>
      <c r="R37" s="145">
        <f t="shared" si="4"/>
        <v>0</v>
      </c>
      <c r="S37" s="145">
        <f t="shared" si="5"/>
        <v>0</v>
      </c>
      <c r="T37" s="51"/>
      <c r="U37" s="52"/>
    </row>
    <row r="38" spans="1:21" x14ac:dyDescent="0.25">
      <c r="A38" s="68" t="s">
        <v>16</v>
      </c>
      <c r="B38" s="59"/>
      <c r="C38" s="60"/>
      <c r="D38" s="66" t="s">
        <v>30</v>
      </c>
      <c r="E38" s="55">
        <v>33953</v>
      </c>
      <c r="F38" s="57"/>
      <c r="G38" s="57"/>
      <c r="H38" s="53">
        <v>500</v>
      </c>
      <c r="I38" s="147">
        <f t="shared" si="0"/>
        <v>34453</v>
      </c>
      <c r="J38" s="57"/>
      <c r="K38" s="57"/>
      <c r="L38" s="58"/>
      <c r="M38" s="148">
        <f t="shared" si="1"/>
        <v>0</v>
      </c>
      <c r="N38" s="61"/>
      <c r="O38" s="145">
        <f t="shared" si="2"/>
        <v>0</v>
      </c>
      <c r="P38" s="62"/>
      <c r="Q38" s="145">
        <f t="shared" si="3"/>
        <v>0</v>
      </c>
      <c r="R38" s="145">
        <f t="shared" si="4"/>
        <v>0</v>
      </c>
      <c r="S38" s="145">
        <f t="shared" si="5"/>
        <v>0</v>
      </c>
      <c r="T38" s="51"/>
      <c r="U38" s="52"/>
    </row>
    <row r="39" spans="1:21" x14ac:dyDescent="0.25">
      <c r="A39" s="68" t="s">
        <v>17</v>
      </c>
      <c r="B39" s="59"/>
      <c r="C39" s="60"/>
      <c r="D39" s="66" t="s">
        <v>30</v>
      </c>
      <c r="E39" s="55">
        <v>24313</v>
      </c>
      <c r="F39" s="57"/>
      <c r="G39" s="57"/>
      <c r="H39" s="53">
        <v>730</v>
      </c>
      <c r="I39" s="147">
        <f t="shared" si="0"/>
        <v>25043</v>
      </c>
      <c r="J39" s="57"/>
      <c r="K39" s="57"/>
      <c r="L39" s="58"/>
      <c r="M39" s="148">
        <f t="shared" si="1"/>
        <v>0</v>
      </c>
      <c r="N39" s="61"/>
      <c r="O39" s="145">
        <f t="shared" si="2"/>
        <v>0</v>
      </c>
      <c r="P39" s="62"/>
      <c r="Q39" s="145">
        <f t="shared" si="3"/>
        <v>0</v>
      </c>
      <c r="R39" s="145">
        <f t="shared" si="4"/>
        <v>0</v>
      </c>
      <c r="S39" s="145">
        <f t="shared" si="5"/>
        <v>0</v>
      </c>
      <c r="T39" s="51"/>
      <c r="U39" s="52"/>
    </row>
    <row r="40" spans="1:21" x14ac:dyDescent="0.25">
      <c r="A40" s="33" t="s">
        <v>16</v>
      </c>
      <c r="B40" s="37"/>
      <c r="C40" s="38"/>
      <c r="D40" s="50" t="s">
        <v>31</v>
      </c>
      <c r="E40" s="27">
        <v>4503</v>
      </c>
      <c r="F40" s="34"/>
      <c r="G40" s="34"/>
      <c r="H40" s="18">
        <v>500</v>
      </c>
      <c r="I40" s="147">
        <f t="shared" si="0"/>
        <v>5003</v>
      </c>
      <c r="J40" s="34"/>
      <c r="K40" s="34"/>
      <c r="L40" s="36"/>
      <c r="M40" s="148">
        <f t="shared" si="1"/>
        <v>0</v>
      </c>
      <c r="N40" s="40"/>
      <c r="O40" s="145">
        <f t="shared" si="2"/>
        <v>0</v>
      </c>
      <c r="P40" s="41"/>
      <c r="Q40" s="145">
        <f t="shared" si="3"/>
        <v>0</v>
      </c>
      <c r="R40" s="145">
        <f t="shared" si="4"/>
        <v>0</v>
      </c>
      <c r="S40" s="145">
        <f t="shared" si="5"/>
        <v>0</v>
      </c>
      <c r="T40" s="1"/>
      <c r="U40" s="11"/>
    </row>
    <row r="41" spans="1:21" x14ac:dyDescent="0.25">
      <c r="A41" s="33" t="s">
        <v>17</v>
      </c>
      <c r="B41" s="37"/>
      <c r="C41" s="38"/>
      <c r="D41" s="54" t="s">
        <v>31</v>
      </c>
      <c r="E41" s="27">
        <v>596</v>
      </c>
      <c r="F41" s="34"/>
      <c r="G41" s="34"/>
      <c r="H41" s="18">
        <v>730</v>
      </c>
      <c r="I41" s="147">
        <f t="shared" si="0"/>
        <v>1326</v>
      </c>
      <c r="J41" s="34"/>
      <c r="K41" s="34"/>
      <c r="L41" s="36"/>
      <c r="M41" s="148">
        <f t="shared" si="1"/>
        <v>0</v>
      </c>
      <c r="N41" s="40"/>
      <c r="O41" s="145">
        <f t="shared" si="2"/>
        <v>0</v>
      </c>
      <c r="P41" s="41"/>
      <c r="Q41" s="145">
        <f t="shared" si="3"/>
        <v>0</v>
      </c>
      <c r="R41" s="145">
        <f t="shared" si="4"/>
        <v>0</v>
      </c>
      <c r="S41" s="145">
        <f t="shared" si="5"/>
        <v>0</v>
      </c>
      <c r="T41" s="1"/>
      <c r="U41" s="11"/>
    </row>
    <row r="42" spans="1:21" x14ac:dyDescent="0.25">
      <c r="A42" s="33" t="s">
        <v>16</v>
      </c>
      <c r="B42" s="37"/>
      <c r="C42" s="38"/>
      <c r="D42" s="25" t="s">
        <v>117</v>
      </c>
      <c r="E42" s="27">
        <v>38250</v>
      </c>
      <c r="F42" s="34"/>
      <c r="G42" s="34"/>
      <c r="H42" s="18">
        <v>500</v>
      </c>
      <c r="I42" s="147">
        <f t="shared" si="0"/>
        <v>38750</v>
      </c>
      <c r="J42" s="34"/>
      <c r="K42" s="34"/>
      <c r="L42" s="36"/>
      <c r="M42" s="148">
        <f t="shared" si="1"/>
        <v>0</v>
      </c>
      <c r="N42" s="40"/>
      <c r="O42" s="145">
        <f t="shared" si="2"/>
        <v>0</v>
      </c>
      <c r="P42" s="41"/>
      <c r="Q42" s="145">
        <f t="shared" si="3"/>
        <v>0</v>
      </c>
      <c r="R42" s="145">
        <f t="shared" si="4"/>
        <v>0</v>
      </c>
      <c r="S42" s="145">
        <f t="shared" si="5"/>
        <v>0</v>
      </c>
      <c r="T42" s="1"/>
      <c r="U42" s="11"/>
    </row>
    <row r="43" spans="1:21" x14ac:dyDescent="0.25">
      <c r="A43" s="56" t="s">
        <v>17</v>
      </c>
      <c r="B43" s="59"/>
      <c r="C43" s="60"/>
      <c r="D43" s="54" t="s">
        <v>117</v>
      </c>
      <c r="E43" s="55">
        <v>22302</v>
      </c>
      <c r="F43" s="57"/>
      <c r="G43" s="57"/>
      <c r="H43" s="53">
        <v>730</v>
      </c>
      <c r="I43" s="147">
        <f t="shared" si="0"/>
        <v>23032</v>
      </c>
      <c r="J43" s="57"/>
      <c r="K43" s="57"/>
      <c r="L43" s="58"/>
      <c r="M43" s="148">
        <f t="shared" si="1"/>
        <v>0</v>
      </c>
      <c r="N43" s="61"/>
      <c r="O43" s="145">
        <f t="shared" si="2"/>
        <v>0</v>
      </c>
      <c r="P43" s="62"/>
      <c r="Q43" s="145">
        <f t="shared" si="3"/>
        <v>0</v>
      </c>
      <c r="R43" s="145">
        <f t="shared" si="4"/>
        <v>0</v>
      </c>
      <c r="S43" s="145">
        <f t="shared" si="5"/>
        <v>0</v>
      </c>
      <c r="T43" s="51"/>
      <c r="U43" s="52"/>
    </row>
    <row r="44" spans="1:21" x14ac:dyDescent="0.25">
      <c r="A44" s="56" t="s">
        <v>16</v>
      </c>
      <c r="B44" s="59"/>
      <c r="C44" s="60"/>
      <c r="D44" s="54" t="s">
        <v>118</v>
      </c>
      <c r="E44" s="55">
        <v>3240</v>
      </c>
      <c r="F44" s="57"/>
      <c r="G44" s="57"/>
      <c r="H44" s="53">
        <v>200</v>
      </c>
      <c r="I44" s="147">
        <f t="shared" si="0"/>
        <v>3440</v>
      </c>
      <c r="J44" s="57"/>
      <c r="K44" s="57"/>
      <c r="L44" s="58"/>
      <c r="M44" s="148">
        <f t="shared" si="1"/>
        <v>0</v>
      </c>
      <c r="N44" s="61"/>
      <c r="O44" s="145">
        <f t="shared" si="2"/>
        <v>0</v>
      </c>
      <c r="P44" s="62"/>
      <c r="Q44" s="145">
        <f t="shared" si="3"/>
        <v>0</v>
      </c>
      <c r="R44" s="145">
        <f t="shared" si="4"/>
        <v>0</v>
      </c>
      <c r="S44" s="145">
        <f t="shared" si="5"/>
        <v>0</v>
      </c>
      <c r="T44" s="51"/>
      <c r="U44" s="52"/>
    </row>
    <row r="45" spans="1:21" x14ac:dyDescent="0.25">
      <c r="A45" s="33" t="s">
        <v>17</v>
      </c>
      <c r="B45" s="37"/>
      <c r="C45" s="38"/>
      <c r="D45" s="54" t="s">
        <v>118</v>
      </c>
      <c r="E45" s="27">
        <v>2451</v>
      </c>
      <c r="F45" s="34"/>
      <c r="G45" s="34"/>
      <c r="H45" s="18">
        <v>300</v>
      </c>
      <c r="I45" s="147">
        <f t="shared" si="0"/>
        <v>2751</v>
      </c>
      <c r="J45" s="34"/>
      <c r="K45" s="34"/>
      <c r="L45" s="36"/>
      <c r="M45" s="148">
        <f t="shared" si="1"/>
        <v>0</v>
      </c>
      <c r="N45" s="40"/>
      <c r="O45" s="145">
        <f t="shared" si="2"/>
        <v>0</v>
      </c>
      <c r="P45" s="41"/>
      <c r="Q45" s="145">
        <f t="shared" si="3"/>
        <v>0</v>
      </c>
      <c r="R45" s="145">
        <f t="shared" si="4"/>
        <v>0</v>
      </c>
      <c r="S45" s="145">
        <f t="shared" si="5"/>
        <v>0</v>
      </c>
      <c r="T45" s="1"/>
      <c r="U45" s="11"/>
    </row>
    <row r="46" spans="1:21" x14ac:dyDescent="0.25">
      <c r="A46" s="33" t="s">
        <v>16</v>
      </c>
      <c r="B46" s="37"/>
      <c r="C46" s="38"/>
      <c r="D46" s="25" t="s">
        <v>32</v>
      </c>
      <c r="E46" s="27">
        <v>26914</v>
      </c>
      <c r="F46" s="34"/>
      <c r="G46" s="34"/>
      <c r="H46" s="18">
        <v>500</v>
      </c>
      <c r="I46" s="147">
        <f t="shared" si="0"/>
        <v>27414</v>
      </c>
      <c r="J46" s="34"/>
      <c r="K46" s="34"/>
      <c r="L46" s="36"/>
      <c r="M46" s="148">
        <f t="shared" si="1"/>
        <v>0</v>
      </c>
      <c r="N46" s="40"/>
      <c r="O46" s="145">
        <f t="shared" si="2"/>
        <v>0</v>
      </c>
      <c r="P46" s="41"/>
      <c r="Q46" s="145">
        <f t="shared" si="3"/>
        <v>0</v>
      </c>
      <c r="R46" s="145">
        <f t="shared" si="4"/>
        <v>0</v>
      </c>
      <c r="S46" s="145">
        <f t="shared" si="5"/>
        <v>0</v>
      </c>
      <c r="T46" s="1"/>
      <c r="U46" s="11"/>
    </row>
    <row r="47" spans="1:21" x14ac:dyDescent="0.25">
      <c r="A47" s="33" t="s">
        <v>17</v>
      </c>
      <c r="B47" s="37"/>
      <c r="C47" s="38"/>
      <c r="D47" s="76" t="s">
        <v>32</v>
      </c>
      <c r="E47" s="27">
        <v>22016</v>
      </c>
      <c r="F47" s="34"/>
      <c r="G47" s="34"/>
      <c r="H47" s="18">
        <v>730</v>
      </c>
      <c r="I47" s="147">
        <f t="shared" si="0"/>
        <v>22746</v>
      </c>
      <c r="J47" s="34"/>
      <c r="K47" s="34"/>
      <c r="L47" s="36"/>
      <c r="M47" s="148">
        <f t="shared" si="1"/>
        <v>0</v>
      </c>
      <c r="N47" s="40"/>
      <c r="O47" s="145">
        <f t="shared" si="2"/>
        <v>0</v>
      </c>
      <c r="P47" s="41"/>
      <c r="Q47" s="145">
        <f t="shared" si="3"/>
        <v>0</v>
      </c>
      <c r="R47" s="145">
        <f t="shared" si="4"/>
        <v>0</v>
      </c>
      <c r="S47" s="145">
        <f t="shared" si="5"/>
        <v>0</v>
      </c>
      <c r="T47" s="1"/>
      <c r="U47" s="11"/>
    </row>
    <row r="48" spans="1:21" x14ac:dyDescent="0.25">
      <c r="A48" s="33" t="s">
        <v>17</v>
      </c>
      <c r="B48" s="37"/>
      <c r="C48" s="38"/>
      <c r="D48" s="25" t="s">
        <v>49</v>
      </c>
      <c r="E48" s="27">
        <v>411</v>
      </c>
      <c r="F48" s="35"/>
      <c r="G48" s="34"/>
      <c r="H48" s="18">
        <v>150</v>
      </c>
      <c r="I48" s="147">
        <f t="shared" si="0"/>
        <v>561</v>
      </c>
      <c r="J48" s="34"/>
      <c r="K48" s="34"/>
      <c r="L48" s="36"/>
      <c r="M48" s="148">
        <f t="shared" si="1"/>
        <v>0</v>
      </c>
      <c r="N48" s="40"/>
      <c r="O48" s="145">
        <f t="shared" si="2"/>
        <v>0</v>
      </c>
      <c r="P48" s="41"/>
      <c r="Q48" s="145">
        <f t="shared" si="3"/>
        <v>0</v>
      </c>
      <c r="R48" s="145">
        <f t="shared" si="4"/>
        <v>0</v>
      </c>
      <c r="S48" s="145">
        <f t="shared" si="5"/>
        <v>0</v>
      </c>
      <c r="T48" s="1"/>
      <c r="U48" s="11"/>
    </row>
    <row r="49" spans="1:21" x14ac:dyDescent="0.25">
      <c r="A49" s="33" t="s">
        <v>17</v>
      </c>
      <c r="B49" s="37"/>
      <c r="C49" s="38"/>
      <c r="D49" s="25" t="s">
        <v>62</v>
      </c>
      <c r="E49" s="27">
        <v>560</v>
      </c>
      <c r="F49" s="35"/>
      <c r="G49" s="34"/>
      <c r="H49" s="18">
        <v>200</v>
      </c>
      <c r="I49" s="147">
        <f t="shared" si="0"/>
        <v>760</v>
      </c>
      <c r="J49" s="34"/>
      <c r="K49" s="34"/>
      <c r="L49" s="36"/>
      <c r="M49" s="148">
        <f t="shared" si="1"/>
        <v>0</v>
      </c>
      <c r="N49" s="40"/>
      <c r="O49" s="145">
        <f t="shared" si="2"/>
        <v>0</v>
      </c>
      <c r="P49" s="41"/>
      <c r="Q49" s="145">
        <f t="shared" si="3"/>
        <v>0</v>
      </c>
      <c r="R49" s="145">
        <f t="shared" si="4"/>
        <v>0</v>
      </c>
      <c r="S49" s="145">
        <f t="shared" si="5"/>
        <v>0</v>
      </c>
      <c r="T49" s="1"/>
      <c r="U49" s="11"/>
    </row>
    <row r="50" spans="1:21" x14ac:dyDescent="0.25">
      <c r="A50" s="33" t="s">
        <v>16</v>
      </c>
      <c r="B50" s="37"/>
      <c r="C50" s="38"/>
      <c r="D50" s="25" t="s">
        <v>63</v>
      </c>
      <c r="E50" s="27">
        <v>5049</v>
      </c>
      <c r="F50" s="35"/>
      <c r="G50" s="34"/>
      <c r="H50" s="18">
        <v>300</v>
      </c>
      <c r="I50" s="147">
        <f t="shared" si="0"/>
        <v>5349</v>
      </c>
      <c r="J50" s="34"/>
      <c r="K50" s="34"/>
      <c r="L50" s="36"/>
      <c r="M50" s="148">
        <f t="shared" si="1"/>
        <v>0</v>
      </c>
      <c r="N50" s="40"/>
      <c r="O50" s="145">
        <f t="shared" si="2"/>
        <v>0</v>
      </c>
      <c r="P50" s="41"/>
      <c r="Q50" s="145">
        <f t="shared" si="3"/>
        <v>0</v>
      </c>
      <c r="R50" s="145">
        <f t="shared" si="4"/>
        <v>0</v>
      </c>
      <c r="S50" s="145">
        <f t="shared" si="5"/>
        <v>0</v>
      </c>
      <c r="T50" s="1"/>
      <c r="U50" s="11"/>
    </row>
    <row r="51" spans="1:21" x14ac:dyDescent="0.25">
      <c r="A51" s="33" t="s">
        <v>17</v>
      </c>
      <c r="B51" s="37"/>
      <c r="C51" s="38"/>
      <c r="D51" s="25" t="s">
        <v>64</v>
      </c>
      <c r="E51" s="27">
        <v>25</v>
      </c>
      <c r="F51" s="35"/>
      <c r="G51" s="34"/>
      <c r="H51" s="18">
        <v>150</v>
      </c>
      <c r="I51" s="147">
        <f t="shared" si="0"/>
        <v>175</v>
      </c>
      <c r="J51" s="34"/>
      <c r="K51" s="34"/>
      <c r="L51" s="36"/>
      <c r="M51" s="148">
        <f t="shared" si="1"/>
        <v>0</v>
      </c>
      <c r="N51" s="40"/>
      <c r="O51" s="145">
        <f t="shared" si="2"/>
        <v>0</v>
      </c>
      <c r="P51" s="41"/>
      <c r="Q51" s="145">
        <f t="shared" si="3"/>
        <v>0</v>
      </c>
      <c r="R51" s="145">
        <f t="shared" si="4"/>
        <v>0</v>
      </c>
      <c r="S51" s="145">
        <f t="shared" si="5"/>
        <v>0</v>
      </c>
      <c r="T51" s="1"/>
      <c r="U51" s="11"/>
    </row>
    <row r="52" spans="1:21" x14ac:dyDescent="0.25">
      <c r="A52" s="33" t="s">
        <v>16</v>
      </c>
      <c r="B52" s="37"/>
      <c r="C52" s="38"/>
      <c r="D52" s="82" t="s">
        <v>119</v>
      </c>
      <c r="E52" s="27">
        <v>17874</v>
      </c>
      <c r="F52" s="35"/>
      <c r="G52" s="34"/>
      <c r="H52" s="18">
        <v>500</v>
      </c>
      <c r="I52" s="147">
        <f t="shared" si="0"/>
        <v>18374</v>
      </c>
      <c r="J52" s="34"/>
      <c r="K52" s="34"/>
      <c r="L52" s="36"/>
      <c r="M52" s="148">
        <f t="shared" si="1"/>
        <v>0</v>
      </c>
      <c r="N52" s="40"/>
      <c r="O52" s="145">
        <f t="shared" si="2"/>
        <v>0</v>
      </c>
      <c r="P52" s="41"/>
      <c r="Q52" s="145">
        <f t="shared" si="3"/>
        <v>0</v>
      </c>
      <c r="R52" s="145">
        <f t="shared" si="4"/>
        <v>0</v>
      </c>
      <c r="S52" s="145">
        <f t="shared" si="5"/>
        <v>0</v>
      </c>
      <c r="T52" s="1"/>
      <c r="U52" s="11"/>
    </row>
    <row r="53" spans="1:21" x14ac:dyDescent="0.25">
      <c r="A53" s="68" t="s">
        <v>17</v>
      </c>
      <c r="B53" s="72"/>
      <c r="C53" s="73"/>
      <c r="D53" s="78" t="s">
        <v>119</v>
      </c>
      <c r="E53" s="67">
        <v>4183</v>
      </c>
      <c r="F53" s="70"/>
      <c r="G53" s="69"/>
      <c r="H53" s="65">
        <v>730</v>
      </c>
      <c r="I53" s="147">
        <f t="shared" si="0"/>
        <v>4913</v>
      </c>
      <c r="J53" s="69"/>
      <c r="K53" s="69"/>
      <c r="L53" s="71"/>
      <c r="M53" s="148">
        <f t="shared" si="1"/>
        <v>0</v>
      </c>
      <c r="N53" s="74"/>
      <c r="O53" s="145">
        <f t="shared" si="2"/>
        <v>0</v>
      </c>
      <c r="P53" s="75"/>
      <c r="Q53" s="145">
        <f t="shared" si="3"/>
        <v>0</v>
      </c>
      <c r="R53" s="145">
        <f t="shared" si="4"/>
        <v>0</v>
      </c>
      <c r="S53" s="145">
        <f t="shared" si="5"/>
        <v>0</v>
      </c>
      <c r="T53" s="63"/>
      <c r="U53" s="64"/>
    </row>
    <row r="54" spans="1:21" x14ac:dyDescent="0.25">
      <c r="A54" s="33" t="s">
        <v>16</v>
      </c>
      <c r="B54" s="37"/>
      <c r="C54" s="38"/>
      <c r="D54" s="92" t="s">
        <v>34</v>
      </c>
      <c r="E54" s="27">
        <v>25369</v>
      </c>
      <c r="F54" s="35"/>
      <c r="G54" s="34"/>
      <c r="H54" s="18">
        <v>500</v>
      </c>
      <c r="I54" s="147">
        <f t="shared" si="0"/>
        <v>25869</v>
      </c>
      <c r="J54" s="34"/>
      <c r="K54" s="34"/>
      <c r="L54" s="36"/>
      <c r="M54" s="148">
        <f t="shared" si="1"/>
        <v>0</v>
      </c>
      <c r="N54" s="40"/>
      <c r="O54" s="145">
        <f t="shared" si="2"/>
        <v>0</v>
      </c>
      <c r="P54" s="41"/>
      <c r="Q54" s="145">
        <f t="shared" si="3"/>
        <v>0</v>
      </c>
      <c r="R54" s="145">
        <f t="shared" si="4"/>
        <v>0</v>
      </c>
      <c r="S54" s="145">
        <f t="shared" si="5"/>
        <v>0</v>
      </c>
      <c r="T54" s="1"/>
      <c r="U54" s="11"/>
    </row>
    <row r="55" spans="1:21" x14ac:dyDescent="0.25">
      <c r="A55" s="84" t="s">
        <v>17</v>
      </c>
      <c r="B55" s="88"/>
      <c r="C55" s="89"/>
      <c r="D55" s="96" t="s">
        <v>34</v>
      </c>
      <c r="E55" s="83">
        <v>19531</v>
      </c>
      <c r="F55" s="86"/>
      <c r="G55" s="85"/>
      <c r="H55" s="81">
        <v>730</v>
      </c>
      <c r="I55" s="147">
        <f t="shared" si="0"/>
        <v>20261</v>
      </c>
      <c r="J55" s="85"/>
      <c r="K55" s="85"/>
      <c r="L55" s="87"/>
      <c r="M55" s="148">
        <f t="shared" si="1"/>
        <v>0</v>
      </c>
      <c r="N55" s="90"/>
      <c r="O55" s="145">
        <f t="shared" si="2"/>
        <v>0</v>
      </c>
      <c r="P55" s="91"/>
      <c r="Q55" s="145">
        <f t="shared" si="3"/>
        <v>0</v>
      </c>
      <c r="R55" s="145">
        <f t="shared" si="4"/>
        <v>0</v>
      </c>
      <c r="S55" s="145">
        <f t="shared" si="5"/>
        <v>0</v>
      </c>
      <c r="T55" s="79"/>
      <c r="U55" s="80"/>
    </row>
    <row r="56" spans="1:21" x14ac:dyDescent="0.25">
      <c r="A56" s="33" t="s">
        <v>16</v>
      </c>
      <c r="B56" s="37"/>
      <c r="C56" s="38"/>
      <c r="D56" s="25" t="s">
        <v>65</v>
      </c>
      <c r="E56" s="27">
        <v>24</v>
      </c>
      <c r="F56" s="34"/>
      <c r="G56" s="34"/>
      <c r="H56" s="18">
        <v>300</v>
      </c>
      <c r="I56" s="147">
        <f t="shared" si="0"/>
        <v>324</v>
      </c>
      <c r="J56" s="34"/>
      <c r="K56" s="34"/>
      <c r="L56" s="36"/>
      <c r="M56" s="148">
        <f t="shared" si="1"/>
        <v>0</v>
      </c>
      <c r="N56" s="40"/>
      <c r="O56" s="145">
        <f t="shared" si="2"/>
        <v>0</v>
      </c>
      <c r="P56" s="41"/>
      <c r="Q56" s="145">
        <f t="shared" si="3"/>
        <v>0</v>
      </c>
      <c r="R56" s="145">
        <f t="shared" si="4"/>
        <v>0</v>
      </c>
      <c r="S56" s="145">
        <f t="shared" si="5"/>
        <v>0</v>
      </c>
      <c r="T56" s="1"/>
      <c r="U56" s="11"/>
    </row>
    <row r="57" spans="1:21" x14ac:dyDescent="0.25">
      <c r="A57" s="33" t="s">
        <v>16</v>
      </c>
      <c r="B57" s="37"/>
      <c r="C57" s="38"/>
      <c r="D57" s="25" t="s">
        <v>66</v>
      </c>
      <c r="E57" s="27">
        <v>14415</v>
      </c>
      <c r="F57" s="34"/>
      <c r="G57" s="34"/>
      <c r="H57" s="18">
        <v>500</v>
      </c>
      <c r="I57" s="147">
        <f t="shared" si="0"/>
        <v>14915</v>
      </c>
      <c r="J57" s="34"/>
      <c r="K57" s="34"/>
      <c r="L57" s="36"/>
      <c r="M57" s="148">
        <f t="shared" si="1"/>
        <v>0</v>
      </c>
      <c r="N57" s="40"/>
      <c r="O57" s="145">
        <f t="shared" si="2"/>
        <v>0</v>
      </c>
      <c r="P57" s="41"/>
      <c r="Q57" s="145">
        <f t="shared" si="3"/>
        <v>0</v>
      </c>
      <c r="R57" s="145">
        <f t="shared" si="4"/>
        <v>0</v>
      </c>
      <c r="S57" s="145">
        <f t="shared" si="5"/>
        <v>0</v>
      </c>
      <c r="T57" s="1"/>
      <c r="U57" s="11"/>
    </row>
    <row r="58" spans="1:21" x14ac:dyDescent="0.25">
      <c r="A58" s="33" t="s">
        <v>17</v>
      </c>
      <c r="B58" s="37"/>
      <c r="C58" s="38"/>
      <c r="D58" s="96" t="s">
        <v>66</v>
      </c>
      <c r="E58" s="27">
        <v>1170</v>
      </c>
      <c r="F58" s="34"/>
      <c r="G58" s="34"/>
      <c r="H58" s="18">
        <v>730</v>
      </c>
      <c r="I58" s="147">
        <f t="shared" si="0"/>
        <v>1900</v>
      </c>
      <c r="J58" s="34"/>
      <c r="K58" s="34"/>
      <c r="L58" s="36"/>
      <c r="M58" s="148">
        <f t="shared" si="1"/>
        <v>0</v>
      </c>
      <c r="N58" s="40"/>
      <c r="O58" s="145">
        <f t="shared" si="2"/>
        <v>0</v>
      </c>
      <c r="P58" s="41"/>
      <c r="Q58" s="145">
        <f t="shared" si="3"/>
        <v>0</v>
      </c>
      <c r="R58" s="145">
        <f t="shared" si="4"/>
        <v>0</v>
      </c>
      <c r="S58" s="145">
        <f t="shared" si="5"/>
        <v>0</v>
      </c>
      <c r="T58" s="1"/>
      <c r="U58" s="11"/>
    </row>
    <row r="59" spans="1:21" x14ac:dyDescent="0.25">
      <c r="A59" s="33" t="s">
        <v>16</v>
      </c>
      <c r="B59" s="37"/>
      <c r="C59" s="38"/>
      <c r="D59" s="25" t="s">
        <v>68</v>
      </c>
      <c r="E59" s="27">
        <v>2116</v>
      </c>
      <c r="F59" s="34"/>
      <c r="G59" s="34"/>
      <c r="H59" s="18">
        <v>500</v>
      </c>
      <c r="I59" s="147">
        <f t="shared" si="0"/>
        <v>2616</v>
      </c>
      <c r="J59" s="34"/>
      <c r="K59" s="34"/>
      <c r="L59" s="36"/>
      <c r="M59" s="148">
        <f t="shared" si="1"/>
        <v>0</v>
      </c>
      <c r="N59" s="40"/>
      <c r="O59" s="145">
        <f t="shared" si="2"/>
        <v>0</v>
      </c>
      <c r="P59" s="41"/>
      <c r="Q59" s="145">
        <f t="shared" si="3"/>
        <v>0</v>
      </c>
      <c r="R59" s="145">
        <f t="shared" si="4"/>
        <v>0</v>
      </c>
      <c r="S59" s="145">
        <f t="shared" si="5"/>
        <v>0</v>
      </c>
      <c r="T59" s="1"/>
      <c r="U59" s="11"/>
    </row>
    <row r="60" spans="1:21" x14ac:dyDescent="0.25">
      <c r="A60" s="33" t="s">
        <v>16</v>
      </c>
      <c r="B60" s="37"/>
      <c r="C60" s="38"/>
      <c r="D60" s="108" t="s">
        <v>35</v>
      </c>
      <c r="E60" s="27">
        <v>1489</v>
      </c>
      <c r="F60" s="34"/>
      <c r="G60" s="34"/>
      <c r="H60" s="18">
        <v>500</v>
      </c>
      <c r="I60" s="147">
        <f t="shared" si="0"/>
        <v>1989</v>
      </c>
      <c r="J60" s="34"/>
      <c r="K60" s="34"/>
      <c r="L60" s="36"/>
      <c r="M60" s="148">
        <f t="shared" si="1"/>
        <v>0</v>
      </c>
      <c r="N60" s="40"/>
      <c r="O60" s="145">
        <f t="shared" si="2"/>
        <v>0</v>
      </c>
      <c r="P60" s="41"/>
      <c r="Q60" s="145">
        <f t="shared" si="3"/>
        <v>0</v>
      </c>
      <c r="R60" s="145">
        <f t="shared" si="4"/>
        <v>0</v>
      </c>
      <c r="S60" s="145">
        <f t="shared" si="5"/>
        <v>0</v>
      </c>
      <c r="T60" s="1"/>
      <c r="U60" s="11"/>
    </row>
    <row r="61" spans="1:21" x14ac:dyDescent="0.25">
      <c r="A61" s="33" t="s">
        <v>16</v>
      </c>
      <c r="B61" s="37"/>
      <c r="C61" s="38"/>
      <c r="D61" s="25" t="s">
        <v>69</v>
      </c>
      <c r="E61" s="27">
        <v>1488</v>
      </c>
      <c r="F61" s="34"/>
      <c r="G61" s="34"/>
      <c r="H61" s="18">
        <v>500</v>
      </c>
      <c r="I61" s="147">
        <f t="shared" si="0"/>
        <v>1988</v>
      </c>
      <c r="J61" s="34"/>
      <c r="K61" s="34"/>
      <c r="L61" s="36"/>
      <c r="M61" s="148">
        <f t="shared" si="1"/>
        <v>0</v>
      </c>
      <c r="N61" s="40"/>
      <c r="O61" s="145">
        <f t="shared" si="2"/>
        <v>0</v>
      </c>
      <c r="P61" s="41"/>
      <c r="Q61" s="145">
        <f t="shared" si="3"/>
        <v>0</v>
      </c>
      <c r="R61" s="145">
        <f t="shared" si="4"/>
        <v>0</v>
      </c>
      <c r="S61" s="145">
        <f t="shared" si="5"/>
        <v>0</v>
      </c>
      <c r="T61" s="1"/>
      <c r="U61" s="11"/>
    </row>
    <row r="62" spans="1:21" x14ac:dyDescent="0.25">
      <c r="A62" s="33" t="s">
        <v>16</v>
      </c>
      <c r="B62" s="37"/>
      <c r="C62" s="38"/>
      <c r="D62" s="25" t="s">
        <v>36</v>
      </c>
      <c r="E62" s="27">
        <v>2766</v>
      </c>
      <c r="F62" s="34"/>
      <c r="G62" s="34"/>
      <c r="H62" s="18">
        <v>500</v>
      </c>
      <c r="I62" s="147">
        <f t="shared" si="0"/>
        <v>3266</v>
      </c>
      <c r="J62" s="34"/>
      <c r="K62" s="34"/>
      <c r="L62" s="36"/>
      <c r="M62" s="148">
        <f t="shared" si="1"/>
        <v>0</v>
      </c>
      <c r="N62" s="40"/>
      <c r="O62" s="145">
        <f t="shared" si="2"/>
        <v>0</v>
      </c>
      <c r="P62" s="41"/>
      <c r="Q62" s="145">
        <f t="shared" si="3"/>
        <v>0</v>
      </c>
      <c r="R62" s="145">
        <f t="shared" si="4"/>
        <v>0</v>
      </c>
      <c r="S62" s="145">
        <f t="shared" si="5"/>
        <v>0</v>
      </c>
      <c r="T62" s="1"/>
      <c r="U62" s="11"/>
    </row>
    <row r="63" spans="1:21" x14ac:dyDescent="0.25">
      <c r="A63" s="98" t="s">
        <v>17</v>
      </c>
      <c r="B63" s="101"/>
      <c r="C63" s="102"/>
      <c r="D63" s="108" t="s">
        <v>36</v>
      </c>
      <c r="E63" s="97">
        <v>5</v>
      </c>
      <c r="F63" s="99"/>
      <c r="G63" s="99"/>
      <c r="H63" s="95">
        <v>730</v>
      </c>
      <c r="I63" s="147">
        <f t="shared" si="0"/>
        <v>735</v>
      </c>
      <c r="J63" s="99"/>
      <c r="K63" s="99"/>
      <c r="L63" s="100"/>
      <c r="M63" s="148">
        <f t="shared" si="1"/>
        <v>0</v>
      </c>
      <c r="N63" s="103"/>
      <c r="O63" s="145">
        <f t="shared" si="2"/>
        <v>0</v>
      </c>
      <c r="P63" s="104"/>
      <c r="Q63" s="145">
        <f t="shared" si="3"/>
        <v>0</v>
      </c>
      <c r="R63" s="145">
        <f t="shared" si="4"/>
        <v>0</v>
      </c>
      <c r="S63" s="145">
        <f t="shared" si="5"/>
        <v>0</v>
      </c>
      <c r="T63" s="93"/>
      <c r="U63" s="94"/>
    </row>
    <row r="64" spans="1:21" x14ac:dyDescent="0.25">
      <c r="A64" s="33" t="s">
        <v>16</v>
      </c>
      <c r="B64" s="37"/>
      <c r="C64" s="38"/>
      <c r="D64" s="25" t="s">
        <v>37</v>
      </c>
      <c r="E64" s="27">
        <v>978</v>
      </c>
      <c r="F64" s="34"/>
      <c r="G64" s="34"/>
      <c r="H64" s="18">
        <v>500</v>
      </c>
      <c r="I64" s="147">
        <f t="shared" si="0"/>
        <v>1478</v>
      </c>
      <c r="J64" s="34"/>
      <c r="K64" s="34"/>
      <c r="L64" s="36"/>
      <c r="M64" s="148">
        <f t="shared" si="1"/>
        <v>0</v>
      </c>
      <c r="N64" s="40"/>
      <c r="O64" s="145">
        <f t="shared" si="2"/>
        <v>0</v>
      </c>
      <c r="P64" s="41"/>
      <c r="Q64" s="145">
        <f t="shared" si="3"/>
        <v>0</v>
      </c>
      <c r="R64" s="145">
        <f t="shared" si="4"/>
        <v>0</v>
      </c>
      <c r="S64" s="145">
        <f t="shared" si="5"/>
        <v>0</v>
      </c>
      <c r="T64" s="1"/>
      <c r="U64" s="11"/>
    </row>
    <row r="65" spans="1:21" x14ac:dyDescent="0.25">
      <c r="A65" s="110" t="s">
        <v>17</v>
      </c>
      <c r="B65" s="113"/>
      <c r="C65" s="114"/>
      <c r="D65" s="108" t="s">
        <v>37</v>
      </c>
      <c r="E65" s="109">
        <v>1664</v>
      </c>
      <c r="F65" s="111"/>
      <c r="G65" s="111"/>
      <c r="H65" s="107">
        <v>730</v>
      </c>
      <c r="I65" s="147">
        <f t="shared" si="0"/>
        <v>2394</v>
      </c>
      <c r="J65" s="111"/>
      <c r="K65" s="111"/>
      <c r="L65" s="112"/>
      <c r="M65" s="148">
        <f t="shared" si="1"/>
        <v>0</v>
      </c>
      <c r="N65" s="115"/>
      <c r="O65" s="145">
        <f t="shared" si="2"/>
        <v>0</v>
      </c>
      <c r="P65" s="116"/>
      <c r="Q65" s="145">
        <f t="shared" si="3"/>
        <v>0</v>
      </c>
      <c r="R65" s="145">
        <f t="shared" si="4"/>
        <v>0</v>
      </c>
      <c r="S65" s="145">
        <f t="shared" si="5"/>
        <v>0</v>
      </c>
      <c r="T65" s="105"/>
      <c r="U65" s="106"/>
    </row>
    <row r="66" spans="1:21" x14ac:dyDescent="0.25">
      <c r="A66" s="33" t="s">
        <v>16</v>
      </c>
      <c r="B66" s="37"/>
      <c r="C66" s="38"/>
      <c r="D66" s="25" t="s">
        <v>70</v>
      </c>
      <c r="E66" s="27">
        <v>14679</v>
      </c>
      <c r="F66" s="34"/>
      <c r="G66" s="34"/>
      <c r="H66" s="18">
        <v>500</v>
      </c>
      <c r="I66" s="147">
        <f t="shared" si="0"/>
        <v>15179</v>
      </c>
      <c r="J66" s="34"/>
      <c r="K66" s="34"/>
      <c r="L66" s="36"/>
      <c r="M66" s="148">
        <f t="shared" si="1"/>
        <v>0</v>
      </c>
      <c r="N66" s="40"/>
      <c r="O66" s="145">
        <f t="shared" si="2"/>
        <v>0</v>
      </c>
      <c r="P66" s="41"/>
      <c r="Q66" s="145">
        <f t="shared" si="3"/>
        <v>0</v>
      </c>
      <c r="R66" s="145">
        <f t="shared" si="4"/>
        <v>0</v>
      </c>
      <c r="S66" s="145">
        <f t="shared" si="5"/>
        <v>0</v>
      </c>
      <c r="T66" s="1"/>
      <c r="U66" s="11"/>
    </row>
    <row r="67" spans="1:21" x14ac:dyDescent="0.25">
      <c r="A67" s="110" t="s">
        <v>17</v>
      </c>
      <c r="B67" s="113"/>
      <c r="C67" s="114"/>
      <c r="D67" s="108" t="s">
        <v>70</v>
      </c>
      <c r="E67" s="109">
        <v>1152</v>
      </c>
      <c r="F67" s="111"/>
      <c r="G67" s="111"/>
      <c r="H67" s="107">
        <v>730</v>
      </c>
      <c r="I67" s="147">
        <f t="shared" si="0"/>
        <v>1882</v>
      </c>
      <c r="J67" s="111"/>
      <c r="K67" s="111"/>
      <c r="L67" s="112"/>
      <c r="M67" s="148">
        <f t="shared" si="1"/>
        <v>0</v>
      </c>
      <c r="N67" s="115"/>
      <c r="O67" s="145">
        <f t="shared" si="2"/>
        <v>0</v>
      </c>
      <c r="P67" s="116"/>
      <c r="Q67" s="145">
        <f t="shared" si="3"/>
        <v>0</v>
      </c>
      <c r="R67" s="145">
        <f t="shared" si="4"/>
        <v>0</v>
      </c>
      <c r="S67" s="145">
        <f t="shared" si="5"/>
        <v>0</v>
      </c>
      <c r="T67" s="105"/>
      <c r="U67" s="106"/>
    </row>
    <row r="68" spans="1:21" x14ac:dyDescent="0.25">
      <c r="A68" s="33" t="s">
        <v>16</v>
      </c>
      <c r="B68" s="37"/>
      <c r="C68" s="38"/>
      <c r="D68" s="117" t="s">
        <v>38</v>
      </c>
      <c r="E68" s="27">
        <v>6085</v>
      </c>
      <c r="F68" s="34"/>
      <c r="G68" s="34"/>
      <c r="H68" s="18">
        <v>500</v>
      </c>
      <c r="I68" s="147">
        <f t="shared" si="0"/>
        <v>6585</v>
      </c>
      <c r="J68" s="34"/>
      <c r="K68" s="34"/>
      <c r="L68" s="36"/>
      <c r="M68" s="148">
        <f t="shared" si="1"/>
        <v>0</v>
      </c>
      <c r="N68" s="40"/>
      <c r="O68" s="145">
        <f t="shared" si="2"/>
        <v>0</v>
      </c>
      <c r="P68" s="41"/>
      <c r="Q68" s="145">
        <f t="shared" si="3"/>
        <v>0</v>
      </c>
      <c r="R68" s="145">
        <f t="shared" si="4"/>
        <v>0</v>
      </c>
      <c r="S68" s="145">
        <f t="shared" si="5"/>
        <v>0</v>
      </c>
      <c r="T68" s="1"/>
      <c r="U68" s="11"/>
    </row>
    <row r="69" spans="1:21" x14ac:dyDescent="0.25">
      <c r="A69" s="110" t="s">
        <v>17</v>
      </c>
      <c r="B69" s="113"/>
      <c r="C69" s="114"/>
      <c r="D69" s="121" t="s">
        <v>38</v>
      </c>
      <c r="E69" s="109">
        <v>504</v>
      </c>
      <c r="F69" s="111"/>
      <c r="G69" s="111"/>
      <c r="H69" s="107">
        <v>730</v>
      </c>
      <c r="I69" s="147">
        <f t="shared" si="0"/>
        <v>1234</v>
      </c>
      <c r="J69" s="111"/>
      <c r="K69" s="111"/>
      <c r="L69" s="112"/>
      <c r="M69" s="148">
        <f t="shared" si="1"/>
        <v>0</v>
      </c>
      <c r="N69" s="115"/>
      <c r="O69" s="145">
        <f t="shared" si="2"/>
        <v>0</v>
      </c>
      <c r="P69" s="116"/>
      <c r="Q69" s="145">
        <f t="shared" si="3"/>
        <v>0</v>
      </c>
      <c r="R69" s="145">
        <f t="shared" si="4"/>
        <v>0</v>
      </c>
      <c r="S69" s="145">
        <f t="shared" si="5"/>
        <v>0</v>
      </c>
      <c r="T69" s="105"/>
      <c r="U69" s="106"/>
    </row>
    <row r="70" spans="1:21" x14ac:dyDescent="0.25">
      <c r="A70" s="33" t="s">
        <v>17</v>
      </c>
      <c r="B70" s="37"/>
      <c r="C70" s="38"/>
      <c r="D70" s="25" t="s">
        <v>71</v>
      </c>
      <c r="E70" s="27">
        <v>333</v>
      </c>
      <c r="F70" s="34"/>
      <c r="G70" s="34"/>
      <c r="H70" s="18">
        <v>200</v>
      </c>
      <c r="I70" s="147">
        <f t="shared" si="0"/>
        <v>533</v>
      </c>
      <c r="J70" s="34"/>
      <c r="K70" s="34"/>
      <c r="L70" s="36"/>
      <c r="M70" s="148">
        <f t="shared" si="1"/>
        <v>0</v>
      </c>
      <c r="N70" s="40"/>
      <c r="O70" s="145">
        <f t="shared" si="2"/>
        <v>0</v>
      </c>
      <c r="P70" s="41"/>
      <c r="Q70" s="145">
        <f t="shared" si="3"/>
        <v>0</v>
      </c>
      <c r="R70" s="145">
        <f t="shared" si="4"/>
        <v>0</v>
      </c>
      <c r="S70" s="145">
        <f t="shared" si="5"/>
        <v>0</v>
      </c>
      <c r="T70" s="1"/>
      <c r="U70" s="11"/>
    </row>
    <row r="71" spans="1:21" x14ac:dyDescent="0.25">
      <c r="A71" s="33" t="s">
        <v>17</v>
      </c>
      <c r="B71" s="37"/>
      <c r="C71" s="38"/>
      <c r="D71" s="25" t="s">
        <v>72</v>
      </c>
      <c r="E71" s="27">
        <v>1507</v>
      </c>
      <c r="F71" s="34"/>
      <c r="G71" s="34"/>
      <c r="H71" s="18">
        <v>200</v>
      </c>
      <c r="I71" s="147">
        <f t="shared" si="0"/>
        <v>1707</v>
      </c>
      <c r="J71" s="34"/>
      <c r="K71" s="34"/>
      <c r="L71" s="36"/>
      <c r="M71" s="148">
        <f t="shared" si="1"/>
        <v>0</v>
      </c>
      <c r="N71" s="40"/>
      <c r="O71" s="145">
        <f t="shared" si="2"/>
        <v>0</v>
      </c>
      <c r="P71" s="41"/>
      <c r="Q71" s="145">
        <f t="shared" si="3"/>
        <v>0</v>
      </c>
      <c r="R71" s="145">
        <f t="shared" si="4"/>
        <v>0</v>
      </c>
      <c r="S71" s="145">
        <f t="shared" si="5"/>
        <v>0</v>
      </c>
      <c r="T71" s="1"/>
      <c r="U71" s="11"/>
    </row>
    <row r="72" spans="1:21" x14ac:dyDescent="0.25">
      <c r="A72" s="33" t="s">
        <v>16</v>
      </c>
      <c r="B72" s="37"/>
      <c r="C72" s="38"/>
      <c r="D72" s="25" t="s">
        <v>73</v>
      </c>
      <c r="E72" s="27">
        <v>8989</v>
      </c>
      <c r="F72" s="34"/>
      <c r="G72" s="34"/>
      <c r="H72" s="18">
        <v>500</v>
      </c>
      <c r="I72" s="147">
        <f t="shared" ref="I72:I135" si="6">SUM(E72,G72,H72)</f>
        <v>9489</v>
      </c>
      <c r="J72" s="34"/>
      <c r="K72" s="34"/>
      <c r="L72" s="36"/>
      <c r="M72" s="148">
        <f t="shared" ref="M72:M135" si="7">K72*L72</f>
        <v>0</v>
      </c>
      <c r="N72" s="40"/>
      <c r="O72" s="145">
        <f t="shared" ref="O72:O135" si="8">I72*N72</f>
        <v>0</v>
      </c>
      <c r="P72" s="41"/>
      <c r="Q72" s="145">
        <f t="shared" ref="Q72:Q135" si="9">O72+(O72*P72)</f>
        <v>0</v>
      </c>
      <c r="R72" s="145">
        <f t="shared" ref="R72:R135" si="10">O72*4</f>
        <v>0</v>
      </c>
      <c r="S72" s="145">
        <f t="shared" ref="S72:S135" si="11">Q72*4</f>
        <v>0</v>
      </c>
      <c r="T72" s="1"/>
      <c r="U72" s="11"/>
    </row>
    <row r="73" spans="1:21" x14ac:dyDescent="0.25">
      <c r="A73" s="123" t="s">
        <v>17</v>
      </c>
      <c r="B73" s="126"/>
      <c r="C73" s="127"/>
      <c r="D73" s="121" t="s">
        <v>73</v>
      </c>
      <c r="E73" s="122">
        <v>6730</v>
      </c>
      <c r="F73" s="124"/>
      <c r="G73" s="124"/>
      <c r="H73" s="120">
        <v>730</v>
      </c>
      <c r="I73" s="147">
        <f t="shared" si="6"/>
        <v>7460</v>
      </c>
      <c r="J73" s="124"/>
      <c r="K73" s="124"/>
      <c r="L73" s="125"/>
      <c r="M73" s="148">
        <f t="shared" si="7"/>
        <v>0</v>
      </c>
      <c r="N73" s="128"/>
      <c r="O73" s="145">
        <f t="shared" si="8"/>
        <v>0</v>
      </c>
      <c r="P73" s="129"/>
      <c r="Q73" s="145">
        <f t="shared" si="9"/>
        <v>0</v>
      </c>
      <c r="R73" s="145">
        <f t="shared" si="10"/>
        <v>0</v>
      </c>
      <c r="S73" s="145">
        <f t="shared" si="11"/>
        <v>0</v>
      </c>
      <c r="T73" s="118"/>
      <c r="U73" s="119"/>
    </row>
    <row r="74" spans="1:21" x14ac:dyDescent="0.25">
      <c r="A74" s="33" t="s">
        <v>17</v>
      </c>
      <c r="B74" s="37"/>
      <c r="C74" s="38"/>
      <c r="D74" s="25" t="s">
        <v>74</v>
      </c>
      <c r="E74" s="27">
        <v>432</v>
      </c>
      <c r="F74" s="34"/>
      <c r="G74" s="34"/>
      <c r="H74" s="18">
        <v>200</v>
      </c>
      <c r="I74" s="147">
        <f t="shared" si="6"/>
        <v>632</v>
      </c>
      <c r="J74" s="34"/>
      <c r="K74" s="34"/>
      <c r="L74" s="36"/>
      <c r="M74" s="148">
        <f t="shared" si="7"/>
        <v>0</v>
      </c>
      <c r="N74" s="40"/>
      <c r="O74" s="145">
        <f t="shared" si="8"/>
        <v>0</v>
      </c>
      <c r="P74" s="41"/>
      <c r="Q74" s="145">
        <f t="shared" si="9"/>
        <v>0</v>
      </c>
      <c r="R74" s="145">
        <f t="shared" si="10"/>
        <v>0</v>
      </c>
      <c r="S74" s="145">
        <f t="shared" si="11"/>
        <v>0</v>
      </c>
      <c r="T74" s="1"/>
      <c r="U74" s="11"/>
    </row>
    <row r="75" spans="1:21" x14ac:dyDescent="0.25">
      <c r="A75" s="123" t="s">
        <v>16</v>
      </c>
      <c r="B75" s="126"/>
      <c r="C75" s="127"/>
      <c r="D75" s="121" t="s">
        <v>39</v>
      </c>
      <c r="E75" s="122">
        <v>9917</v>
      </c>
      <c r="F75" s="124"/>
      <c r="G75" s="124"/>
      <c r="H75" s="120">
        <v>500</v>
      </c>
      <c r="I75" s="147">
        <f t="shared" si="6"/>
        <v>10417</v>
      </c>
      <c r="J75" s="124"/>
      <c r="K75" s="124"/>
      <c r="L75" s="125"/>
      <c r="M75" s="148">
        <f t="shared" si="7"/>
        <v>0</v>
      </c>
      <c r="N75" s="128"/>
      <c r="O75" s="145">
        <f t="shared" si="8"/>
        <v>0</v>
      </c>
      <c r="P75" s="129"/>
      <c r="Q75" s="145">
        <f t="shared" si="9"/>
        <v>0</v>
      </c>
      <c r="R75" s="145">
        <f t="shared" si="10"/>
        <v>0</v>
      </c>
      <c r="S75" s="145">
        <f t="shared" si="11"/>
        <v>0</v>
      </c>
      <c r="T75" s="118"/>
      <c r="U75" s="119"/>
    </row>
    <row r="76" spans="1:21" x14ac:dyDescent="0.25">
      <c r="A76" s="33" t="s">
        <v>17</v>
      </c>
      <c r="B76" s="37"/>
      <c r="C76" s="38"/>
      <c r="D76" s="121" t="s">
        <v>39</v>
      </c>
      <c r="E76" s="27">
        <v>7385</v>
      </c>
      <c r="F76" s="34"/>
      <c r="G76" s="34"/>
      <c r="H76" s="18">
        <v>730</v>
      </c>
      <c r="I76" s="147">
        <f t="shared" si="6"/>
        <v>8115</v>
      </c>
      <c r="J76" s="34"/>
      <c r="K76" s="34"/>
      <c r="L76" s="36"/>
      <c r="M76" s="148">
        <f t="shared" si="7"/>
        <v>0</v>
      </c>
      <c r="N76" s="40"/>
      <c r="O76" s="145">
        <f t="shared" si="8"/>
        <v>0</v>
      </c>
      <c r="P76" s="41"/>
      <c r="Q76" s="145">
        <f t="shared" si="9"/>
        <v>0</v>
      </c>
      <c r="R76" s="145">
        <f t="shared" si="10"/>
        <v>0</v>
      </c>
      <c r="S76" s="145">
        <f t="shared" si="11"/>
        <v>0</v>
      </c>
      <c r="T76" s="1"/>
      <c r="U76" s="11"/>
    </row>
    <row r="77" spans="1:21" x14ac:dyDescent="0.25">
      <c r="A77" s="33" t="s">
        <v>16</v>
      </c>
      <c r="B77" s="37"/>
      <c r="C77" s="38"/>
      <c r="D77" s="25" t="s">
        <v>75</v>
      </c>
      <c r="E77" s="27">
        <v>232</v>
      </c>
      <c r="F77" s="34"/>
      <c r="G77" s="34"/>
      <c r="H77" s="18">
        <v>300</v>
      </c>
      <c r="I77" s="147">
        <f t="shared" si="6"/>
        <v>532</v>
      </c>
      <c r="J77" s="34"/>
      <c r="K77" s="34"/>
      <c r="L77" s="36"/>
      <c r="M77" s="148">
        <f t="shared" si="7"/>
        <v>0</v>
      </c>
      <c r="N77" s="40"/>
      <c r="O77" s="145">
        <f t="shared" si="8"/>
        <v>0</v>
      </c>
      <c r="P77" s="41"/>
      <c r="Q77" s="145">
        <f t="shared" si="9"/>
        <v>0</v>
      </c>
      <c r="R77" s="145">
        <f t="shared" si="10"/>
        <v>0</v>
      </c>
      <c r="S77" s="145">
        <f t="shared" si="11"/>
        <v>0</v>
      </c>
      <c r="T77" s="1"/>
      <c r="U77" s="11"/>
    </row>
    <row r="78" spans="1:21" x14ac:dyDescent="0.25">
      <c r="A78" s="33" t="s">
        <v>16</v>
      </c>
      <c r="B78" s="37"/>
      <c r="C78" s="38"/>
      <c r="D78" s="25" t="s">
        <v>120</v>
      </c>
      <c r="E78" s="27">
        <v>965</v>
      </c>
      <c r="F78" s="34"/>
      <c r="G78" s="34"/>
      <c r="H78" s="18">
        <v>300</v>
      </c>
      <c r="I78" s="147">
        <f t="shared" si="6"/>
        <v>1265</v>
      </c>
      <c r="J78" s="34"/>
      <c r="K78" s="34"/>
      <c r="L78" s="36"/>
      <c r="M78" s="148">
        <f t="shared" si="7"/>
        <v>0</v>
      </c>
      <c r="N78" s="40"/>
      <c r="O78" s="145">
        <f t="shared" si="8"/>
        <v>0</v>
      </c>
      <c r="P78" s="41"/>
      <c r="Q78" s="145">
        <f t="shared" si="9"/>
        <v>0</v>
      </c>
      <c r="R78" s="145">
        <f t="shared" si="10"/>
        <v>0</v>
      </c>
      <c r="S78" s="145">
        <f t="shared" si="11"/>
        <v>0</v>
      </c>
      <c r="T78" s="1"/>
      <c r="U78" s="11"/>
    </row>
    <row r="79" spans="1:21" x14ac:dyDescent="0.25">
      <c r="A79" s="33" t="s">
        <v>16</v>
      </c>
      <c r="B79" s="37"/>
      <c r="C79" s="38"/>
      <c r="D79" s="25" t="s">
        <v>76</v>
      </c>
      <c r="E79" s="27">
        <v>47151</v>
      </c>
      <c r="F79" s="34"/>
      <c r="G79" s="34"/>
      <c r="H79" s="18">
        <v>250</v>
      </c>
      <c r="I79" s="147">
        <f t="shared" si="6"/>
        <v>47401</v>
      </c>
      <c r="J79" s="34"/>
      <c r="K79" s="34"/>
      <c r="L79" s="36"/>
      <c r="M79" s="148">
        <f t="shared" si="7"/>
        <v>0</v>
      </c>
      <c r="N79" s="40"/>
      <c r="O79" s="145">
        <f t="shared" si="8"/>
        <v>0</v>
      </c>
      <c r="P79" s="41"/>
      <c r="Q79" s="145">
        <f t="shared" si="9"/>
        <v>0</v>
      </c>
      <c r="R79" s="145">
        <f t="shared" si="10"/>
        <v>0</v>
      </c>
      <c r="S79" s="145">
        <f t="shared" si="11"/>
        <v>0</v>
      </c>
      <c r="T79" s="1"/>
      <c r="U79" s="11"/>
    </row>
    <row r="80" spans="1:21" x14ac:dyDescent="0.25">
      <c r="A80" s="123" t="s">
        <v>17</v>
      </c>
      <c r="B80" s="126"/>
      <c r="C80" s="127"/>
      <c r="D80" s="121" t="s">
        <v>76</v>
      </c>
      <c r="E80" s="122">
        <v>26138</v>
      </c>
      <c r="F80" s="124"/>
      <c r="G80" s="124"/>
      <c r="H80" s="120">
        <v>365</v>
      </c>
      <c r="I80" s="147">
        <f t="shared" si="6"/>
        <v>26503</v>
      </c>
      <c r="J80" s="124"/>
      <c r="K80" s="124"/>
      <c r="L80" s="125"/>
      <c r="M80" s="148">
        <f t="shared" si="7"/>
        <v>0</v>
      </c>
      <c r="N80" s="128"/>
      <c r="O80" s="145">
        <f t="shared" si="8"/>
        <v>0</v>
      </c>
      <c r="P80" s="129"/>
      <c r="Q80" s="145">
        <f t="shared" si="9"/>
        <v>0</v>
      </c>
      <c r="R80" s="145">
        <f t="shared" si="10"/>
        <v>0</v>
      </c>
      <c r="S80" s="145">
        <f t="shared" si="11"/>
        <v>0</v>
      </c>
      <c r="T80" s="118"/>
      <c r="U80" s="119"/>
    </row>
    <row r="81" spans="1:21" x14ac:dyDescent="0.25">
      <c r="A81" s="33" t="s">
        <v>16</v>
      </c>
      <c r="B81" s="37"/>
      <c r="C81" s="38"/>
      <c r="D81" s="130" t="s">
        <v>40</v>
      </c>
      <c r="E81" s="27">
        <v>6577</v>
      </c>
      <c r="F81" s="34"/>
      <c r="G81" s="34"/>
      <c r="H81" s="18">
        <v>500</v>
      </c>
      <c r="I81" s="147">
        <f t="shared" si="6"/>
        <v>7077</v>
      </c>
      <c r="J81" s="34"/>
      <c r="K81" s="34"/>
      <c r="L81" s="36"/>
      <c r="M81" s="148">
        <f t="shared" si="7"/>
        <v>0</v>
      </c>
      <c r="N81" s="40"/>
      <c r="O81" s="145">
        <f t="shared" si="8"/>
        <v>0</v>
      </c>
      <c r="P81" s="41"/>
      <c r="Q81" s="145">
        <f t="shared" si="9"/>
        <v>0</v>
      </c>
      <c r="R81" s="145">
        <f t="shared" si="10"/>
        <v>0</v>
      </c>
      <c r="S81" s="145">
        <f t="shared" si="11"/>
        <v>0</v>
      </c>
      <c r="T81" s="1"/>
      <c r="U81" s="11"/>
    </row>
    <row r="82" spans="1:21" x14ac:dyDescent="0.25">
      <c r="A82" s="123" t="s">
        <v>17</v>
      </c>
      <c r="B82" s="126"/>
      <c r="C82" s="127"/>
      <c r="D82" s="130" t="s">
        <v>40</v>
      </c>
      <c r="E82" s="122">
        <v>1691</v>
      </c>
      <c r="F82" s="124"/>
      <c r="G82" s="124"/>
      <c r="H82" s="120">
        <v>730</v>
      </c>
      <c r="I82" s="147">
        <f t="shared" si="6"/>
        <v>2421</v>
      </c>
      <c r="J82" s="124"/>
      <c r="K82" s="124"/>
      <c r="L82" s="125"/>
      <c r="M82" s="148">
        <f t="shared" si="7"/>
        <v>0</v>
      </c>
      <c r="N82" s="128"/>
      <c r="O82" s="145">
        <f t="shared" si="8"/>
        <v>0</v>
      </c>
      <c r="P82" s="129"/>
      <c r="Q82" s="145">
        <f t="shared" si="9"/>
        <v>0</v>
      </c>
      <c r="R82" s="145">
        <f t="shared" si="10"/>
        <v>0</v>
      </c>
      <c r="S82" s="145">
        <f t="shared" si="11"/>
        <v>0</v>
      </c>
      <c r="T82" s="118"/>
      <c r="U82" s="119"/>
    </row>
    <row r="83" spans="1:21" x14ac:dyDescent="0.25">
      <c r="A83" s="33" t="s">
        <v>16</v>
      </c>
      <c r="B83" s="37"/>
      <c r="C83" s="38"/>
      <c r="D83" s="130" t="s">
        <v>41</v>
      </c>
      <c r="E83" s="27">
        <v>740</v>
      </c>
      <c r="F83" s="34"/>
      <c r="G83" s="34"/>
      <c r="H83" s="18">
        <v>200</v>
      </c>
      <c r="I83" s="147">
        <f t="shared" si="6"/>
        <v>940</v>
      </c>
      <c r="J83" s="34"/>
      <c r="K83" s="34"/>
      <c r="L83" s="36"/>
      <c r="M83" s="148">
        <f t="shared" si="7"/>
        <v>0</v>
      </c>
      <c r="N83" s="40"/>
      <c r="O83" s="145">
        <f t="shared" si="8"/>
        <v>0</v>
      </c>
      <c r="P83" s="41"/>
      <c r="Q83" s="145">
        <f t="shared" si="9"/>
        <v>0</v>
      </c>
      <c r="R83" s="145">
        <f t="shared" si="10"/>
        <v>0</v>
      </c>
      <c r="S83" s="145">
        <f t="shared" si="11"/>
        <v>0</v>
      </c>
      <c r="T83" s="1"/>
      <c r="U83" s="11"/>
    </row>
    <row r="84" spans="1:21" x14ac:dyDescent="0.25">
      <c r="A84" s="123" t="s">
        <v>17</v>
      </c>
      <c r="B84" s="126"/>
      <c r="C84" s="127"/>
      <c r="D84" s="130" t="s">
        <v>41</v>
      </c>
      <c r="E84" s="122">
        <v>316</v>
      </c>
      <c r="F84" s="124"/>
      <c r="G84" s="124"/>
      <c r="H84" s="120">
        <v>200</v>
      </c>
      <c r="I84" s="147">
        <f t="shared" si="6"/>
        <v>516</v>
      </c>
      <c r="J84" s="124"/>
      <c r="K84" s="124"/>
      <c r="L84" s="125"/>
      <c r="M84" s="148">
        <f t="shared" si="7"/>
        <v>0</v>
      </c>
      <c r="N84" s="128"/>
      <c r="O84" s="145">
        <f t="shared" si="8"/>
        <v>0</v>
      </c>
      <c r="P84" s="129"/>
      <c r="Q84" s="145">
        <f t="shared" si="9"/>
        <v>0</v>
      </c>
      <c r="R84" s="145">
        <f t="shared" si="10"/>
        <v>0</v>
      </c>
      <c r="S84" s="145">
        <f t="shared" si="11"/>
        <v>0</v>
      </c>
      <c r="T84" s="118"/>
      <c r="U84" s="119"/>
    </row>
    <row r="85" spans="1:21" x14ac:dyDescent="0.25">
      <c r="A85" s="33" t="s">
        <v>16</v>
      </c>
      <c r="B85" s="37"/>
      <c r="C85" s="38"/>
      <c r="D85" s="25" t="s">
        <v>43</v>
      </c>
      <c r="E85" s="27">
        <v>1830</v>
      </c>
      <c r="F85" s="34"/>
      <c r="G85" s="34"/>
      <c r="H85" s="18">
        <v>300</v>
      </c>
      <c r="I85" s="147">
        <f t="shared" si="6"/>
        <v>2130</v>
      </c>
      <c r="J85" s="34"/>
      <c r="K85" s="34"/>
      <c r="L85" s="36"/>
      <c r="M85" s="148">
        <f t="shared" si="7"/>
        <v>0</v>
      </c>
      <c r="N85" s="40"/>
      <c r="O85" s="145">
        <f t="shared" si="8"/>
        <v>0</v>
      </c>
      <c r="P85" s="41"/>
      <c r="Q85" s="145">
        <f t="shared" si="9"/>
        <v>0</v>
      </c>
      <c r="R85" s="145">
        <f t="shared" si="10"/>
        <v>0</v>
      </c>
      <c r="S85" s="145">
        <f t="shared" si="11"/>
        <v>0</v>
      </c>
      <c r="T85" s="1"/>
      <c r="U85" s="11"/>
    </row>
    <row r="86" spans="1:21" x14ac:dyDescent="0.25">
      <c r="A86" s="33" t="s">
        <v>16</v>
      </c>
      <c r="B86" s="37"/>
      <c r="C86" s="38"/>
      <c r="D86" s="134" t="s">
        <v>42</v>
      </c>
      <c r="E86" s="27">
        <v>17180</v>
      </c>
      <c r="F86" s="34"/>
      <c r="G86" s="34"/>
      <c r="H86" s="18">
        <v>500</v>
      </c>
      <c r="I86" s="147">
        <f t="shared" si="6"/>
        <v>17680</v>
      </c>
      <c r="J86" s="34"/>
      <c r="K86" s="34"/>
      <c r="L86" s="36"/>
      <c r="M86" s="148">
        <f t="shared" si="7"/>
        <v>0</v>
      </c>
      <c r="N86" s="40"/>
      <c r="O86" s="145">
        <f t="shared" si="8"/>
        <v>0</v>
      </c>
      <c r="P86" s="41"/>
      <c r="Q86" s="145">
        <f t="shared" si="9"/>
        <v>0</v>
      </c>
      <c r="R86" s="145">
        <f t="shared" si="10"/>
        <v>0</v>
      </c>
      <c r="S86" s="145">
        <f t="shared" si="11"/>
        <v>0</v>
      </c>
      <c r="T86" s="1"/>
      <c r="U86" s="11"/>
    </row>
    <row r="87" spans="1:21" x14ac:dyDescent="0.25">
      <c r="A87" s="136" t="s">
        <v>17</v>
      </c>
      <c r="B87" s="139"/>
      <c r="C87" s="140"/>
      <c r="D87" s="149" t="s">
        <v>42</v>
      </c>
      <c r="E87" s="135">
        <v>1341</v>
      </c>
      <c r="F87" s="137"/>
      <c r="G87" s="137"/>
      <c r="H87" s="133">
        <v>730</v>
      </c>
      <c r="I87" s="147">
        <f t="shared" si="6"/>
        <v>2071</v>
      </c>
      <c r="J87" s="137"/>
      <c r="K87" s="137"/>
      <c r="L87" s="138"/>
      <c r="M87" s="148">
        <f t="shared" si="7"/>
        <v>0</v>
      </c>
      <c r="N87" s="141"/>
      <c r="O87" s="145">
        <f t="shared" si="8"/>
        <v>0</v>
      </c>
      <c r="P87" s="142"/>
      <c r="Q87" s="145">
        <f t="shared" si="9"/>
        <v>0</v>
      </c>
      <c r="R87" s="145">
        <f t="shared" si="10"/>
        <v>0</v>
      </c>
      <c r="S87" s="145">
        <f t="shared" si="11"/>
        <v>0</v>
      </c>
      <c r="T87" s="131"/>
      <c r="U87" s="132"/>
    </row>
    <row r="88" spans="1:21" x14ac:dyDescent="0.25">
      <c r="A88" s="33" t="s">
        <v>16</v>
      </c>
      <c r="B88" s="153"/>
      <c r="C88" s="154"/>
      <c r="D88" s="149" t="s">
        <v>44</v>
      </c>
      <c r="E88" s="150">
        <v>17405</v>
      </c>
      <c r="F88" s="151"/>
      <c r="G88" s="151"/>
      <c r="H88" s="146">
        <v>500</v>
      </c>
      <c r="I88" s="147">
        <f t="shared" si="6"/>
        <v>17905</v>
      </c>
      <c r="J88" s="151"/>
      <c r="K88" s="151"/>
      <c r="L88" s="152"/>
      <c r="M88" s="148">
        <f t="shared" si="7"/>
        <v>0</v>
      </c>
      <c r="N88" s="155"/>
      <c r="O88" s="145">
        <f t="shared" si="8"/>
        <v>0</v>
      </c>
      <c r="P88" s="156"/>
      <c r="Q88" s="145">
        <f t="shared" si="9"/>
        <v>0</v>
      </c>
      <c r="R88" s="145">
        <f t="shared" si="10"/>
        <v>0</v>
      </c>
      <c r="S88" s="145">
        <f t="shared" si="11"/>
        <v>0</v>
      </c>
      <c r="T88" s="143"/>
      <c r="U88" s="144"/>
    </row>
    <row r="89" spans="1:21" x14ac:dyDescent="0.25">
      <c r="A89" s="157" t="s">
        <v>17</v>
      </c>
      <c r="B89" s="37"/>
      <c r="C89" s="38"/>
      <c r="D89" s="25" t="s">
        <v>44</v>
      </c>
      <c r="E89" s="27">
        <v>4133</v>
      </c>
      <c r="F89" s="34"/>
      <c r="G89" s="34"/>
      <c r="H89" s="18">
        <v>730</v>
      </c>
      <c r="I89" s="147">
        <f t="shared" si="6"/>
        <v>4863</v>
      </c>
      <c r="J89" s="34"/>
      <c r="K89" s="34"/>
      <c r="L89" s="36"/>
      <c r="M89" s="148">
        <f t="shared" si="7"/>
        <v>0</v>
      </c>
      <c r="N89" s="40"/>
      <c r="O89" s="145">
        <f t="shared" si="8"/>
        <v>0</v>
      </c>
      <c r="P89" s="41"/>
      <c r="Q89" s="145">
        <f t="shared" si="9"/>
        <v>0</v>
      </c>
      <c r="R89" s="145">
        <f t="shared" si="10"/>
        <v>0</v>
      </c>
      <c r="S89" s="145">
        <f t="shared" si="11"/>
        <v>0</v>
      </c>
      <c r="T89" s="1"/>
      <c r="U89" s="11"/>
    </row>
    <row r="90" spans="1:21" x14ac:dyDescent="0.25">
      <c r="A90" s="77" t="s">
        <v>16</v>
      </c>
      <c r="B90" s="153"/>
      <c r="C90" s="154"/>
      <c r="D90" s="149" t="s">
        <v>45</v>
      </c>
      <c r="E90" s="150">
        <v>35235</v>
      </c>
      <c r="F90" s="151"/>
      <c r="G90" s="151"/>
      <c r="H90" s="146">
        <v>500</v>
      </c>
      <c r="I90" s="147">
        <f t="shared" si="6"/>
        <v>35735</v>
      </c>
      <c r="J90" s="151"/>
      <c r="K90" s="151"/>
      <c r="L90" s="152"/>
      <c r="M90" s="148">
        <f t="shared" si="7"/>
        <v>0</v>
      </c>
      <c r="N90" s="155"/>
      <c r="O90" s="145">
        <f t="shared" si="8"/>
        <v>0</v>
      </c>
      <c r="P90" s="156"/>
      <c r="Q90" s="145">
        <f t="shared" si="9"/>
        <v>0</v>
      </c>
      <c r="R90" s="145">
        <f t="shared" si="10"/>
        <v>0</v>
      </c>
      <c r="S90" s="145">
        <f t="shared" si="11"/>
        <v>0</v>
      </c>
      <c r="T90" s="143"/>
      <c r="U90" s="144"/>
    </row>
    <row r="91" spans="1:21" x14ac:dyDescent="0.25">
      <c r="A91" s="33" t="s">
        <v>17</v>
      </c>
      <c r="B91" s="37"/>
      <c r="C91" s="38"/>
      <c r="D91" s="25" t="s">
        <v>45</v>
      </c>
      <c r="E91" s="27">
        <v>21821</v>
      </c>
      <c r="F91" s="34"/>
      <c r="G91" s="34"/>
      <c r="H91" s="18">
        <v>730</v>
      </c>
      <c r="I91" s="147">
        <f t="shared" si="6"/>
        <v>22551</v>
      </c>
      <c r="J91" s="34"/>
      <c r="K91" s="34"/>
      <c r="L91" s="36"/>
      <c r="M91" s="148">
        <f t="shared" si="7"/>
        <v>0</v>
      </c>
      <c r="N91" s="40"/>
      <c r="O91" s="145">
        <f t="shared" si="8"/>
        <v>0</v>
      </c>
      <c r="P91" s="41"/>
      <c r="Q91" s="145">
        <f t="shared" si="9"/>
        <v>0</v>
      </c>
      <c r="R91" s="145">
        <f t="shared" si="10"/>
        <v>0</v>
      </c>
      <c r="S91" s="145">
        <f t="shared" si="11"/>
        <v>0</v>
      </c>
      <c r="T91" s="1"/>
      <c r="U91" s="11"/>
    </row>
    <row r="92" spans="1:21" x14ac:dyDescent="0.25">
      <c r="A92" s="33" t="s">
        <v>17</v>
      </c>
      <c r="B92" s="37"/>
      <c r="C92" s="38"/>
      <c r="D92" s="25" t="s">
        <v>77</v>
      </c>
      <c r="E92" s="27">
        <v>1243</v>
      </c>
      <c r="F92" s="34"/>
      <c r="G92" s="34"/>
      <c r="H92" s="18">
        <v>150</v>
      </c>
      <c r="I92" s="147">
        <f t="shared" si="6"/>
        <v>1393</v>
      </c>
      <c r="J92" s="34"/>
      <c r="K92" s="34"/>
      <c r="L92" s="36"/>
      <c r="M92" s="148">
        <f t="shared" si="7"/>
        <v>0</v>
      </c>
      <c r="N92" s="40"/>
      <c r="O92" s="145">
        <f t="shared" si="8"/>
        <v>0</v>
      </c>
      <c r="P92" s="41"/>
      <c r="Q92" s="145">
        <f t="shared" si="9"/>
        <v>0</v>
      </c>
      <c r="R92" s="145">
        <f t="shared" si="10"/>
        <v>0</v>
      </c>
      <c r="S92" s="145">
        <f t="shared" si="11"/>
        <v>0</v>
      </c>
      <c r="T92" s="1"/>
      <c r="U92" s="11"/>
    </row>
    <row r="93" spans="1:21" x14ac:dyDescent="0.25">
      <c r="A93" s="33" t="s">
        <v>17</v>
      </c>
      <c r="B93" s="37"/>
      <c r="C93" s="38"/>
      <c r="D93" s="25" t="s">
        <v>78</v>
      </c>
      <c r="E93" s="27">
        <v>320</v>
      </c>
      <c r="F93" s="34"/>
      <c r="G93" s="34"/>
      <c r="H93" s="18">
        <v>150</v>
      </c>
      <c r="I93" s="147">
        <f t="shared" si="6"/>
        <v>470</v>
      </c>
      <c r="J93" s="34"/>
      <c r="K93" s="34"/>
      <c r="L93" s="36"/>
      <c r="M93" s="148">
        <f t="shared" si="7"/>
        <v>0</v>
      </c>
      <c r="N93" s="40"/>
      <c r="O93" s="145">
        <f t="shared" si="8"/>
        <v>0</v>
      </c>
      <c r="P93" s="41"/>
      <c r="Q93" s="145">
        <f t="shared" si="9"/>
        <v>0</v>
      </c>
      <c r="R93" s="145">
        <f t="shared" si="10"/>
        <v>0</v>
      </c>
      <c r="S93" s="145">
        <f t="shared" si="11"/>
        <v>0</v>
      </c>
      <c r="T93" s="1"/>
      <c r="U93" s="11"/>
    </row>
    <row r="94" spans="1:21" x14ac:dyDescent="0.25">
      <c r="A94" s="33"/>
      <c r="B94" s="37"/>
      <c r="C94" s="38"/>
      <c r="D94" s="25"/>
      <c r="E94" s="31"/>
      <c r="F94" s="34"/>
      <c r="G94" s="34"/>
      <c r="H94" s="18"/>
      <c r="I94" s="147"/>
      <c r="J94" s="34"/>
      <c r="K94" s="34"/>
      <c r="L94" s="36"/>
      <c r="M94" s="148"/>
      <c r="N94" s="40"/>
      <c r="O94" s="145"/>
      <c r="P94" s="41"/>
      <c r="Q94" s="145"/>
      <c r="R94" s="145"/>
      <c r="S94" s="145"/>
      <c r="T94" s="1"/>
      <c r="U94" s="11"/>
    </row>
    <row r="95" spans="1:21" x14ac:dyDescent="0.25">
      <c r="A95" s="33"/>
      <c r="B95" s="37"/>
      <c r="C95" s="39" t="s">
        <v>46</v>
      </c>
      <c r="D95" s="17"/>
      <c r="E95" s="18"/>
      <c r="F95" s="34"/>
      <c r="G95" s="34"/>
      <c r="H95" s="18"/>
      <c r="I95" s="147"/>
      <c r="J95" s="34"/>
      <c r="K95" s="34"/>
      <c r="L95" s="36"/>
      <c r="M95" s="148"/>
      <c r="N95" s="40"/>
      <c r="O95" s="145"/>
      <c r="P95" s="41"/>
      <c r="Q95" s="145"/>
      <c r="R95" s="145"/>
      <c r="S95" s="145"/>
      <c r="T95" s="1"/>
      <c r="U95" s="11"/>
    </row>
    <row r="96" spans="1:21" x14ac:dyDescent="0.25">
      <c r="A96" s="33" t="s">
        <v>127</v>
      </c>
      <c r="B96" s="37"/>
      <c r="C96" s="38"/>
      <c r="D96" s="28" t="s">
        <v>79</v>
      </c>
      <c r="E96" s="27">
        <v>244</v>
      </c>
      <c r="F96" s="34"/>
      <c r="G96" s="34"/>
      <c r="H96" s="18">
        <v>200</v>
      </c>
      <c r="I96" s="147">
        <f t="shared" si="6"/>
        <v>444</v>
      </c>
      <c r="J96" s="34"/>
      <c r="K96" s="34"/>
      <c r="L96" s="36"/>
      <c r="M96" s="148">
        <f t="shared" si="7"/>
        <v>0</v>
      </c>
      <c r="N96" s="40"/>
      <c r="O96" s="145">
        <f t="shared" si="8"/>
        <v>0</v>
      </c>
      <c r="P96" s="41"/>
      <c r="Q96" s="145">
        <f t="shared" si="9"/>
        <v>0</v>
      </c>
      <c r="R96" s="145">
        <f t="shared" si="10"/>
        <v>0</v>
      </c>
      <c r="S96" s="145">
        <f t="shared" si="11"/>
        <v>0</v>
      </c>
      <c r="T96" s="1"/>
      <c r="U96" s="11"/>
    </row>
    <row r="97" spans="1:21" x14ac:dyDescent="0.25">
      <c r="A97" s="33" t="s">
        <v>47</v>
      </c>
      <c r="B97" s="37"/>
      <c r="C97" s="38"/>
      <c r="D97" s="28" t="s">
        <v>80</v>
      </c>
      <c r="E97" s="27">
        <v>1913</v>
      </c>
      <c r="F97" s="34"/>
      <c r="G97" s="34"/>
      <c r="H97" s="18">
        <v>250</v>
      </c>
      <c r="I97" s="147">
        <f t="shared" si="6"/>
        <v>2163</v>
      </c>
      <c r="J97" s="34"/>
      <c r="K97" s="34"/>
      <c r="L97" s="36"/>
      <c r="M97" s="148">
        <f t="shared" si="7"/>
        <v>0</v>
      </c>
      <c r="N97" s="40"/>
      <c r="O97" s="145">
        <f t="shared" si="8"/>
        <v>0</v>
      </c>
      <c r="P97" s="41"/>
      <c r="Q97" s="145">
        <f t="shared" si="9"/>
        <v>0</v>
      </c>
      <c r="R97" s="145">
        <f t="shared" si="10"/>
        <v>0</v>
      </c>
      <c r="S97" s="145">
        <f t="shared" si="11"/>
        <v>0</v>
      </c>
      <c r="T97" s="1"/>
      <c r="U97" s="11"/>
    </row>
    <row r="98" spans="1:21" x14ac:dyDescent="0.25">
      <c r="A98" s="33" t="s">
        <v>127</v>
      </c>
      <c r="B98" s="37"/>
      <c r="C98" s="38"/>
      <c r="D98" s="28" t="s">
        <v>121</v>
      </c>
      <c r="E98" s="27">
        <v>245</v>
      </c>
      <c r="F98" s="34"/>
      <c r="G98" s="34"/>
      <c r="H98" s="18">
        <v>100</v>
      </c>
      <c r="I98" s="147">
        <f t="shared" si="6"/>
        <v>345</v>
      </c>
      <c r="J98" s="34"/>
      <c r="K98" s="34"/>
      <c r="L98" s="36"/>
      <c r="M98" s="148">
        <f t="shared" si="7"/>
        <v>0</v>
      </c>
      <c r="N98" s="40"/>
      <c r="O98" s="145">
        <f t="shared" si="8"/>
        <v>0</v>
      </c>
      <c r="P98" s="41"/>
      <c r="Q98" s="145">
        <f t="shared" si="9"/>
        <v>0</v>
      </c>
      <c r="R98" s="145">
        <f t="shared" si="10"/>
        <v>0</v>
      </c>
      <c r="S98" s="145">
        <f t="shared" si="11"/>
        <v>0</v>
      </c>
      <c r="T98" s="1"/>
      <c r="U98" s="11"/>
    </row>
    <row r="99" spans="1:21" x14ac:dyDescent="0.25">
      <c r="A99" s="33" t="s">
        <v>127</v>
      </c>
      <c r="B99" s="37"/>
      <c r="C99" s="38"/>
      <c r="D99" s="28" t="s">
        <v>122</v>
      </c>
      <c r="E99" s="27">
        <v>245</v>
      </c>
      <c r="F99" s="34"/>
      <c r="G99" s="34"/>
      <c r="H99" s="18">
        <v>100</v>
      </c>
      <c r="I99" s="147">
        <f t="shared" si="6"/>
        <v>345</v>
      </c>
      <c r="J99" s="34"/>
      <c r="K99" s="34"/>
      <c r="L99" s="36"/>
      <c r="M99" s="148">
        <f t="shared" si="7"/>
        <v>0</v>
      </c>
      <c r="N99" s="40"/>
      <c r="O99" s="145">
        <f t="shared" si="8"/>
        <v>0</v>
      </c>
      <c r="P99" s="41"/>
      <c r="Q99" s="145">
        <f t="shared" si="9"/>
        <v>0</v>
      </c>
      <c r="R99" s="145">
        <f t="shared" si="10"/>
        <v>0</v>
      </c>
      <c r="S99" s="145">
        <f t="shared" si="11"/>
        <v>0</v>
      </c>
      <c r="T99" s="1"/>
      <c r="U99" s="11"/>
    </row>
    <row r="100" spans="1:21" x14ac:dyDescent="0.25">
      <c r="A100" s="33" t="s">
        <v>47</v>
      </c>
      <c r="B100" s="37"/>
      <c r="C100" s="38"/>
      <c r="D100" s="28" t="s">
        <v>81</v>
      </c>
      <c r="E100" s="27">
        <v>3167</v>
      </c>
      <c r="F100" s="34"/>
      <c r="G100" s="34"/>
      <c r="H100" s="18">
        <v>250</v>
      </c>
      <c r="I100" s="147">
        <f t="shared" si="6"/>
        <v>3417</v>
      </c>
      <c r="J100" s="34"/>
      <c r="K100" s="34"/>
      <c r="L100" s="36"/>
      <c r="M100" s="148">
        <f t="shared" si="7"/>
        <v>0</v>
      </c>
      <c r="N100" s="40"/>
      <c r="O100" s="145">
        <f t="shared" si="8"/>
        <v>0</v>
      </c>
      <c r="P100" s="41"/>
      <c r="Q100" s="145">
        <f t="shared" si="9"/>
        <v>0</v>
      </c>
      <c r="R100" s="145">
        <f t="shared" si="10"/>
        <v>0</v>
      </c>
      <c r="S100" s="145">
        <f t="shared" si="11"/>
        <v>0</v>
      </c>
      <c r="T100" s="1"/>
      <c r="U100" s="11"/>
    </row>
    <row r="101" spans="1:21" x14ac:dyDescent="0.25">
      <c r="A101" s="33" t="s">
        <v>47</v>
      </c>
      <c r="B101" s="37"/>
      <c r="C101" s="38"/>
      <c r="D101" s="28" t="s">
        <v>82</v>
      </c>
      <c r="E101" s="27">
        <v>3075</v>
      </c>
      <c r="F101" s="34"/>
      <c r="G101" s="34"/>
      <c r="H101" s="18">
        <v>250</v>
      </c>
      <c r="I101" s="147">
        <f t="shared" si="6"/>
        <v>3325</v>
      </c>
      <c r="J101" s="34"/>
      <c r="K101" s="34"/>
      <c r="L101" s="36"/>
      <c r="M101" s="148">
        <f t="shared" si="7"/>
        <v>0</v>
      </c>
      <c r="N101" s="40"/>
      <c r="O101" s="145">
        <f t="shared" si="8"/>
        <v>0</v>
      </c>
      <c r="P101" s="41"/>
      <c r="Q101" s="145">
        <f t="shared" si="9"/>
        <v>0</v>
      </c>
      <c r="R101" s="145">
        <f t="shared" si="10"/>
        <v>0</v>
      </c>
      <c r="S101" s="145">
        <f t="shared" si="11"/>
        <v>0</v>
      </c>
      <c r="T101" s="1"/>
      <c r="U101" s="11"/>
    </row>
    <row r="102" spans="1:21" x14ac:dyDescent="0.25">
      <c r="A102" s="33" t="s">
        <v>47</v>
      </c>
      <c r="B102" s="37"/>
      <c r="C102" s="38"/>
      <c r="D102" s="28" t="s">
        <v>83</v>
      </c>
      <c r="E102" s="27">
        <v>2011</v>
      </c>
      <c r="F102" s="34"/>
      <c r="G102" s="34"/>
      <c r="H102" s="18">
        <v>250</v>
      </c>
      <c r="I102" s="147">
        <f t="shared" si="6"/>
        <v>2261</v>
      </c>
      <c r="J102" s="34"/>
      <c r="K102" s="34"/>
      <c r="L102" s="36"/>
      <c r="M102" s="148">
        <f t="shared" si="7"/>
        <v>0</v>
      </c>
      <c r="N102" s="40"/>
      <c r="O102" s="145">
        <f t="shared" si="8"/>
        <v>0</v>
      </c>
      <c r="P102" s="41"/>
      <c r="Q102" s="145">
        <f t="shared" si="9"/>
        <v>0</v>
      </c>
      <c r="R102" s="145">
        <f t="shared" si="10"/>
        <v>0</v>
      </c>
      <c r="S102" s="145">
        <f t="shared" si="11"/>
        <v>0</v>
      </c>
      <c r="T102" s="1"/>
      <c r="U102" s="11"/>
    </row>
    <row r="103" spans="1:21" x14ac:dyDescent="0.25">
      <c r="A103" s="33" t="s">
        <v>127</v>
      </c>
      <c r="B103" s="37"/>
      <c r="C103" s="38"/>
      <c r="D103" s="28" t="s">
        <v>123</v>
      </c>
      <c r="E103" s="27">
        <v>406</v>
      </c>
      <c r="F103" s="34"/>
      <c r="G103" s="34"/>
      <c r="H103" s="18">
        <v>100</v>
      </c>
      <c r="I103" s="147">
        <f t="shared" si="6"/>
        <v>506</v>
      </c>
      <c r="J103" s="34"/>
      <c r="K103" s="34"/>
      <c r="L103" s="36"/>
      <c r="M103" s="148">
        <f t="shared" si="7"/>
        <v>0</v>
      </c>
      <c r="N103" s="40"/>
      <c r="O103" s="145">
        <f t="shared" si="8"/>
        <v>0</v>
      </c>
      <c r="P103" s="41"/>
      <c r="Q103" s="145">
        <f t="shared" si="9"/>
        <v>0</v>
      </c>
      <c r="R103" s="145">
        <f t="shared" si="10"/>
        <v>0</v>
      </c>
      <c r="S103" s="145">
        <f t="shared" si="11"/>
        <v>0</v>
      </c>
      <c r="T103" s="1"/>
      <c r="U103" s="11"/>
    </row>
    <row r="104" spans="1:21" x14ac:dyDescent="0.25">
      <c r="A104" s="33" t="s">
        <v>47</v>
      </c>
      <c r="B104" s="37"/>
      <c r="C104" s="38"/>
      <c r="D104" s="28" t="s">
        <v>84</v>
      </c>
      <c r="E104" s="27">
        <v>782</v>
      </c>
      <c r="F104" s="34"/>
      <c r="G104" s="34"/>
      <c r="H104" s="18">
        <v>250</v>
      </c>
      <c r="I104" s="147">
        <f t="shared" si="6"/>
        <v>1032</v>
      </c>
      <c r="J104" s="34"/>
      <c r="K104" s="34"/>
      <c r="L104" s="36"/>
      <c r="M104" s="148">
        <f t="shared" si="7"/>
        <v>0</v>
      </c>
      <c r="N104" s="40"/>
      <c r="O104" s="145">
        <f t="shared" si="8"/>
        <v>0</v>
      </c>
      <c r="P104" s="41"/>
      <c r="Q104" s="145">
        <f t="shared" si="9"/>
        <v>0</v>
      </c>
      <c r="R104" s="145">
        <f t="shared" si="10"/>
        <v>0</v>
      </c>
      <c r="S104" s="145">
        <f t="shared" si="11"/>
        <v>0</v>
      </c>
      <c r="T104" s="1"/>
      <c r="U104" s="11"/>
    </row>
    <row r="105" spans="1:21" x14ac:dyDescent="0.25">
      <c r="A105" s="33" t="s">
        <v>47</v>
      </c>
      <c r="B105" s="37"/>
      <c r="C105" s="38"/>
      <c r="D105" s="28" t="s">
        <v>85</v>
      </c>
      <c r="E105" s="27">
        <v>1627</v>
      </c>
      <c r="F105" s="34"/>
      <c r="G105" s="34"/>
      <c r="H105" s="18">
        <v>250</v>
      </c>
      <c r="I105" s="147">
        <f t="shared" si="6"/>
        <v>1877</v>
      </c>
      <c r="J105" s="34"/>
      <c r="K105" s="34"/>
      <c r="L105" s="36"/>
      <c r="M105" s="148">
        <f t="shared" si="7"/>
        <v>0</v>
      </c>
      <c r="N105" s="40"/>
      <c r="O105" s="145">
        <f t="shared" si="8"/>
        <v>0</v>
      </c>
      <c r="P105" s="41"/>
      <c r="Q105" s="145">
        <f t="shared" si="9"/>
        <v>0</v>
      </c>
      <c r="R105" s="145">
        <f t="shared" si="10"/>
        <v>0</v>
      </c>
      <c r="S105" s="145">
        <f t="shared" si="11"/>
        <v>0</v>
      </c>
      <c r="T105" s="1"/>
      <c r="U105" s="11"/>
    </row>
    <row r="106" spans="1:21" x14ac:dyDescent="0.25">
      <c r="A106" s="33" t="s">
        <v>47</v>
      </c>
      <c r="B106" s="37"/>
      <c r="C106" s="38"/>
      <c r="D106" s="28" t="s">
        <v>86</v>
      </c>
      <c r="E106" s="27">
        <v>1933</v>
      </c>
      <c r="F106" s="34"/>
      <c r="G106" s="34"/>
      <c r="H106" s="18">
        <v>250</v>
      </c>
      <c r="I106" s="147">
        <f t="shared" si="6"/>
        <v>2183</v>
      </c>
      <c r="J106" s="34"/>
      <c r="K106" s="34"/>
      <c r="L106" s="36"/>
      <c r="M106" s="148">
        <f t="shared" si="7"/>
        <v>0</v>
      </c>
      <c r="N106" s="40"/>
      <c r="O106" s="145">
        <f t="shared" si="8"/>
        <v>0</v>
      </c>
      <c r="P106" s="41"/>
      <c r="Q106" s="145">
        <f t="shared" si="9"/>
        <v>0</v>
      </c>
      <c r="R106" s="145">
        <f t="shared" si="10"/>
        <v>0</v>
      </c>
      <c r="S106" s="145">
        <f t="shared" si="11"/>
        <v>0</v>
      </c>
      <c r="T106" s="1"/>
      <c r="U106" s="11"/>
    </row>
    <row r="107" spans="1:21" x14ac:dyDescent="0.25">
      <c r="A107" s="33" t="s">
        <v>47</v>
      </c>
      <c r="B107" s="37"/>
      <c r="C107" s="38"/>
      <c r="D107" s="28" t="s">
        <v>87</v>
      </c>
      <c r="E107" s="27">
        <v>2737</v>
      </c>
      <c r="F107" s="34"/>
      <c r="G107" s="34"/>
      <c r="H107" s="18">
        <v>250</v>
      </c>
      <c r="I107" s="147">
        <f t="shared" si="6"/>
        <v>2987</v>
      </c>
      <c r="J107" s="34"/>
      <c r="K107" s="34"/>
      <c r="L107" s="36"/>
      <c r="M107" s="148">
        <f t="shared" si="7"/>
        <v>0</v>
      </c>
      <c r="N107" s="40"/>
      <c r="O107" s="145">
        <f t="shared" si="8"/>
        <v>0</v>
      </c>
      <c r="P107" s="41"/>
      <c r="Q107" s="145">
        <f t="shared" si="9"/>
        <v>0</v>
      </c>
      <c r="R107" s="145">
        <f t="shared" si="10"/>
        <v>0</v>
      </c>
      <c r="S107" s="145">
        <f t="shared" si="11"/>
        <v>0</v>
      </c>
      <c r="T107" s="1"/>
      <c r="U107" s="11"/>
    </row>
    <row r="108" spans="1:21" x14ac:dyDescent="0.25">
      <c r="A108" s="33" t="s">
        <v>47</v>
      </c>
      <c r="B108" s="37"/>
      <c r="C108" s="38"/>
      <c r="D108" s="28" t="s">
        <v>88</v>
      </c>
      <c r="E108" s="27">
        <v>589</v>
      </c>
      <c r="F108" s="34"/>
      <c r="G108" s="34"/>
      <c r="H108" s="18">
        <v>250</v>
      </c>
      <c r="I108" s="147">
        <f t="shared" si="6"/>
        <v>839</v>
      </c>
      <c r="J108" s="34"/>
      <c r="K108" s="34"/>
      <c r="L108" s="36"/>
      <c r="M108" s="148">
        <f t="shared" si="7"/>
        <v>0</v>
      </c>
      <c r="N108" s="40"/>
      <c r="O108" s="145">
        <f t="shared" si="8"/>
        <v>0</v>
      </c>
      <c r="P108" s="41"/>
      <c r="Q108" s="145">
        <f t="shared" si="9"/>
        <v>0</v>
      </c>
      <c r="R108" s="145">
        <f t="shared" si="10"/>
        <v>0</v>
      </c>
      <c r="S108" s="145">
        <f t="shared" si="11"/>
        <v>0</v>
      </c>
      <c r="T108" s="1"/>
      <c r="U108" s="11"/>
    </row>
    <row r="109" spans="1:21" x14ac:dyDescent="0.25">
      <c r="A109" s="33" t="s">
        <v>47</v>
      </c>
      <c r="B109" s="37"/>
      <c r="C109" s="38"/>
      <c r="D109" s="28" t="s">
        <v>89</v>
      </c>
      <c r="E109" s="27">
        <v>4544</v>
      </c>
      <c r="F109" s="34"/>
      <c r="G109" s="34"/>
      <c r="H109" s="18">
        <v>250</v>
      </c>
      <c r="I109" s="147">
        <f t="shared" si="6"/>
        <v>4794</v>
      </c>
      <c r="J109" s="34"/>
      <c r="K109" s="34"/>
      <c r="L109" s="36"/>
      <c r="M109" s="148">
        <f t="shared" si="7"/>
        <v>0</v>
      </c>
      <c r="N109" s="40"/>
      <c r="O109" s="145">
        <f t="shared" si="8"/>
        <v>0</v>
      </c>
      <c r="P109" s="41"/>
      <c r="Q109" s="145">
        <f t="shared" si="9"/>
        <v>0</v>
      </c>
      <c r="R109" s="145">
        <f t="shared" si="10"/>
        <v>0</v>
      </c>
      <c r="S109" s="145">
        <f t="shared" si="11"/>
        <v>0</v>
      </c>
      <c r="T109" s="1"/>
      <c r="U109" s="11"/>
    </row>
    <row r="110" spans="1:21" x14ac:dyDescent="0.25">
      <c r="A110" s="33" t="s">
        <v>47</v>
      </c>
      <c r="B110" s="37"/>
      <c r="C110" s="38"/>
      <c r="D110" s="28" t="s">
        <v>90</v>
      </c>
      <c r="E110" s="27">
        <v>485</v>
      </c>
      <c r="F110" s="34"/>
      <c r="G110" s="34"/>
      <c r="H110" s="18">
        <v>250</v>
      </c>
      <c r="I110" s="147">
        <f t="shared" si="6"/>
        <v>735</v>
      </c>
      <c r="J110" s="34"/>
      <c r="K110" s="34"/>
      <c r="L110" s="36"/>
      <c r="M110" s="148">
        <f t="shared" si="7"/>
        <v>0</v>
      </c>
      <c r="N110" s="40"/>
      <c r="O110" s="145">
        <f t="shared" si="8"/>
        <v>0</v>
      </c>
      <c r="P110" s="41"/>
      <c r="Q110" s="145">
        <f t="shared" si="9"/>
        <v>0</v>
      </c>
      <c r="R110" s="145">
        <f t="shared" si="10"/>
        <v>0</v>
      </c>
      <c r="S110" s="145">
        <f t="shared" si="11"/>
        <v>0</v>
      </c>
      <c r="T110" s="1"/>
      <c r="U110" s="11"/>
    </row>
    <row r="111" spans="1:21" x14ac:dyDescent="0.25">
      <c r="A111" s="33" t="s">
        <v>127</v>
      </c>
      <c r="B111" s="37"/>
      <c r="C111" s="38"/>
      <c r="D111" s="28" t="s">
        <v>91</v>
      </c>
      <c r="E111" s="27">
        <v>432</v>
      </c>
      <c r="F111" s="34"/>
      <c r="G111" s="34"/>
      <c r="H111" s="18">
        <v>100</v>
      </c>
      <c r="I111" s="147">
        <f t="shared" si="6"/>
        <v>532</v>
      </c>
      <c r="J111" s="34"/>
      <c r="K111" s="34"/>
      <c r="L111" s="36"/>
      <c r="M111" s="148">
        <f t="shared" si="7"/>
        <v>0</v>
      </c>
      <c r="N111" s="40"/>
      <c r="O111" s="145">
        <f t="shared" si="8"/>
        <v>0</v>
      </c>
      <c r="P111" s="41"/>
      <c r="Q111" s="145">
        <f t="shared" si="9"/>
        <v>0</v>
      </c>
      <c r="R111" s="145">
        <f t="shared" si="10"/>
        <v>0</v>
      </c>
      <c r="S111" s="145">
        <f t="shared" si="11"/>
        <v>0</v>
      </c>
      <c r="T111" s="1"/>
      <c r="U111" s="11"/>
    </row>
    <row r="112" spans="1:21" x14ac:dyDescent="0.25">
      <c r="A112" s="33" t="s">
        <v>127</v>
      </c>
      <c r="B112" s="37"/>
      <c r="C112" s="38"/>
      <c r="D112" s="29" t="s">
        <v>92</v>
      </c>
      <c r="E112" s="27">
        <v>493</v>
      </c>
      <c r="F112" s="34"/>
      <c r="G112" s="34"/>
      <c r="H112" s="18">
        <v>100</v>
      </c>
      <c r="I112" s="147">
        <f t="shared" si="6"/>
        <v>593</v>
      </c>
      <c r="J112" s="34"/>
      <c r="K112" s="34"/>
      <c r="L112" s="36"/>
      <c r="M112" s="148">
        <f t="shared" si="7"/>
        <v>0</v>
      </c>
      <c r="N112" s="40"/>
      <c r="O112" s="145">
        <f t="shared" si="8"/>
        <v>0</v>
      </c>
      <c r="P112" s="41"/>
      <c r="Q112" s="145">
        <f t="shared" si="9"/>
        <v>0</v>
      </c>
      <c r="R112" s="145">
        <f t="shared" si="10"/>
        <v>0</v>
      </c>
      <c r="S112" s="145">
        <f t="shared" si="11"/>
        <v>0</v>
      </c>
      <c r="T112" s="1"/>
      <c r="U112" s="11"/>
    </row>
    <row r="113" spans="1:21" x14ac:dyDescent="0.25">
      <c r="A113" s="33" t="s">
        <v>127</v>
      </c>
      <c r="B113" s="37"/>
      <c r="C113" s="38"/>
      <c r="D113" s="28" t="s">
        <v>93</v>
      </c>
      <c r="E113" s="27">
        <v>662</v>
      </c>
      <c r="F113" s="34"/>
      <c r="G113" s="34"/>
      <c r="H113" s="18">
        <v>100</v>
      </c>
      <c r="I113" s="147">
        <f t="shared" si="6"/>
        <v>762</v>
      </c>
      <c r="J113" s="34"/>
      <c r="K113" s="34"/>
      <c r="L113" s="36"/>
      <c r="M113" s="148">
        <f t="shared" si="7"/>
        <v>0</v>
      </c>
      <c r="N113" s="40"/>
      <c r="O113" s="145">
        <f t="shared" si="8"/>
        <v>0</v>
      </c>
      <c r="P113" s="41"/>
      <c r="Q113" s="145">
        <f t="shared" si="9"/>
        <v>0</v>
      </c>
      <c r="R113" s="145">
        <f t="shared" si="10"/>
        <v>0</v>
      </c>
      <c r="S113" s="145">
        <f t="shared" si="11"/>
        <v>0</v>
      </c>
      <c r="T113" s="1"/>
      <c r="U113" s="11"/>
    </row>
    <row r="114" spans="1:21" x14ac:dyDescent="0.25">
      <c r="A114" s="33" t="s">
        <v>127</v>
      </c>
      <c r="B114" s="37"/>
      <c r="C114" s="38"/>
      <c r="D114" s="28" t="s">
        <v>94</v>
      </c>
      <c r="E114" s="27">
        <v>388</v>
      </c>
      <c r="F114" s="34"/>
      <c r="G114" s="34"/>
      <c r="H114" s="18">
        <v>100</v>
      </c>
      <c r="I114" s="147">
        <f t="shared" si="6"/>
        <v>488</v>
      </c>
      <c r="J114" s="34"/>
      <c r="K114" s="34"/>
      <c r="L114" s="36"/>
      <c r="M114" s="148">
        <f t="shared" si="7"/>
        <v>0</v>
      </c>
      <c r="N114" s="40"/>
      <c r="O114" s="145">
        <f t="shared" si="8"/>
        <v>0</v>
      </c>
      <c r="P114" s="41"/>
      <c r="Q114" s="145">
        <f t="shared" si="9"/>
        <v>0</v>
      </c>
      <c r="R114" s="145">
        <f t="shared" si="10"/>
        <v>0</v>
      </c>
      <c r="S114" s="145">
        <f t="shared" si="11"/>
        <v>0</v>
      </c>
      <c r="T114" s="1"/>
      <c r="U114" s="11"/>
    </row>
    <row r="115" spans="1:21" x14ac:dyDescent="0.25">
      <c r="A115" s="33" t="s">
        <v>47</v>
      </c>
      <c r="B115" s="37"/>
      <c r="C115" s="38"/>
      <c r="D115" s="28" t="s">
        <v>95</v>
      </c>
      <c r="E115" s="27">
        <v>1645</v>
      </c>
      <c r="F115" s="34"/>
      <c r="G115" s="34"/>
      <c r="H115" s="18">
        <v>250</v>
      </c>
      <c r="I115" s="147">
        <f t="shared" si="6"/>
        <v>1895</v>
      </c>
      <c r="J115" s="34"/>
      <c r="K115" s="34"/>
      <c r="L115" s="36"/>
      <c r="M115" s="148">
        <f t="shared" si="7"/>
        <v>0</v>
      </c>
      <c r="N115" s="40"/>
      <c r="O115" s="145">
        <f t="shared" si="8"/>
        <v>0</v>
      </c>
      <c r="P115" s="41"/>
      <c r="Q115" s="145">
        <f t="shared" si="9"/>
        <v>0</v>
      </c>
      <c r="R115" s="145">
        <f t="shared" si="10"/>
        <v>0</v>
      </c>
      <c r="S115" s="145">
        <f t="shared" si="11"/>
        <v>0</v>
      </c>
      <c r="T115" s="1"/>
      <c r="U115" s="11"/>
    </row>
    <row r="116" spans="1:21" x14ac:dyDescent="0.25">
      <c r="A116" s="33" t="s">
        <v>47</v>
      </c>
      <c r="B116" s="37"/>
      <c r="C116" s="38"/>
      <c r="D116" s="28" t="s">
        <v>96</v>
      </c>
      <c r="E116" s="27">
        <v>4894</v>
      </c>
      <c r="F116" s="34"/>
      <c r="G116" s="34"/>
      <c r="H116" s="18">
        <v>250</v>
      </c>
      <c r="I116" s="147">
        <f t="shared" si="6"/>
        <v>5144</v>
      </c>
      <c r="J116" s="34"/>
      <c r="K116" s="34"/>
      <c r="L116" s="36"/>
      <c r="M116" s="148">
        <f t="shared" si="7"/>
        <v>0</v>
      </c>
      <c r="N116" s="40"/>
      <c r="O116" s="145">
        <f t="shared" si="8"/>
        <v>0</v>
      </c>
      <c r="P116" s="41"/>
      <c r="Q116" s="145">
        <f t="shared" si="9"/>
        <v>0</v>
      </c>
      <c r="R116" s="145">
        <f t="shared" si="10"/>
        <v>0</v>
      </c>
      <c r="S116" s="145">
        <f t="shared" si="11"/>
        <v>0</v>
      </c>
      <c r="T116" s="1"/>
      <c r="U116" s="11"/>
    </row>
    <row r="117" spans="1:21" x14ac:dyDescent="0.25">
      <c r="A117" s="33" t="s">
        <v>47</v>
      </c>
      <c r="B117" s="37"/>
      <c r="C117" s="38"/>
      <c r="D117" s="28" t="s">
        <v>97</v>
      </c>
      <c r="E117" s="27">
        <v>12316</v>
      </c>
      <c r="F117" s="34"/>
      <c r="G117" s="34"/>
      <c r="H117" s="18">
        <v>250</v>
      </c>
      <c r="I117" s="147">
        <f t="shared" si="6"/>
        <v>12566</v>
      </c>
      <c r="J117" s="34"/>
      <c r="K117" s="34"/>
      <c r="L117" s="36"/>
      <c r="M117" s="148">
        <f t="shared" si="7"/>
        <v>0</v>
      </c>
      <c r="N117" s="40"/>
      <c r="O117" s="145">
        <f t="shared" si="8"/>
        <v>0</v>
      </c>
      <c r="P117" s="41"/>
      <c r="Q117" s="145">
        <f t="shared" si="9"/>
        <v>0</v>
      </c>
      <c r="R117" s="145">
        <f t="shared" si="10"/>
        <v>0</v>
      </c>
      <c r="S117" s="145">
        <f t="shared" si="11"/>
        <v>0</v>
      </c>
      <c r="T117" s="1"/>
      <c r="U117" s="11"/>
    </row>
    <row r="118" spans="1:21" x14ac:dyDescent="0.25">
      <c r="A118" s="33" t="s">
        <v>48</v>
      </c>
      <c r="B118" s="37"/>
      <c r="C118" s="38"/>
      <c r="D118" s="28" t="s">
        <v>98</v>
      </c>
      <c r="E118" s="27">
        <v>794</v>
      </c>
      <c r="F118" s="34"/>
      <c r="G118" s="34"/>
      <c r="H118" s="18">
        <v>365</v>
      </c>
      <c r="I118" s="147">
        <f t="shared" si="6"/>
        <v>1159</v>
      </c>
      <c r="J118" s="34"/>
      <c r="K118" s="34"/>
      <c r="L118" s="36"/>
      <c r="M118" s="148">
        <f t="shared" si="7"/>
        <v>0</v>
      </c>
      <c r="N118" s="40"/>
      <c r="O118" s="145">
        <f t="shared" si="8"/>
        <v>0</v>
      </c>
      <c r="P118" s="41"/>
      <c r="Q118" s="145">
        <f t="shared" si="9"/>
        <v>0</v>
      </c>
      <c r="R118" s="145">
        <f t="shared" si="10"/>
        <v>0</v>
      </c>
      <c r="S118" s="145">
        <f t="shared" si="11"/>
        <v>0</v>
      </c>
      <c r="T118" s="1"/>
      <c r="U118" s="11"/>
    </row>
    <row r="119" spans="1:21" x14ac:dyDescent="0.25">
      <c r="A119" s="33" t="s">
        <v>48</v>
      </c>
      <c r="B119" s="37"/>
      <c r="C119" s="38"/>
      <c r="D119" s="28" t="s">
        <v>99</v>
      </c>
      <c r="E119" s="27">
        <v>69</v>
      </c>
      <c r="F119" s="34"/>
      <c r="G119" s="34"/>
      <c r="H119" s="18">
        <v>100</v>
      </c>
      <c r="I119" s="147">
        <f t="shared" si="6"/>
        <v>169</v>
      </c>
      <c r="J119" s="34"/>
      <c r="K119" s="34"/>
      <c r="L119" s="36"/>
      <c r="M119" s="148">
        <f t="shared" si="7"/>
        <v>0</v>
      </c>
      <c r="N119" s="40"/>
      <c r="O119" s="145">
        <f t="shared" si="8"/>
        <v>0</v>
      </c>
      <c r="P119" s="41"/>
      <c r="Q119" s="145">
        <f t="shared" si="9"/>
        <v>0</v>
      </c>
      <c r="R119" s="145">
        <f t="shared" si="10"/>
        <v>0</v>
      </c>
      <c r="S119" s="145">
        <f t="shared" si="11"/>
        <v>0</v>
      </c>
      <c r="T119" s="1"/>
      <c r="U119" s="11"/>
    </row>
    <row r="120" spans="1:21" x14ac:dyDescent="0.25">
      <c r="A120" s="33" t="s">
        <v>127</v>
      </c>
      <c r="B120" s="37"/>
      <c r="C120" s="38"/>
      <c r="D120" s="28" t="s">
        <v>124</v>
      </c>
      <c r="E120" s="27">
        <v>642</v>
      </c>
      <c r="F120" s="34"/>
      <c r="G120" s="34"/>
      <c r="H120" s="18">
        <v>100</v>
      </c>
      <c r="I120" s="147">
        <f t="shared" si="6"/>
        <v>742</v>
      </c>
      <c r="J120" s="34"/>
      <c r="K120" s="34"/>
      <c r="L120" s="36"/>
      <c r="M120" s="148">
        <f t="shared" si="7"/>
        <v>0</v>
      </c>
      <c r="N120" s="40"/>
      <c r="O120" s="145">
        <f t="shared" si="8"/>
        <v>0</v>
      </c>
      <c r="P120" s="41"/>
      <c r="Q120" s="145">
        <f t="shared" si="9"/>
        <v>0</v>
      </c>
      <c r="R120" s="145">
        <f t="shared" si="10"/>
        <v>0</v>
      </c>
      <c r="S120" s="145">
        <f t="shared" si="11"/>
        <v>0</v>
      </c>
      <c r="T120" s="1"/>
      <c r="U120" s="11"/>
    </row>
    <row r="121" spans="1:21" x14ac:dyDescent="0.25">
      <c r="A121" s="33" t="s">
        <v>48</v>
      </c>
      <c r="B121" s="37"/>
      <c r="C121" s="38"/>
      <c r="D121" s="28" t="s">
        <v>100</v>
      </c>
      <c r="E121" s="27">
        <v>26</v>
      </c>
      <c r="F121" s="34"/>
      <c r="G121" s="34"/>
      <c r="H121" s="18">
        <v>100</v>
      </c>
      <c r="I121" s="147">
        <f t="shared" si="6"/>
        <v>126</v>
      </c>
      <c r="J121" s="34"/>
      <c r="K121" s="34"/>
      <c r="L121" s="36"/>
      <c r="M121" s="148">
        <f t="shared" si="7"/>
        <v>0</v>
      </c>
      <c r="N121" s="40"/>
      <c r="O121" s="145">
        <f t="shared" si="8"/>
        <v>0</v>
      </c>
      <c r="P121" s="41"/>
      <c r="Q121" s="145">
        <f t="shared" si="9"/>
        <v>0</v>
      </c>
      <c r="R121" s="145">
        <f t="shared" si="10"/>
        <v>0</v>
      </c>
      <c r="S121" s="145">
        <f t="shared" si="11"/>
        <v>0</v>
      </c>
      <c r="T121" s="1"/>
      <c r="U121" s="11"/>
    </row>
    <row r="122" spans="1:21" x14ac:dyDescent="0.25">
      <c r="A122" s="33" t="s">
        <v>127</v>
      </c>
      <c r="B122" s="37"/>
      <c r="C122" s="38"/>
      <c r="D122" s="28" t="s">
        <v>50</v>
      </c>
      <c r="E122" s="27">
        <v>356</v>
      </c>
      <c r="F122" s="34"/>
      <c r="G122" s="34"/>
      <c r="H122" s="18">
        <v>100</v>
      </c>
      <c r="I122" s="147">
        <f t="shared" si="6"/>
        <v>456</v>
      </c>
      <c r="J122" s="34"/>
      <c r="K122" s="34"/>
      <c r="L122" s="36"/>
      <c r="M122" s="148">
        <f t="shared" si="7"/>
        <v>0</v>
      </c>
      <c r="N122" s="40"/>
      <c r="O122" s="145">
        <f t="shared" si="8"/>
        <v>0</v>
      </c>
      <c r="P122" s="41"/>
      <c r="Q122" s="145">
        <f t="shared" si="9"/>
        <v>0</v>
      </c>
      <c r="R122" s="145">
        <f t="shared" si="10"/>
        <v>0</v>
      </c>
      <c r="S122" s="145">
        <f t="shared" si="11"/>
        <v>0</v>
      </c>
      <c r="T122" s="1"/>
      <c r="U122" s="11"/>
    </row>
    <row r="123" spans="1:21" x14ac:dyDescent="0.25">
      <c r="A123" s="33" t="s">
        <v>47</v>
      </c>
      <c r="B123" s="37"/>
      <c r="C123" s="38"/>
      <c r="D123" s="28" t="s">
        <v>128</v>
      </c>
      <c r="E123" s="27">
        <v>826</v>
      </c>
      <c r="F123" s="34"/>
      <c r="G123" s="34"/>
      <c r="H123" s="18">
        <v>250</v>
      </c>
      <c r="I123" s="147">
        <f t="shared" si="6"/>
        <v>1076</v>
      </c>
      <c r="J123" s="34"/>
      <c r="K123" s="34"/>
      <c r="L123" s="36"/>
      <c r="M123" s="148">
        <f t="shared" si="7"/>
        <v>0</v>
      </c>
      <c r="N123" s="40"/>
      <c r="O123" s="145">
        <f t="shared" si="8"/>
        <v>0</v>
      </c>
      <c r="P123" s="41"/>
      <c r="Q123" s="145">
        <f t="shared" si="9"/>
        <v>0</v>
      </c>
      <c r="R123" s="145">
        <f t="shared" si="10"/>
        <v>0</v>
      </c>
      <c r="S123" s="145">
        <f t="shared" si="11"/>
        <v>0</v>
      </c>
      <c r="T123" s="1"/>
      <c r="U123" s="11"/>
    </row>
    <row r="124" spans="1:21" x14ac:dyDescent="0.25">
      <c r="A124" s="33" t="s">
        <v>48</v>
      </c>
      <c r="B124" s="37"/>
      <c r="C124" s="38"/>
      <c r="D124" s="28" t="s">
        <v>101</v>
      </c>
      <c r="E124" s="27">
        <v>1505</v>
      </c>
      <c r="F124" s="34"/>
      <c r="G124" s="34"/>
      <c r="H124" s="18">
        <v>200</v>
      </c>
      <c r="I124" s="147">
        <f t="shared" si="6"/>
        <v>1705</v>
      </c>
      <c r="J124" s="34"/>
      <c r="K124" s="34"/>
      <c r="L124" s="36"/>
      <c r="M124" s="148">
        <f t="shared" si="7"/>
        <v>0</v>
      </c>
      <c r="N124" s="40"/>
      <c r="O124" s="145">
        <f t="shared" si="8"/>
        <v>0</v>
      </c>
      <c r="P124" s="41"/>
      <c r="Q124" s="145">
        <f t="shared" si="9"/>
        <v>0</v>
      </c>
      <c r="R124" s="145">
        <f t="shared" si="10"/>
        <v>0</v>
      </c>
      <c r="S124" s="145">
        <f t="shared" si="11"/>
        <v>0</v>
      </c>
      <c r="T124" s="1"/>
      <c r="U124" s="11"/>
    </row>
    <row r="125" spans="1:21" x14ac:dyDescent="0.25">
      <c r="A125" s="33" t="s">
        <v>127</v>
      </c>
      <c r="B125" s="37"/>
      <c r="C125" s="38"/>
      <c r="D125" s="28" t="s">
        <v>102</v>
      </c>
      <c r="E125" s="27">
        <v>232</v>
      </c>
      <c r="F125" s="34"/>
      <c r="G125" s="34"/>
      <c r="H125" s="18">
        <v>100</v>
      </c>
      <c r="I125" s="147">
        <f t="shared" si="6"/>
        <v>332</v>
      </c>
      <c r="J125" s="34"/>
      <c r="K125" s="34"/>
      <c r="L125" s="36"/>
      <c r="M125" s="148">
        <f t="shared" si="7"/>
        <v>0</v>
      </c>
      <c r="N125" s="40"/>
      <c r="O125" s="145">
        <f t="shared" si="8"/>
        <v>0</v>
      </c>
      <c r="P125" s="41"/>
      <c r="Q125" s="145">
        <f t="shared" si="9"/>
        <v>0</v>
      </c>
      <c r="R125" s="145">
        <f t="shared" si="10"/>
        <v>0</v>
      </c>
      <c r="S125" s="145">
        <f t="shared" si="11"/>
        <v>0</v>
      </c>
      <c r="T125" s="1"/>
      <c r="U125" s="11"/>
    </row>
    <row r="126" spans="1:21" x14ac:dyDescent="0.25">
      <c r="A126" s="33" t="s">
        <v>127</v>
      </c>
      <c r="B126" s="37"/>
      <c r="C126" s="38"/>
      <c r="D126" s="28" t="s">
        <v>51</v>
      </c>
      <c r="E126" s="27">
        <v>740</v>
      </c>
      <c r="F126" s="34"/>
      <c r="G126" s="34"/>
      <c r="H126" s="18">
        <v>100</v>
      </c>
      <c r="I126" s="147">
        <f t="shared" si="6"/>
        <v>840</v>
      </c>
      <c r="J126" s="34"/>
      <c r="K126" s="34"/>
      <c r="L126" s="36"/>
      <c r="M126" s="148">
        <f t="shared" si="7"/>
        <v>0</v>
      </c>
      <c r="N126" s="40"/>
      <c r="O126" s="145">
        <f t="shared" si="8"/>
        <v>0</v>
      </c>
      <c r="P126" s="41"/>
      <c r="Q126" s="145">
        <f t="shared" si="9"/>
        <v>0</v>
      </c>
      <c r="R126" s="145">
        <f t="shared" si="10"/>
        <v>0</v>
      </c>
      <c r="S126" s="145">
        <f t="shared" si="11"/>
        <v>0</v>
      </c>
      <c r="T126" s="1"/>
      <c r="U126" s="11"/>
    </row>
    <row r="127" spans="1:21" x14ac:dyDescent="0.25">
      <c r="A127" s="33" t="s">
        <v>48</v>
      </c>
      <c r="B127" s="37"/>
      <c r="C127" s="38"/>
      <c r="D127" s="28" t="s">
        <v>103</v>
      </c>
      <c r="E127" s="27">
        <v>4354</v>
      </c>
      <c r="F127" s="34"/>
      <c r="G127" s="34"/>
      <c r="H127" s="18">
        <v>250</v>
      </c>
      <c r="I127" s="147">
        <f t="shared" si="6"/>
        <v>4604</v>
      </c>
      <c r="J127" s="34"/>
      <c r="K127" s="34"/>
      <c r="L127" s="36"/>
      <c r="M127" s="148">
        <f t="shared" si="7"/>
        <v>0</v>
      </c>
      <c r="N127" s="40"/>
      <c r="O127" s="145">
        <f t="shared" si="8"/>
        <v>0</v>
      </c>
      <c r="P127" s="41"/>
      <c r="Q127" s="145">
        <f t="shared" si="9"/>
        <v>0</v>
      </c>
      <c r="R127" s="145">
        <f t="shared" si="10"/>
        <v>0</v>
      </c>
      <c r="S127" s="145">
        <f t="shared" si="11"/>
        <v>0</v>
      </c>
      <c r="T127" s="1"/>
      <c r="U127" s="11"/>
    </row>
    <row r="128" spans="1:21" x14ac:dyDescent="0.25">
      <c r="A128" s="33" t="s">
        <v>47</v>
      </c>
      <c r="B128" s="37"/>
      <c r="C128" s="38"/>
      <c r="D128" s="28" t="s">
        <v>104</v>
      </c>
      <c r="E128" s="27">
        <v>5134</v>
      </c>
      <c r="F128" s="34"/>
      <c r="G128" s="34"/>
      <c r="H128" s="18">
        <v>250</v>
      </c>
      <c r="I128" s="147">
        <f t="shared" si="6"/>
        <v>5384</v>
      </c>
      <c r="J128" s="34"/>
      <c r="K128" s="34"/>
      <c r="L128" s="36"/>
      <c r="M128" s="148">
        <f t="shared" si="7"/>
        <v>0</v>
      </c>
      <c r="N128" s="40"/>
      <c r="O128" s="145">
        <f t="shared" si="8"/>
        <v>0</v>
      </c>
      <c r="P128" s="41"/>
      <c r="Q128" s="145">
        <f t="shared" si="9"/>
        <v>0</v>
      </c>
      <c r="R128" s="145">
        <f t="shared" si="10"/>
        <v>0</v>
      </c>
      <c r="S128" s="145">
        <f t="shared" si="11"/>
        <v>0</v>
      </c>
      <c r="T128" s="1"/>
      <c r="U128" s="11"/>
    </row>
    <row r="129" spans="1:21" x14ac:dyDescent="0.25">
      <c r="A129" s="33" t="s">
        <v>48</v>
      </c>
      <c r="B129" s="37"/>
      <c r="C129" s="38"/>
      <c r="D129" s="28" t="s">
        <v>125</v>
      </c>
      <c r="E129" s="27">
        <v>1074</v>
      </c>
      <c r="F129" s="34"/>
      <c r="G129" s="34"/>
      <c r="H129" s="18">
        <v>250</v>
      </c>
      <c r="I129" s="147">
        <f t="shared" si="6"/>
        <v>1324</v>
      </c>
      <c r="J129" s="34"/>
      <c r="K129" s="34"/>
      <c r="L129" s="36"/>
      <c r="M129" s="148">
        <f t="shared" si="7"/>
        <v>0</v>
      </c>
      <c r="N129" s="40"/>
      <c r="O129" s="145">
        <f t="shared" si="8"/>
        <v>0</v>
      </c>
      <c r="P129" s="41"/>
      <c r="Q129" s="145">
        <f t="shared" si="9"/>
        <v>0</v>
      </c>
      <c r="R129" s="145">
        <f t="shared" si="10"/>
        <v>0</v>
      </c>
      <c r="S129" s="145">
        <f t="shared" si="11"/>
        <v>0</v>
      </c>
      <c r="T129" s="1"/>
      <c r="U129" s="11"/>
    </row>
    <row r="130" spans="1:21" x14ac:dyDescent="0.25">
      <c r="A130" s="33" t="s">
        <v>127</v>
      </c>
      <c r="B130" s="37"/>
      <c r="C130" s="38"/>
      <c r="D130" s="17" t="s">
        <v>105</v>
      </c>
      <c r="E130" s="32">
        <v>290</v>
      </c>
      <c r="F130" s="34"/>
      <c r="G130" s="34"/>
      <c r="H130" s="18">
        <v>100</v>
      </c>
      <c r="I130" s="147">
        <f t="shared" si="6"/>
        <v>390</v>
      </c>
      <c r="J130" s="34"/>
      <c r="K130" s="34"/>
      <c r="L130" s="36"/>
      <c r="M130" s="148">
        <f t="shared" si="7"/>
        <v>0</v>
      </c>
      <c r="N130" s="40"/>
      <c r="O130" s="145">
        <f t="shared" si="8"/>
        <v>0</v>
      </c>
      <c r="P130" s="41"/>
      <c r="Q130" s="145">
        <f t="shared" si="9"/>
        <v>0</v>
      </c>
      <c r="R130" s="145">
        <f t="shared" si="10"/>
        <v>0</v>
      </c>
      <c r="S130" s="145">
        <f t="shared" si="11"/>
        <v>0</v>
      </c>
      <c r="T130" s="1"/>
      <c r="U130" s="11"/>
    </row>
    <row r="131" spans="1:21" x14ac:dyDescent="0.25">
      <c r="A131" s="33" t="s">
        <v>127</v>
      </c>
      <c r="B131" s="37"/>
      <c r="C131" s="38"/>
      <c r="D131" s="17" t="s">
        <v>106</v>
      </c>
      <c r="E131" s="32">
        <v>381</v>
      </c>
      <c r="F131" s="34"/>
      <c r="G131" s="34"/>
      <c r="H131" s="18">
        <v>100</v>
      </c>
      <c r="I131" s="147">
        <f t="shared" si="6"/>
        <v>481</v>
      </c>
      <c r="J131" s="34"/>
      <c r="K131" s="34"/>
      <c r="L131" s="36"/>
      <c r="M131" s="148">
        <f t="shared" si="7"/>
        <v>0</v>
      </c>
      <c r="N131" s="40"/>
      <c r="O131" s="145">
        <f t="shared" si="8"/>
        <v>0</v>
      </c>
      <c r="P131" s="41"/>
      <c r="Q131" s="145">
        <f t="shared" si="9"/>
        <v>0</v>
      </c>
      <c r="R131" s="145">
        <f t="shared" si="10"/>
        <v>0</v>
      </c>
      <c r="S131" s="145">
        <f t="shared" si="11"/>
        <v>0</v>
      </c>
      <c r="T131" s="1"/>
      <c r="U131" s="11"/>
    </row>
    <row r="132" spans="1:21" x14ac:dyDescent="0.25">
      <c r="A132" s="33" t="s">
        <v>127</v>
      </c>
      <c r="B132" s="37"/>
      <c r="C132" s="38"/>
      <c r="D132" s="17" t="s">
        <v>52</v>
      </c>
      <c r="E132" s="32">
        <v>808</v>
      </c>
      <c r="F132" s="34"/>
      <c r="G132" s="34"/>
      <c r="H132" s="18">
        <v>100</v>
      </c>
      <c r="I132" s="147">
        <f t="shared" si="6"/>
        <v>908</v>
      </c>
      <c r="J132" s="34"/>
      <c r="K132" s="34"/>
      <c r="L132" s="36"/>
      <c r="M132" s="148">
        <f t="shared" si="7"/>
        <v>0</v>
      </c>
      <c r="N132" s="40"/>
      <c r="O132" s="145">
        <f t="shared" si="8"/>
        <v>0</v>
      </c>
      <c r="P132" s="41"/>
      <c r="Q132" s="145">
        <f t="shared" si="9"/>
        <v>0</v>
      </c>
      <c r="R132" s="145">
        <f t="shared" si="10"/>
        <v>0</v>
      </c>
      <c r="S132" s="145">
        <f t="shared" si="11"/>
        <v>0</v>
      </c>
      <c r="T132" s="1"/>
      <c r="U132" s="11"/>
    </row>
    <row r="133" spans="1:21" x14ac:dyDescent="0.25">
      <c r="A133" s="33" t="s">
        <v>47</v>
      </c>
      <c r="B133" s="37"/>
      <c r="C133" s="38"/>
      <c r="D133" s="17" t="s">
        <v>53</v>
      </c>
      <c r="E133" s="32">
        <v>17369</v>
      </c>
      <c r="F133" s="34"/>
      <c r="G133" s="34"/>
      <c r="H133" s="18">
        <v>250</v>
      </c>
      <c r="I133" s="147">
        <f t="shared" si="6"/>
        <v>17619</v>
      </c>
      <c r="J133" s="34"/>
      <c r="K133" s="34"/>
      <c r="L133" s="36"/>
      <c r="M133" s="148">
        <f t="shared" si="7"/>
        <v>0</v>
      </c>
      <c r="N133" s="40"/>
      <c r="O133" s="145">
        <f t="shared" si="8"/>
        <v>0</v>
      </c>
      <c r="P133" s="41"/>
      <c r="Q133" s="145">
        <f t="shared" si="9"/>
        <v>0</v>
      </c>
      <c r="R133" s="145">
        <f t="shared" si="10"/>
        <v>0</v>
      </c>
      <c r="S133" s="145">
        <f t="shared" si="11"/>
        <v>0</v>
      </c>
      <c r="T133" s="1"/>
      <c r="U133" s="11"/>
    </row>
    <row r="134" spans="1:21" x14ac:dyDescent="0.25">
      <c r="A134" s="33" t="s">
        <v>48</v>
      </c>
      <c r="B134" s="37"/>
      <c r="C134" s="38"/>
      <c r="D134" s="17" t="s">
        <v>126</v>
      </c>
      <c r="E134" s="32">
        <v>6429</v>
      </c>
      <c r="F134" s="34"/>
      <c r="G134" s="34"/>
      <c r="H134" s="18">
        <v>250</v>
      </c>
      <c r="I134" s="147">
        <f t="shared" si="6"/>
        <v>6679</v>
      </c>
      <c r="J134" s="34"/>
      <c r="K134" s="34"/>
      <c r="L134" s="36"/>
      <c r="M134" s="148">
        <f t="shared" si="7"/>
        <v>0</v>
      </c>
      <c r="N134" s="40"/>
      <c r="O134" s="145">
        <f t="shared" si="8"/>
        <v>0</v>
      </c>
      <c r="P134" s="41"/>
      <c r="Q134" s="145">
        <f t="shared" si="9"/>
        <v>0</v>
      </c>
      <c r="R134" s="145">
        <f t="shared" si="10"/>
        <v>0</v>
      </c>
      <c r="S134" s="145">
        <f t="shared" si="11"/>
        <v>0</v>
      </c>
      <c r="T134" s="1"/>
      <c r="U134" s="11"/>
    </row>
    <row r="135" spans="1:21" x14ac:dyDescent="0.25">
      <c r="A135" s="33" t="s">
        <v>47</v>
      </c>
      <c r="B135" s="37"/>
      <c r="C135" s="38"/>
      <c r="D135" s="17" t="s">
        <v>107</v>
      </c>
      <c r="E135" s="32">
        <v>1177</v>
      </c>
      <c r="F135" s="34"/>
      <c r="G135" s="34"/>
      <c r="H135" s="18">
        <v>250</v>
      </c>
      <c r="I135" s="147">
        <f t="shared" si="6"/>
        <v>1427</v>
      </c>
      <c r="J135" s="34"/>
      <c r="K135" s="34"/>
      <c r="L135" s="36"/>
      <c r="M135" s="148">
        <f t="shared" si="7"/>
        <v>0</v>
      </c>
      <c r="N135" s="40"/>
      <c r="O135" s="145">
        <f t="shared" si="8"/>
        <v>0</v>
      </c>
      <c r="P135" s="41"/>
      <c r="Q135" s="145">
        <f t="shared" si="9"/>
        <v>0</v>
      </c>
      <c r="R135" s="145">
        <f t="shared" si="10"/>
        <v>0</v>
      </c>
      <c r="S135" s="145">
        <f t="shared" si="11"/>
        <v>0</v>
      </c>
      <c r="T135" s="1"/>
      <c r="U135" s="11"/>
    </row>
    <row r="136" spans="1:21" x14ac:dyDescent="0.25">
      <c r="A136" s="33" t="s">
        <v>47</v>
      </c>
      <c r="B136" s="37"/>
      <c r="C136" s="38"/>
      <c r="D136" s="17" t="s">
        <v>108</v>
      </c>
      <c r="E136" s="32">
        <v>3119</v>
      </c>
      <c r="F136" s="34"/>
      <c r="G136" s="34"/>
      <c r="H136" s="18">
        <v>250</v>
      </c>
      <c r="I136" s="147">
        <f t="shared" ref="I136:I149" si="12">SUM(E136,G136,H136)</f>
        <v>3369</v>
      </c>
      <c r="J136" s="34"/>
      <c r="K136" s="34"/>
      <c r="L136" s="36"/>
      <c r="M136" s="148">
        <f t="shared" ref="M136:M149" si="13">K136*L136</f>
        <v>0</v>
      </c>
      <c r="N136" s="40"/>
      <c r="O136" s="145">
        <f t="shared" ref="O136:O149" si="14">I136*N136</f>
        <v>0</v>
      </c>
      <c r="P136" s="41"/>
      <c r="Q136" s="145">
        <f t="shared" ref="Q136:Q149" si="15">O136+(O136*P136)</f>
        <v>0</v>
      </c>
      <c r="R136" s="145">
        <f t="shared" ref="R136:R149" si="16">O136*4</f>
        <v>0</v>
      </c>
      <c r="S136" s="145">
        <f t="shared" ref="S136:S149" si="17">Q136*4</f>
        <v>0</v>
      </c>
      <c r="T136" s="1"/>
      <c r="U136" s="11"/>
    </row>
    <row r="137" spans="1:21" x14ac:dyDescent="0.25">
      <c r="I137" s="147"/>
      <c r="M137" s="148"/>
      <c r="O137" s="145"/>
      <c r="Q137" s="145"/>
      <c r="R137" s="145"/>
      <c r="S137" s="145"/>
    </row>
    <row r="138" spans="1:21" x14ac:dyDescent="0.25">
      <c r="A138" s="33"/>
      <c r="B138" s="37"/>
      <c r="C138" s="39" t="s">
        <v>54</v>
      </c>
      <c r="D138" s="17"/>
      <c r="E138" s="18"/>
      <c r="F138" s="34"/>
      <c r="G138" s="34"/>
      <c r="H138" s="18"/>
      <c r="I138" s="147"/>
      <c r="J138" s="34"/>
      <c r="K138" s="34"/>
      <c r="L138" s="36"/>
      <c r="M138" s="148"/>
      <c r="N138" s="40"/>
      <c r="O138" s="145"/>
      <c r="P138" s="41"/>
      <c r="Q138" s="145"/>
      <c r="R138" s="145"/>
      <c r="S138" s="145"/>
      <c r="T138" s="1"/>
      <c r="U138" s="11"/>
    </row>
    <row r="139" spans="1:21" x14ac:dyDescent="0.25">
      <c r="A139" s="33" t="s">
        <v>17</v>
      </c>
      <c r="B139" s="37"/>
      <c r="C139" s="38"/>
      <c r="D139" s="25" t="s">
        <v>33</v>
      </c>
      <c r="E139" s="30">
        <v>41</v>
      </c>
      <c r="F139" s="34"/>
      <c r="G139" s="34"/>
      <c r="H139" s="18">
        <v>100</v>
      </c>
      <c r="I139" s="147">
        <f t="shared" si="12"/>
        <v>141</v>
      </c>
      <c r="J139" s="34"/>
      <c r="K139" s="34"/>
      <c r="L139" s="36"/>
      <c r="M139" s="148">
        <f t="shared" si="13"/>
        <v>0</v>
      </c>
      <c r="N139" s="40"/>
      <c r="O139" s="145">
        <f t="shared" si="14"/>
        <v>0</v>
      </c>
      <c r="P139" s="41"/>
      <c r="Q139" s="145">
        <f t="shared" si="15"/>
        <v>0</v>
      </c>
      <c r="R139" s="145">
        <f t="shared" si="16"/>
        <v>0</v>
      </c>
      <c r="S139" s="145">
        <f t="shared" si="17"/>
        <v>0</v>
      </c>
      <c r="T139" s="1"/>
      <c r="U139" s="11"/>
    </row>
    <row r="140" spans="1:21" x14ac:dyDescent="0.25">
      <c r="A140" s="33" t="s">
        <v>17</v>
      </c>
      <c r="B140" s="37"/>
      <c r="C140" s="38"/>
      <c r="D140" s="25" t="s">
        <v>67</v>
      </c>
      <c r="E140" s="30">
        <v>56</v>
      </c>
      <c r="F140" s="34"/>
      <c r="G140" s="34"/>
      <c r="H140" s="18">
        <v>100</v>
      </c>
      <c r="I140" s="147">
        <f t="shared" si="12"/>
        <v>156</v>
      </c>
      <c r="J140" s="34"/>
      <c r="K140" s="34"/>
      <c r="L140" s="36"/>
      <c r="M140" s="148">
        <f t="shared" si="13"/>
        <v>0</v>
      </c>
      <c r="N140" s="40"/>
      <c r="O140" s="145">
        <f t="shared" si="14"/>
        <v>0</v>
      </c>
      <c r="P140" s="41"/>
      <c r="Q140" s="145">
        <f t="shared" si="15"/>
        <v>0</v>
      </c>
      <c r="R140" s="145">
        <f t="shared" si="16"/>
        <v>0</v>
      </c>
      <c r="S140" s="145">
        <f t="shared" si="17"/>
        <v>0</v>
      </c>
      <c r="T140" s="1"/>
      <c r="U140" s="11"/>
    </row>
    <row r="141" spans="1:21" x14ac:dyDescent="0.25">
      <c r="A141" s="33"/>
      <c r="B141" s="37"/>
      <c r="C141" s="38"/>
      <c r="D141" s="17"/>
      <c r="E141" s="32"/>
      <c r="F141" s="34"/>
      <c r="G141" s="34"/>
      <c r="H141" s="18"/>
      <c r="I141" s="147">
        <f t="shared" si="12"/>
        <v>0</v>
      </c>
      <c r="J141" s="34"/>
      <c r="K141" s="34"/>
      <c r="L141" s="36"/>
      <c r="M141" s="148">
        <f t="shared" si="13"/>
        <v>0</v>
      </c>
      <c r="N141" s="40"/>
      <c r="O141" s="145">
        <f t="shared" si="14"/>
        <v>0</v>
      </c>
      <c r="P141" s="41"/>
      <c r="Q141" s="145">
        <f t="shared" si="15"/>
        <v>0</v>
      </c>
      <c r="R141" s="145">
        <f t="shared" si="16"/>
        <v>0</v>
      </c>
      <c r="S141" s="145">
        <f t="shared" si="17"/>
        <v>0</v>
      </c>
      <c r="T141" s="1"/>
      <c r="U141" s="11"/>
    </row>
    <row r="142" spans="1:21" x14ac:dyDescent="0.25">
      <c r="A142" s="33"/>
      <c r="B142" s="37"/>
      <c r="C142" s="39"/>
      <c r="D142" s="17"/>
      <c r="E142" s="32"/>
      <c r="F142" s="34"/>
      <c r="G142" s="34"/>
      <c r="H142" s="18"/>
      <c r="I142" s="147">
        <f t="shared" si="12"/>
        <v>0</v>
      </c>
      <c r="J142" s="34"/>
      <c r="K142" s="34"/>
      <c r="L142" s="36"/>
      <c r="M142" s="148">
        <f t="shared" si="13"/>
        <v>0</v>
      </c>
      <c r="N142" s="40"/>
      <c r="O142" s="145">
        <f t="shared" si="14"/>
        <v>0</v>
      </c>
      <c r="P142" s="41"/>
      <c r="Q142" s="145">
        <f t="shared" si="15"/>
        <v>0</v>
      </c>
      <c r="R142" s="145">
        <f t="shared" si="16"/>
        <v>0</v>
      </c>
      <c r="S142" s="145">
        <f t="shared" si="17"/>
        <v>0</v>
      </c>
      <c r="T142" s="1"/>
      <c r="U142" s="11"/>
    </row>
    <row r="143" spans="1:21" x14ac:dyDescent="0.25">
      <c r="A143" s="33"/>
      <c r="B143" s="37"/>
      <c r="C143" s="38"/>
      <c r="D143" s="17"/>
      <c r="E143" s="32"/>
      <c r="F143" s="34"/>
      <c r="G143" s="34"/>
      <c r="H143" s="18"/>
      <c r="I143" s="147">
        <f t="shared" si="12"/>
        <v>0</v>
      </c>
      <c r="J143" s="34"/>
      <c r="K143" s="34"/>
      <c r="L143" s="36"/>
      <c r="M143" s="148">
        <f t="shared" si="13"/>
        <v>0</v>
      </c>
      <c r="N143" s="40"/>
      <c r="O143" s="145">
        <f t="shared" si="14"/>
        <v>0</v>
      </c>
      <c r="P143" s="41"/>
      <c r="Q143" s="145">
        <f t="shared" si="15"/>
        <v>0</v>
      </c>
      <c r="R143" s="145">
        <f t="shared" si="16"/>
        <v>0</v>
      </c>
      <c r="S143" s="145">
        <f t="shared" si="17"/>
        <v>0</v>
      </c>
      <c r="T143" s="1"/>
      <c r="U143" s="11"/>
    </row>
    <row r="144" spans="1:21" x14ac:dyDescent="0.25">
      <c r="A144" s="33"/>
      <c r="B144" s="37"/>
      <c r="C144" s="38"/>
      <c r="D144" s="17"/>
      <c r="E144" s="32"/>
      <c r="F144" s="34"/>
      <c r="G144" s="34"/>
      <c r="H144" s="18"/>
      <c r="I144" s="147">
        <f t="shared" si="12"/>
        <v>0</v>
      </c>
      <c r="J144" s="34"/>
      <c r="K144" s="34"/>
      <c r="L144" s="36"/>
      <c r="M144" s="148">
        <f t="shared" si="13"/>
        <v>0</v>
      </c>
      <c r="N144" s="40"/>
      <c r="O144" s="145">
        <f t="shared" si="14"/>
        <v>0</v>
      </c>
      <c r="P144" s="41"/>
      <c r="Q144" s="145">
        <f t="shared" si="15"/>
        <v>0</v>
      </c>
      <c r="R144" s="145">
        <f t="shared" si="16"/>
        <v>0</v>
      </c>
      <c r="S144" s="145">
        <f t="shared" si="17"/>
        <v>0</v>
      </c>
      <c r="T144" s="1"/>
      <c r="U144" s="11"/>
    </row>
    <row r="145" spans="1:23" x14ac:dyDescent="0.25">
      <c r="A145" s="33"/>
      <c r="B145" s="37"/>
      <c r="C145" s="38"/>
      <c r="D145" s="17"/>
      <c r="E145" s="32"/>
      <c r="F145" s="34"/>
      <c r="G145" s="34"/>
      <c r="H145" s="18"/>
      <c r="I145" s="147">
        <f t="shared" si="12"/>
        <v>0</v>
      </c>
      <c r="J145" s="34"/>
      <c r="K145" s="34"/>
      <c r="L145" s="36"/>
      <c r="M145" s="148">
        <f t="shared" si="13"/>
        <v>0</v>
      </c>
      <c r="N145" s="40"/>
      <c r="O145" s="145">
        <f t="shared" si="14"/>
        <v>0</v>
      </c>
      <c r="P145" s="41"/>
      <c r="Q145" s="145">
        <f t="shared" si="15"/>
        <v>0</v>
      </c>
      <c r="R145" s="145">
        <f t="shared" si="16"/>
        <v>0</v>
      </c>
      <c r="S145" s="145">
        <f t="shared" si="17"/>
        <v>0</v>
      </c>
      <c r="T145" s="1"/>
      <c r="U145" s="11"/>
    </row>
    <row r="146" spans="1:23" x14ac:dyDescent="0.25">
      <c r="A146" s="33"/>
      <c r="B146" s="37"/>
      <c r="C146" s="38"/>
      <c r="D146" s="17"/>
      <c r="E146" s="32"/>
      <c r="F146" s="34"/>
      <c r="G146" s="34"/>
      <c r="H146" s="18"/>
      <c r="I146" s="147">
        <f t="shared" si="12"/>
        <v>0</v>
      </c>
      <c r="J146" s="34"/>
      <c r="K146" s="34"/>
      <c r="L146" s="36"/>
      <c r="M146" s="148">
        <f t="shared" si="13"/>
        <v>0</v>
      </c>
      <c r="N146" s="40"/>
      <c r="O146" s="145">
        <f t="shared" si="14"/>
        <v>0</v>
      </c>
      <c r="P146" s="41"/>
      <c r="Q146" s="145">
        <f t="shared" si="15"/>
        <v>0</v>
      </c>
      <c r="R146" s="145">
        <f t="shared" si="16"/>
        <v>0</v>
      </c>
      <c r="S146" s="145">
        <f t="shared" si="17"/>
        <v>0</v>
      </c>
      <c r="T146" s="1"/>
      <c r="U146" s="11"/>
      <c r="V146" s="1"/>
      <c r="W146" s="1"/>
    </row>
    <row r="147" spans="1:23" x14ac:dyDescent="0.25">
      <c r="A147" s="33"/>
      <c r="B147" s="37"/>
      <c r="C147" s="38"/>
      <c r="D147" s="17"/>
      <c r="E147" s="32"/>
      <c r="F147" s="34"/>
      <c r="G147" s="34"/>
      <c r="H147" s="18"/>
      <c r="I147" s="147">
        <f t="shared" si="12"/>
        <v>0</v>
      </c>
      <c r="J147" s="34"/>
      <c r="K147" s="34"/>
      <c r="L147" s="36"/>
      <c r="M147" s="148">
        <f t="shared" si="13"/>
        <v>0</v>
      </c>
      <c r="N147" s="40"/>
      <c r="O147" s="145">
        <f t="shared" si="14"/>
        <v>0</v>
      </c>
      <c r="P147" s="41"/>
      <c r="Q147" s="145">
        <f t="shared" si="15"/>
        <v>0</v>
      </c>
      <c r="R147" s="145">
        <f t="shared" si="16"/>
        <v>0</v>
      </c>
      <c r="S147" s="145">
        <f t="shared" si="17"/>
        <v>0</v>
      </c>
      <c r="T147" s="1"/>
      <c r="U147" s="11"/>
      <c r="V147" s="1"/>
      <c r="W147" s="1"/>
    </row>
    <row r="148" spans="1:23" x14ac:dyDescent="0.25">
      <c r="A148" s="33"/>
      <c r="B148" s="37"/>
      <c r="C148" s="38"/>
      <c r="D148" s="17"/>
      <c r="E148" s="18"/>
      <c r="F148" s="34"/>
      <c r="G148" s="34"/>
      <c r="H148" s="18"/>
      <c r="I148" s="147">
        <f t="shared" si="12"/>
        <v>0</v>
      </c>
      <c r="J148" s="34"/>
      <c r="K148" s="34"/>
      <c r="L148" s="36"/>
      <c r="M148" s="148">
        <f t="shared" si="13"/>
        <v>0</v>
      </c>
      <c r="N148" s="40"/>
      <c r="O148" s="145">
        <f t="shared" si="14"/>
        <v>0</v>
      </c>
      <c r="P148" s="41"/>
      <c r="Q148" s="145">
        <f t="shared" si="15"/>
        <v>0</v>
      </c>
      <c r="R148" s="145">
        <f t="shared" si="16"/>
        <v>0</v>
      </c>
      <c r="S148" s="145">
        <f t="shared" si="17"/>
        <v>0</v>
      </c>
      <c r="T148" s="1"/>
      <c r="U148" s="11"/>
      <c r="V148" s="1"/>
      <c r="W148" s="1"/>
    </row>
    <row r="149" spans="1:23" x14ac:dyDescent="0.25">
      <c r="A149" s="33"/>
      <c r="B149" s="37"/>
      <c r="C149" s="38"/>
      <c r="D149" s="17"/>
      <c r="E149" s="18"/>
      <c r="F149" s="34"/>
      <c r="G149" s="34"/>
      <c r="H149" s="18"/>
      <c r="I149" s="147">
        <f t="shared" si="12"/>
        <v>0</v>
      </c>
      <c r="J149" s="34"/>
      <c r="K149" s="34"/>
      <c r="L149" s="36"/>
      <c r="M149" s="148">
        <f t="shared" si="13"/>
        <v>0</v>
      </c>
      <c r="N149" s="40"/>
      <c r="O149" s="145">
        <f t="shared" si="14"/>
        <v>0</v>
      </c>
      <c r="P149" s="41"/>
      <c r="Q149" s="145">
        <f t="shared" si="15"/>
        <v>0</v>
      </c>
      <c r="R149" s="145">
        <f t="shared" si="16"/>
        <v>0</v>
      </c>
      <c r="S149" s="145">
        <f t="shared" si="17"/>
        <v>0</v>
      </c>
      <c r="T149" s="1"/>
      <c r="U149" s="11"/>
      <c r="V149" s="1"/>
      <c r="W149" s="1"/>
    </row>
    <row r="150" spans="1:23" ht="25.5" customHeight="1" x14ac:dyDescent="0.25">
      <c r="A150" s="1"/>
      <c r="B150" s="162"/>
      <c r="C150" s="162"/>
      <c r="D150" s="162"/>
      <c r="E150" s="15">
        <f>SUM(E7:E149)</f>
        <v>974111</v>
      </c>
      <c r="F150" s="15">
        <f>SUM(F7:F149)</f>
        <v>0</v>
      </c>
      <c r="G150" s="15">
        <f>SUM(G7:G149)</f>
        <v>0</v>
      </c>
      <c r="H150" s="15">
        <f>SUM(H7:H149)</f>
        <v>51220</v>
      </c>
      <c r="I150" s="15">
        <f>SUM(I7:I149)</f>
        <v>1025331</v>
      </c>
      <c r="J150" s="16" t="s">
        <v>55</v>
      </c>
      <c r="K150" s="16"/>
      <c r="L150" s="16"/>
      <c r="M150" s="16"/>
      <c r="N150" s="4"/>
      <c r="O150" s="6">
        <f>SUM(O7:O149)</f>
        <v>0</v>
      </c>
      <c r="P150" s="8" t="s">
        <v>55</v>
      </c>
      <c r="Q150" s="7">
        <f>SUM(Q7:Q149)</f>
        <v>0</v>
      </c>
      <c r="R150" s="7">
        <f>SUM(R7:R149)</f>
        <v>0</v>
      </c>
      <c r="S150" s="7">
        <f>SUM(S7:S149)</f>
        <v>0</v>
      </c>
      <c r="T150" s="1"/>
      <c r="U150" s="1"/>
      <c r="V150" s="1"/>
      <c r="W150" s="10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1"/>
      <c r="P151" s="1"/>
      <c r="Q151" s="1"/>
      <c r="R151" s="1"/>
      <c r="S151" s="1"/>
      <c r="T151" s="1"/>
      <c r="U151" s="1"/>
      <c r="V151" s="1"/>
      <c r="W151" s="1"/>
    </row>
    <row r="152" spans="1:23" ht="21" customHeight="1" x14ac:dyDescent="0.25">
      <c r="A152" s="1"/>
      <c r="B152" s="9" t="s">
        <v>129</v>
      </c>
      <c r="C152" s="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"/>
      <c r="U152" s="1"/>
      <c r="V152" s="1"/>
      <c r="W152" s="1"/>
    </row>
    <row r="153" spans="1:23" ht="30.75" customHeight="1" x14ac:dyDescent="0.25">
      <c r="A153" s="1"/>
      <c r="B153" s="164" t="s">
        <v>132</v>
      </c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"/>
      <c r="U153" s="1"/>
      <c r="V153" s="1"/>
      <c r="W153" s="1"/>
    </row>
    <row r="154" spans="1:23" x14ac:dyDescent="0.25">
      <c r="A154" s="1"/>
      <c r="B154" s="22" t="s">
        <v>56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"/>
      <c r="U154" s="1"/>
      <c r="V154" s="1"/>
      <c r="W154" s="1"/>
    </row>
    <row r="155" spans="1:23" x14ac:dyDescent="0.25">
      <c r="A155" s="1"/>
      <c r="B155" s="161" t="s">
        <v>57</v>
      </c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"/>
      <c r="U155" s="1"/>
      <c r="V155" s="1"/>
      <c r="W155" s="1"/>
    </row>
    <row r="156" spans="1:23" ht="31.5" customHeight="1" x14ac:dyDescent="0.25">
      <c r="A156" s="1"/>
      <c r="B156" s="158" t="s">
        <v>58</v>
      </c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60"/>
      <c r="T156" s="1"/>
      <c r="U156" s="1"/>
      <c r="V156" s="1"/>
      <c r="W156" s="1"/>
    </row>
    <row r="157" spans="1:23" x14ac:dyDescent="0.25">
      <c r="A157" s="1"/>
      <c r="B157" s="158" t="s">
        <v>59</v>
      </c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60"/>
      <c r="T157" s="1"/>
      <c r="U157" s="1"/>
      <c r="V157" s="1"/>
      <c r="W157" s="1"/>
    </row>
    <row r="158" spans="1:23" x14ac:dyDescent="0.25">
      <c r="A158" s="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"/>
      <c r="U158" s="1"/>
      <c r="V158" s="1"/>
      <c r="W158" s="1"/>
    </row>
    <row r="159" spans="1:23" x14ac:dyDescent="0.25">
      <c r="A159" s="1"/>
      <c r="B159" s="14"/>
      <c r="C159" s="23" t="s">
        <v>133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1:23" x14ac:dyDescent="0.25">
      <c r="A161" s="1"/>
      <c r="B161" s="24"/>
      <c r="C161" s="23" t="s">
        <v>60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</sheetData>
  <customSheetViews>
    <customSheetView guid="{A73C8CE2-1402-463E-82B0-18DF3BFAC845}" scale="70">
      <selection activeCell="B4" sqref="B4"/>
      <pageMargins left="0.7" right="0.7" top="0.78740157499999996" bottom="0.78740157499999996" header="0.3" footer="0.3"/>
      <pageSetup paperSize="9" orientation="portrait" r:id="rId1"/>
    </customSheetView>
  </customSheetViews>
  <mergeCells count="6">
    <mergeCell ref="B157:S157"/>
    <mergeCell ref="B155:S155"/>
    <mergeCell ref="B150:D150"/>
    <mergeCell ref="B2:S2"/>
    <mergeCell ref="B153:S153"/>
    <mergeCell ref="B156:S156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73C8CE2-1402-463E-82B0-18DF3BFAC84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73C8CE2-1402-463E-82B0-18DF3BFAC84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Semrád Vladimír</dc:creator>
  <cp:lastModifiedBy>Chladová Monika</cp:lastModifiedBy>
  <dcterms:created xsi:type="dcterms:W3CDTF">2024-10-15T07:34:00Z</dcterms:created>
  <dcterms:modified xsi:type="dcterms:W3CDTF">2025-04-25T10:13:01Z</dcterms:modified>
</cp:coreProperties>
</file>