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.8\PKVysocina\15ZAKAZKY\300_VZ\179_MVT_Digitalizace sbírkového fondu\01 Výzva k podání nabídek\"/>
    </mc:Choice>
  </mc:AlternateContent>
  <xr:revisionPtr revIDLastSave="0" documentId="13_ncr:1_{E1708841-772A-44E5-AC77-073B609967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HS" sheetId="2" r:id="rId1"/>
    <sheet name="Film - Audio" sheetId="3" r:id="rId2"/>
  </sheets>
  <definedNames>
    <definedName name="_xlnm._FilterDatabase" localSheetId="0" hidden="1">VHS!$A$1:$I$129</definedName>
    <definedName name="_xlnm.Print_Titles" localSheetId="0">VHS!$1:$1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3" i="2" l="1"/>
  <c r="G36" i="2"/>
  <c r="G21" i="2"/>
  <c r="G19" i="2"/>
  <c r="G16" i="2"/>
  <c r="G15" i="2"/>
  <c r="G14" i="2"/>
  <c r="G13" i="2"/>
  <c r="G11" i="2"/>
  <c r="G127" i="2" l="1"/>
  <c r="I127" i="2" s="1"/>
  <c r="F129" i="2" l="1"/>
  <c r="H129" i="2"/>
  <c r="H127" i="2"/>
</calcChain>
</file>

<file path=xl/sharedStrings.xml><?xml version="1.0" encoding="utf-8"?>
<sst xmlns="http://schemas.openxmlformats.org/spreadsheetml/2006/main" count="731" uniqueCount="563">
  <si>
    <t>Poř. č.</t>
  </si>
  <si>
    <t>Popis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</si>
  <si>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</si>
  <si>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</si>
  <si>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</si>
  <si>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</si>
  <si>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</si>
  <si>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</si>
  <si>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</si>
  <si>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</si>
  <si>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</si>
  <si>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</si>
  <si>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</si>
  <si>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</si>
  <si>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</si>
  <si>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</si>
  <si>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</si>
  <si>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</si>
  <si>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</si>
  <si>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</si>
  <si>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</si>
  <si>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</si>
  <si>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</si>
  <si>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</si>
  <si>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</si>
  <si>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</si>
  <si>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</si>
  <si>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</si>
  <si>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</si>
  <si>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</si>
  <si>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</si>
  <si>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</si>
  <si>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Σ</t>
  </si>
  <si>
    <t>Inv. č.</t>
  </si>
  <si>
    <t>Počet</t>
  </si>
  <si>
    <t>Pozn.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</si>
  <si>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</si>
  <si>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</si>
  <si>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</si>
  <si>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</si>
  <si>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</si>
  <si>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</si>
  <si>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</si>
  <si>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</si>
  <si>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</si>
  <si>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</si>
  <si>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</si>
  <si>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</si>
  <si>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</si>
  <si>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</si>
  <si>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</si>
  <si>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</si>
  <si>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</si>
  <si>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</si>
  <si>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</si>
  <si>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</si>
  <si>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</si>
  <si>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</si>
  <si>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</si>
  <si>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</si>
  <si>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</si>
  <si>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</si>
  <si>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</si>
  <si>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</si>
  <si>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</si>
  <si>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</si>
  <si>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</si>
  <si>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</si>
  <si>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</si>
  <si>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</si>
  <si>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</si>
  <si>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</si>
  <si>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</si>
  <si>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</si>
  <si>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</si>
  <si>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</si>
  <si>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</si>
  <si>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</si>
  <si>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</si>
  <si>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</si>
  <si>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</si>
  <si>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</si>
  <si>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</si>
  <si>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</si>
  <si>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</si>
  <si>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</si>
  <si>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</si>
  <si>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</si>
  <si>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</si>
  <si>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</si>
  <si>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</si>
  <si>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</si>
  <si>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</si>
  <si>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</si>
  <si>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</si>
  <si>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</si>
  <si>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</si>
  <si>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</si>
  <si>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</si>
  <si>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</si>
  <si>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</si>
  <si>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</si>
  <si>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</si>
  <si>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</si>
  <si>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</si>
  <si>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</si>
  <si>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</si>
  <si>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</si>
  <si>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</si>
  <si>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</si>
  <si>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</si>
  <si>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</si>
  <si>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</si>
  <si>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</si>
  <si>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</si>
  <si>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</si>
  <si>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</si>
  <si>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</si>
  <si>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</si>
  <si>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</si>
  <si>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</si>
  <si>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</si>
  <si>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</si>
  <si>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</si>
  <si>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</si>
  <si>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</si>
  <si>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</si>
  <si>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</si>
  <si>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</si>
  <si>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</si>
  <si>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3_13_001</t>
  </si>
  <si>
    <t>3_13_002</t>
  </si>
  <si>
    <t>3_13_003</t>
  </si>
  <si>
    <t>3_13_004</t>
  </si>
  <si>
    <t>3_13_005</t>
  </si>
  <si>
    <t>3_13_006</t>
  </si>
  <si>
    <t>3_13_007</t>
  </si>
  <si>
    <t>3_13_008</t>
  </si>
  <si>
    <t>3_13_009</t>
  </si>
  <si>
    <t>3_13_010</t>
  </si>
  <si>
    <t>3_13_011</t>
  </si>
  <si>
    <t>3_13_013</t>
  </si>
  <si>
    <t>3_13_014</t>
  </si>
  <si>
    <t>3_13_016</t>
  </si>
  <si>
    <t>3_13_017</t>
  </si>
  <si>
    <t>3_13_018</t>
  </si>
  <si>
    <t>3_13_019</t>
  </si>
  <si>
    <t>3_13_020</t>
  </si>
  <si>
    <t>3_13_021</t>
  </si>
  <si>
    <t>3_13_022</t>
  </si>
  <si>
    <t>3_13_023</t>
  </si>
  <si>
    <t>3_13_024</t>
  </si>
  <si>
    <t>3_13_025</t>
  </si>
  <si>
    <t>3_13_026</t>
  </si>
  <si>
    <t>3_13_027</t>
  </si>
  <si>
    <t>3_13_028</t>
  </si>
  <si>
    <t>3_13_029</t>
  </si>
  <si>
    <t>3_13_030</t>
  </si>
  <si>
    <t>3_13_031</t>
  </si>
  <si>
    <t>3_13_032</t>
  </si>
  <si>
    <t>3_13_033</t>
  </si>
  <si>
    <t>3_13_034</t>
  </si>
  <si>
    <t>3_13_035</t>
  </si>
  <si>
    <t>3_13_036</t>
  </si>
  <si>
    <t>3_13_037</t>
  </si>
  <si>
    <t>3_13_038</t>
  </si>
  <si>
    <t>3_13_039</t>
  </si>
  <si>
    <t>3_13_040</t>
  </si>
  <si>
    <t>3_13_041</t>
  </si>
  <si>
    <t>3_13_042</t>
  </si>
  <si>
    <t>3_13_043</t>
  </si>
  <si>
    <t>3_13_044</t>
  </si>
  <si>
    <t>3_13_045</t>
  </si>
  <si>
    <t>3_13_046</t>
  </si>
  <si>
    <t>3_13_047</t>
  </si>
  <si>
    <t>3_13_048</t>
  </si>
  <si>
    <t>3_13_049</t>
  </si>
  <si>
    <t>3_13_050</t>
  </si>
  <si>
    <t>3_13_051</t>
  </si>
  <si>
    <t>3_13_052</t>
  </si>
  <si>
    <t>3_13_053</t>
  </si>
  <si>
    <t>3_13_054</t>
  </si>
  <si>
    <t>3_13_055</t>
  </si>
  <si>
    <t>3_13_056</t>
  </si>
  <si>
    <t>3_13_057</t>
  </si>
  <si>
    <t>3_13_058</t>
  </si>
  <si>
    <t>3_13_059</t>
  </si>
  <si>
    <t>3_13_060</t>
  </si>
  <si>
    <t>3_13_061</t>
  </si>
  <si>
    <t>3_13_062</t>
  </si>
  <si>
    <t>3_13_063</t>
  </si>
  <si>
    <t>3_13_064</t>
  </si>
  <si>
    <t>3_13_065</t>
  </si>
  <si>
    <t>3_13_066</t>
  </si>
  <si>
    <t>3_13_067</t>
  </si>
  <si>
    <t>3_13_068</t>
  </si>
  <si>
    <t>3_13_069</t>
  </si>
  <si>
    <t>3_13_070</t>
  </si>
  <si>
    <t>3_13_071</t>
  </si>
  <si>
    <t>3_13_072</t>
  </si>
  <si>
    <t>3_13_073</t>
  </si>
  <si>
    <t>3_13_074</t>
  </si>
  <si>
    <t>3_13_075</t>
  </si>
  <si>
    <t>3_13_076</t>
  </si>
  <si>
    <t>3_13_077</t>
  </si>
  <si>
    <t>3_13_078</t>
  </si>
  <si>
    <t>3_13_079</t>
  </si>
  <si>
    <t>3_13_080</t>
  </si>
  <si>
    <t>3_13_081</t>
  </si>
  <si>
    <t>3_13_082</t>
  </si>
  <si>
    <t>3_13_083</t>
  </si>
  <si>
    <t>3_13_084</t>
  </si>
  <si>
    <t>3_13_085</t>
  </si>
  <si>
    <t>3_13_086</t>
  </si>
  <si>
    <t>3_13_087</t>
  </si>
  <si>
    <t>3_13_088</t>
  </si>
  <si>
    <t>3_13_089</t>
  </si>
  <si>
    <t>3_13_090</t>
  </si>
  <si>
    <t>3_13_091</t>
  </si>
  <si>
    <t>3_13_092</t>
  </si>
  <si>
    <t>3_13_093</t>
  </si>
  <si>
    <t>3_13_094</t>
  </si>
  <si>
    <t>3_13_095</t>
  </si>
  <si>
    <t>3_13_096</t>
  </si>
  <si>
    <t>3_13_097</t>
  </si>
  <si>
    <t>3_13_098</t>
  </si>
  <si>
    <t>3_13_099</t>
  </si>
  <si>
    <t>3_13_100</t>
  </si>
  <si>
    <t>3_13_101</t>
  </si>
  <si>
    <t>3_13_102</t>
  </si>
  <si>
    <t>3_13_103</t>
  </si>
  <si>
    <t>3_13_104</t>
  </si>
  <si>
    <t>3_13_105</t>
  </si>
  <si>
    <t>3_13_106</t>
  </si>
  <si>
    <t>3_13_107</t>
  </si>
  <si>
    <t>3_13_108</t>
  </si>
  <si>
    <t>3_13_109</t>
  </si>
  <si>
    <t>3_13_110</t>
  </si>
  <si>
    <t>3_13_112</t>
  </si>
  <si>
    <t>3_13_113</t>
  </si>
  <si>
    <t>3_13_114</t>
  </si>
  <si>
    <t>3_13_115</t>
  </si>
  <si>
    <t>3_13_116</t>
  </si>
  <si>
    <t>3_13_117</t>
  </si>
  <si>
    <t>3_13_118</t>
  </si>
  <si>
    <t>3_13_119</t>
  </si>
  <si>
    <t>3_13_120</t>
  </si>
  <si>
    <t>3_13_121</t>
  </si>
  <si>
    <t>3_13_122</t>
  </si>
  <si>
    <t>3_13_123</t>
  </si>
  <si>
    <t>3_13_124</t>
  </si>
  <si>
    <t>3_13_125</t>
  </si>
  <si>
    <t>3_13_126</t>
  </si>
  <si>
    <t>3_13_127</t>
  </si>
  <si>
    <t>K O N E C   S E Z N A M U</t>
  </si>
  <si>
    <t>Název</t>
  </si>
  <si>
    <t>Den přeslavný jest k nám přišel</t>
  </si>
  <si>
    <t>Autor</t>
  </si>
  <si>
    <t>Studio Otokara Brentena</t>
  </si>
  <si>
    <t>Rok</t>
  </si>
  <si>
    <t>Třebíč</t>
  </si>
  <si>
    <t>RTV Vysočina</t>
  </si>
  <si>
    <t>Region. Vikariát třebíčský</t>
  </si>
  <si>
    <t>VIDEO Silva Smutná</t>
  </si>
  <si>
    <t>Setkání rodu Haugwitzů</t>
  </si>
  <si>
    <t>Když Třebíč slavila 660</t>
  </si>
  <si>
    <t>pan Pavlík</t>
  </si>
  <si>
    <t>Třebíč, Židovský hřbitov</t>
  </si>
  <si>
    <t>Bazilika sv. Prokopa v Třebíči</t>
  </si>
  <si>
    <t>Brněnská soukromá televize (BST)</t>
  </si>
  <si>
    <t>1. ročník mezinárodní soutěže ve standardních a latinskoamerických tancích třídy A, M</t>
  </si>
  <si>
    <t>CHINCHILLA CUP TŘEBÍČ,
neděle 25. února 1996, Fórum Třebíč</t>
  </si>
  <si>
    <t>Muzeologický seminář Olomouc</t>
  </si>
  <si>
    <t>duben 1996</t>
  </si>
  <si>
    <t>1. Veletrh muzeí České republiky</t>
  </si>
  <si>
    <t>Západomoravské muzeum v Třebíči</t>
  </si>
  <si>
    <t>Třebíč 19.02.-25.02.1996</t>
  </si>
  <si>
    <t>Stopáž [min.]</t>
  </si>
  <si>
    <t>originál</t>
  </si>
  <si>
    <t>Josef Syrový</t>
  </si>
  <si>
    <t>Poznávací kazeta</t>
  </si>
  <si>
    <t>Náměšťský zámek, Kralická bible, Skanzen na Veselém kopci, Landštejn</t>
  </si>
  <si>
    <t>Peřeje Oslavy</t>
  </si>
  <si>
    <t>Vlčí kopec a okolí, U Lhánic, U Javora</t>
  </si>
  <si>
    <t>Vánoční videokazeta</t>
  </si>
  <si>
    <t>Zimní záběry Třebíče, Bazilika s kryptou, Třebíčské betlémy</t>
  </si>
  <si>
    <t>Historické části města s průvodním slovem pana Jiřího Joury</t>
  </si>
  <si>
    <t>Ze staré Třebíče 1</t>
  </si>
  <si>
    <t>Ze staré Třebíče 2</t>
  </si>
  <si>
    <t>S odborným výkladem p. Jiřího Joury</t>
  </si>
  <si>
    <t>PROL Josef Prodělal</t>
  </si>
  <si>
    <t>110 let tratí Boží Požehnání - Okříšky</t>
  </si>
  <si>
    <t>Pohledy na Třebíč z roku 1896</t>
  </si>
  <si>
    <t>Jinovatka u Marečka (Střítež)</t>
  </si>
  <si>
    <t>Procházka podzimním Lištím</t>
  </si>
  <si>
    <t>Znovuotevření parku ke 100. výročí založení</t>
  </si>
  <si>
    <t>Proměna třebíčské věže</t>
  </si>
  <si>
    <t>Otevření nové lávky do Zámostí</t>
  </si>
  <si>
    <t>Starý a nový splav u Homolkova mlýna</t>
  </si>
  <si>
    <t>Kupecký krám</t>
  </si>
  <si>
    <t>II. svět. válka - expozice ZMM; MB zámek + masné krámy</t>
  </si>
  <si>
    <t>Pravěk, Dýmky, Etnografie; Minerály; Koncert</t>
  </si>
  <si>
    <t>paní Dušková?</t>
  </si>
  <si>
    <t>Cesty do pravěku</t>
  </si>
  <si>
    <t>Vernisáž</t>
  </si>
  <si>
    <t>Vánoční výstavy</t>
  </si>
  <si>
    <t>Vltavíny</t>
  </si>
  <si>
    <t>zkrácená verze</t>
  </si>
  <si>
    <t>Narozeniny paní Pyskové a odchod do důchodu</t>
  </si>
  <si>
    <t>Jedovaté rostliny</t>
  </si>
  <si>
    <t>Expozice středověku</t>
  </si>
  <si>
    <t>Výstavy</t>
  </si>
  <si>
    <t>Obrazy a pohlednice Třebíče a 
Předměty k restaurování (09/1995)</t>
  </si>
  <si>
    <t>Obrazy Třebíče, 14.03.1996</t>
  </si>
  <si>
    <t>České a zahraniční loutky, 06.11.1996</t>
  </si>
  <si>
    <t>Morava a Slezsko</t>
  </si>
  <si>
    <t>Toulky po třebíčšském kraji</t>
  </si>
  <si>
    <t>Třebíčsko ve čtyřech ročních obdobích</t>
  </si>
  <si>
    <t>2. Veletrh muzeí České repubiky</t>
  </si>
  <si>
    <t>22.05.-25.05.1997</t>
  </si>
  <si>
    <t>07.04.-10.05.1998</t>
  </si>
  <si>
    <t>Muzeum v muzeu (17.05.1998)</t>
  </si>
  <si>
    <t>Abecedarium naturalis</t>
  </si>
  <si>
    <t>05/1998</t>
  </si>
  <si>
    <t>3. Veletrh muzeí České republiky</t>
  </si>
  <si>
    <t>27.05.-30.05.1998</t>
  </si>
  <si>
    <t>Sestřih akcí ZMM
pro Muzeum v Muzeu</t>
  </si>
  <si>
    <t>Vernisáž (25.06.1998)</t>
  </si>
  <si>
    <t>Vernisáž (17.09.1998)</t>
  </si>
  <si>
    <t>Vernisáž (08.10.1998)</t>
  </si>
  <si>
    <t>Vernisáž (05.11.1998)</t>
  </si>
  <si>
    <t>Svět kamenů, Olgoj Chorchoj</t>
  </si>
  <si>
    <t>Velké prádlo</t>
  </si>
  <si>
    <t>Vernisáž (03.12.1998)</t>
  </si>
  <si>
    <t>Vernisáž (07.01.1999)</t>
  </si>
  <si>
    <t>František Bohumí Zvěřina</t>
  </si>
  <si>
    <t>Vernisáž (04.02.1999)</t>
  </si>
  <si>
    <t>Umění je stav duše</t>
  </si>
  <si>
    <t>Vernisáž (11.02.1999)</t>
  </si>
  <si>
    <t>Vernisáž (17.05.1998)</t>
  </si>
  <si>
    <t>Vernisáž (30.01.1997)</t>
  </si>
  <si>
    <t>Vernisáž (01.04.1996)</t>
  </si>
  <si>
    <t>Vernisáž (06.03.1997)</t>
  </si>
  <si>
    <t>Vernisáž (18.05.1997)</t>
  </si>
  <si>
    <t>Vernisáž (06.06.1997)</t>
  </si>
  <si>
    <t>Vernisáž (23.10.1997)</t>
  </si>
  <si>
    <t>Vernisáž (04.12.1997)</t>
  </si>
  <si>
    <t>Vernisáž (22.01.1998)</t>
  </si>
  <si>
    <t>Vernisáž (10.02.1998)</t>
  </si>
  <si>
    <t>Vernisáž (14.03.1996)</t>
  </si>
  <si>
    <t>Vernisáž (06.11.1996)</t>
  </si>
  <si>
    <t>Vernisáž (04.05.1995)</t>
  </si>
  <si>
    <t>II. světová válka</t>
  </si>
  <si>
    <t>Boty, botky, botičky</t>
  </si>
  <si>
    <t>Z pohádky do pohádky</t>
  </si>
  <si>
    <t>Novověké dějiny Třebíčska</t>
  </si>
  <si>
    <t>Keltové na Moravě</t>
  </si>
  <si>
    <t>Příroda Třebíče</t>
  </si>
  <si>
    <t>Vlastimil Toman: Obrazy</t>
  </si>
  <si>
    <t>Paměť zvuku</t>
  </si>
  <si>
    <t>03.-04.06.1995 na zámku
v Náměšti nad Oslavou</t>
  </si>
  <si>
    <t>Vánoční duchovní písně
a české naivní betlémy</t>
  </si>
  <si>
    <t>Vladimír Werl: umělecká knižní vazba</t>
  </si>
  <si>
    <t>Vernisáž (19.02.1999)</t>
  </si>
  <si>
    <t>Miroslav Magni: Erby, modrá krev</t>
  </si>
  <si>
    <t>Vernisáž (11.03.1999)</t>
  </si>
  <si>
    <t>Lékárny, lékaři, léčitelé</t>
  </si>
  <si>
    <t>Vernisáž (01.04.1999)</t>
  </si>
  <si>
    <t>Alina Jašková: Krajky, koláže, šperky</t>
  </si>
  <si>
    <t>Vernisáž (08.04.1999)</t>
  </si>
  <si>
    <t>Chráněná území Třebíčska</t>
  </si>
  <si>
    <t>Vernisáž (23.05.1999)</t>
  </si>
  <si>
    <t>IV. veletrh muzeí České republiky</t>
  </si>
  <si>
    <t>26.-28.05.1999</t>
  </si>
  <si>
    <t>záznam</t>
  </si>
  <si>
    <t>Svět věcí, stará řemesla, sedlářství</t>
  </si>
  <si>
    <t>Podklenby</t>
  </si>
  <si>
    <t>Vernisáž (17.06.1999)</t>
  </si>
  <si>
    <t>Vernisáž (01.07.1999)</t>
  </si>
  <si>
    <t>Odhalení pamětní desky Jakuba Demla v Tasově</t>
  </si>
  <si>
    <t>Svěcení zvonu v bazilice sv. Prokopa</t>
  </si>
  <si>
    <t>Henry Lejeune</t>
  </si>
  <si>
    <t>Vernisáž (02.09.1999)</t>
  </si>
  <si>
    <t>Výběr z díla Ladislava Nováka</t>
  </si>
  <si>
    <t>Vernisáž (09.09.1999)</t>
  </si>
  <si>
    <t>Slavnostní otevření restaurované opatské kaple</t>
  </si>
  <si>
    <t>Třebíč (10.09.1999)</t>
  </si>
  <si>
    <t>Umělecká knižní vazba</t>
  </si>
  <si>
    <t>Vernisáž (07.10.1999)</t>
  </si>
  <si>
    <t>O restaurování</t>
  </si>
  <si>
    <t>Vernisáž (11.11.1999)</t>
  </si>
  <si>
    <t>Vernisáž (18.11.1999)</t>
  </si>
  <si>
    <t>Zadní synagoga: Památky Židovské třebíčské obce</t>
  </si>
  <si>
    <t>Vernisáž (17.01.2000)</t>
  </si>
  <si>
    <t>Byliny pro zdraví a krásu</t>
  </si>
  <si>
    <t>Vernisáž (24.02.2000)</t>
  </si>
  <si>
    <t>Vernisáž (16.03.2000)</t>
  </si>
  <si>
    <t>Vernisáž (13.04.2000)</t>
  </si>
  <si>
    <t>sestřih</t>
  </si>
  <si>
    <t>Něžné krutosti Ladislava Nováka</t>
  </si>
  <si>
    <t>vyr. Koala pro Východočes. galerii Pardubice</t>
  </si>
  <si>
    <t>OÚ Třebíč: Putování po třebíčském kraji</t>
  </si>
  <si>
    <t>Perly jižní Moravy</t>
  </si>
  <si>
    <t>Televizní a reklamní společnost Brno</t>
  </si>
  <si>
    <t>Dýmky a svět</t>
  </si>
  <si>
    <t>Vernisáž, Opava (01/2000)</t>
  </si>
  <si>
    <t>Vernisáž (27.01.2000)</t>
  </si>
  <si>
    <t>Luděk Bartůněk: Sochy, obrazy</t>
  </si>
  <si>
    <t>Vernisáž (01.06.2000)</t>
  </si>
  <si>
    <t>Třebíčsko v obrazech Vladimíra Lavického</t>
  </si>
  <si>
    <t>Vernisáž (06.06.2000)</t>
  </si>
  <si>
    <t>Neznámá Indonésie</t>
  </si>
  <si>
    <t>Vernisáž (28.06.2000)</t>
  </si>
  <si>
    <t>Náš venkov: Dobrá Voda</t>
  </si>
  <si>
    <t>Česká televize</t>
  </si>
  <si>
    <t>Zvonařská dílna Dytrychových</t>
  </si>
  <si>
    <t>My Markomani</t>
  </si>
  <si>
    <t>Vernisáž (31.08.2000)</t>
  </si>
  <si>
    <t>Easy Card: Muzeum voskových figurin</t>
  </si>
  <si>
    <t>24.-26.05.2000</t>
  </si>
  <si>
    <t>Otokar Březina</t>
  </si>
  <si>
    <t>Deset století architektury</t>
  </si>
  <si>
    <t>P.S.T. studio</t>
  </si>
  <si>
    <t>Dřevořezba Třebíč 96</t>
  </si>
  <si>
    <t>Indonésie</t>
  </si>
  <si>
    <t>Muzeum Vysočiny Třebíč</t>
  </si>
  <si>
    <t>Pátrání po bobrovi</t>
  </si>
  <si>
    <t>Mohelenská hadcová step</t>
  </si>
  <si>
    <t>Filmový archiv O. Knolla</t>
  </si>
  <si>
    <t>Bible Kralická, Náměšť nad Oslavou, Ledňáček</t>
  </si>
  <si>
    <t>Ledňáček</t>
  </si>
  <si>
    <t>Ladislav Novák</t>
  </si>
  <si>
    <t>Ladislav Novák (1925-1999)</t>
  </si>
  <si>
    <t>Třebíčské kouření</t>
  </si>
  <si>
    <t>105 let muzejnictví v Třebíči</t>
  </si>
  <si>
    <t>Vizitky českých muzeí a galerií</t>
  </si>
  <si>
    <t>Jakubov - část I.</t>
  </si>
  <si>
    <t>Jakubov - část II.</t>
  </si>
  <si>
    <t>Ve znamení lastury: Jakubov III. díl</t>
  </si>
  <si>
    <t>Jakubov: Setkání rodáků</t>
  </si>
  <si>
    <t>Trampská historie řeky Jihlavky</t>
  </si>
  <si>
    <t>Ke 111. výročí otevření transverzální dráhy Okříšky-Brno.</t>
  </si>
  <si>
    <t>Scénář a režie: Kuba Jureček</t>
  </si>
  <si>
    <r>
      <t xml:space="preserve">Parní vlak
</t>
    </r>
    <r>
      <rPr>
        <i/>
        <sz val="12"/>
        <color theme="1"/>
        <rFont val="Calibri"/>
        <family val="2"/>
        <charset val="238"/>
        <scheme val="minor"/>
      </rPr>
      <t>vč. Syenitové skály a Otevření třebíčské věže?</t>
    </r>
  </si>
  <si>
    <t>Už máte vypálené? Destilování ovoce v minulosti a dnes</t>
  </si>
  <si>
    <t>Zelená krása mechorostů aneb Jak se státi bryologem</t>
  </si>
  <si>
    <t>PROL studio</t>
  </si>
  <si>
    <t>Ptačí vejce aneb Kouzelný svět oologie</t>
  </si>
  <si>
    <r>
      <t xml:space="preserve">Hommage </t>
    </r>
    <r>
      <rPr>
        <sz val="12"/>
        <color theme="1"/>
        <rFont val="Calibri"/>
        <family val="2"/>
        <charset val="238"/>
      </rPr>
      <t>à</t>
    </r>
    <r>
      <rPr>
        <sz val="12"/>
        <color theme="1"/>
        <rFont val="Calibri"/>
        <family val="2"/>
        <charset val="238"/>
        <scheme val="minor"/>
      </rPr>
      <t xml:space="preserve"> Casanova. Pocta Casanovovi</t>
    </r>
  </si>
  <si>
    <t>Loutkové divadlo v čes. zemích. Historie a současnost</t>
  </si>
  <si>
    <t>Kabelky ze sbírky
Ing. Dany Komárkové</t>
  </si>
  <si>
    <t>Marius Jakubec:
obrazy, kresby, grafika</t>
  </si>
  <si>
    <t>Zvonařská dílna
Marie Tomáškové-Dytrychové</t>
  </si>
  <si>
    <t>Vernisáž, Malovaný dům (07.09.1999)</t>
  </si>
  <si>
    <t>Pradědeček po škole aneb
Uč se synu moudrým býti</t>
  </si>
  <si>
    <t>Program</t>
  </si>
  <si>
    <t>Svět kamenů.
Minerály zvětrávacích proces</t>
  </si>
  <si>
    <t>Hrady romantickýma očima</t>
  </si>
  <si>
    <t>Jiří Winter NEPRAKTA
&amp; René RENDA Janoštík: Učitel a žák</t>
  </si>
  <si>
    <t>Návštěva ministra kultury ČR
Pavla Dostála v okrese Třebíč</t>
  </si>
  <si>
    <t>KOALA</t>
  </si>
  <si>
    <t>Fotografie z trezoru. Sumatra 1962
kamerou inženýrů
Hanzelky a Zikmunda</t>
  </si>
  <si>
    <t>Záznam z programu ČT1, 12.02.2000</t>
  </si>
  <si>
    <t>5. Veletrh muzeí ČR</t>
  </si>
  <si>
    <t>Klášterní baziliky II (Třebíč)</t>
  </si>
  <si>
    <t>Bohumil Trešer</t>
  </si>
  <si>
    <t>Povídání o ježcích</t>
  </si>
  <si>
    <t>Zpracováno jako metodický materiál pro MŠ a 1. stupeň ZŠ</t>
  </si>
  <si>
    <t>Jirka-Hodonín, Jirka-Náměšť
+ J. Dufek, Dědeček a babička Knollovi</t>
  </si>
  <si>
    <t>Filmy z pozůstalosti O. Knolla, fotografa z Náměště nad Oslavou</t>
  </si>
  <si>
    <t>Točil O. Knoll a J. Žalud, 30. léta 20. stol.</t>
  </si>
  <si>
    <t>Vítězslav Nezval známý - neznámý</t>
  </si>
  <si>
    <t>Libor Smejkal, video-foto</t>
  </si>
  <si>
    <t>aneb Jak se žije v Jakubově na počátku 21. století</t>
  </si>
  <si>
    <t>Obec roku 2005 Kraje Vysočina</t>
  </si>
  <si>
    <t>Etnografický ústav AVČR a CINEPOINT</t>
  </si>
  <si>
    <t>Mechanické betlémy. Betlémy z Ústí nad Orlicí. Králické betlémy. Rodinná tradice</t>
  </si>
  <si>
    <t>PF 2003</t>
  </si>
  <si>
    <t>Martin Piro</t>
  </si>
  <si>
    <t>nebo jen
13 min.?</t>
  </si>
  <si>
    <t>Česká televize
a Film Brevis</t>
  </si>
  <si>
    <t>MINIATELIÉR COLOR SERVICE "FÓRUM",
Hana Janovská</t>
  </si>
  <si>
    <t>hodin</t>
  </si>
  <si>
    <t>minut</t>
  </si>
  <si>
    <t>3_15_017</t>
  </si>
  <si>
    <t>Stěhování sbírkových předmět ze zámku do nového depozitáře MVT na ulici Kosmákova 1319/66</t>
  </si>
  <si>
    <t>DVD</t>
  </si>
  <si>
    <t>Třebíčsko, I. díl</t>
  </si>
  <si>
    <t>35 mm film</t>
  </si>
  <si>
    <t>1 111 m</t>
  </si>
  <si>
    <t>Třebíčsko, II. díl</t>
  </si>
  <si>
    <t>Osvobození</t>
  </si>
  <si>
    <t>16 mm film</t>
  </si>
  <si>
    <t>353 m</t>
  </si>
  <si>
    <t>Osvobození č. 5</t>
  </si>
  <si>
    <t>282 m</t>
  </si>
  <si>
    <t>108 m</t>
  </si>
  <si>
    <t>Hroznatín, 2. red. kop. čb</t>
  </si>
  <si>
    <t>Hroznatín, 3. red. kop. čb</t>
  </si>
  <si>
    <t>Hroznatín, 5. red. kop. čb</t>
  </si>
  <si>
    <t>zvukový pásek</t>
  </si>
  <si>
    <t>Dělnické hnutí</t>
  </si>
  <si>
    <t>Třebíč, Nezval</t>
  </si>
  <si>
    <t>Výpověď pamětníků</t>
  </si>
  <si>
    <t>D3_057-01</t>
  </si>
  <si>
    <t>D3_057-02</t>
  </si>
  <si>
    <t>D3_057-03</t>
  </si>
  <si>
    <t>D3_057-04</t>
  </si>
  <si>
    <t>D3_057-05</t>
  </si>
  <si>
    <t>D3_057-06</t>
  </si>
  <si>
    <t>D3_057-07</t>
  </si>
  <si>
    <t>D3_057-08</t>
  </si>
  <si>
    <t>D3_057-09</t>
  </si>
  <si>
    <t>D3_057-10</t>
  </si>
  <si>
    <t>D3_058-01</t>
  </si>
  <si>
    <t>D3_058-02</t>
  </si>
  <si>
    <t>D3_058-03</t>
  </si>
  <si>
    <t>D3_058-04</t>
  </si>
  <si>
    <t>Babice: Atentát, výpověď Bláhy</t>
  </si>
  <si>
    <t>D3_012-79</t>
  </si>
  <si>
    <t>Tasov, výkum kostelů (prof. Unger)</t>
  </si>
  <si>
    <t>Mini DV kazeta Sony DVM60</t>
  </si>
  <si>
    <t>Záznam pamětí Marie Zadražilové
z Dačic-mlýna</t>
  </si>
  <si>
    <t>Záznam besedy v Babicích
s Annou Bečkovou</t>
  </si>
  <si>
    <t>Vzpomínky Jana Kučery
na Heydrichiádu</t>
  </si>
  <si>
    <t>3_13_128</t>
  </si>
  <si>
    <t>Lidmila Dohnalová, Luboš Dohnal, Ivo Kostelecký</t>
  </si>
  <si>
    <t>Skály I.</t>
  </si>
  <si>
    <t>Přírodní útvary od Tasova k Přeckovu</t>
  </si>
  <si>
    <t>prozatím
v jiné všeobecné</t>
  </si>
  <si>
    <t>Cornštejn 1962</t>
  </si>
  <si>
    <t>Autor MUDr. Miroslav Salač; výlet na zříceninu Cornštejn na Vranovské přehradě</t>
  </si>
  <si>
    <t>Junácký slib 1969</t>
  </si>
  <si>
    <t>Autor MUDr. Miroslav Salač; hromadné složení skautského slibu moravskobudějovických skautů na Hrachovci</t>
  </si>
  <si>
    <t>Dunajec 1969</t>
  </si>
  <si>
    <t>Autor MUDr. Miroslav Salač; společný tábor třebíčských a moravskobudějovických skautů</t>
  </si>
  <si>
    <t>Dunajec 1970</t>
  </si>
  <si>
    <t>Zíchov 1970</t>
  </si>
  <si>
    <t>Lyžování (snad kurz) v Zíchově na Domažlicku</t>
  </si>
  <si>
    <t>Markvarec - prevence</t>
  </si>
  <si>
    <t>Prenevtivní lékařské prohlídky na venkově. Asi začátek 70. let</t>
  </si>
  <si>
    <t>Prevence 1</t>
  </si>
  <si>
    <t>Prevence 2</t>
  </si>
  <si>
    <t>O minulosti zdravotnictví</t>
  </si>
  <si>
    <t>Amatérský dokument jihlavských autorů o zdravotnictví</t>
  </si>
  <si>
    <t>Člověk bez bílého pláště</t>
  </si>
  <si>
    <t>8 mm film</t>
  </si>
  <si>
    <t>50 m</t>
  </si>
  <si>
    <t>20 m</t>
  </si>
  <si>
    <t>1 kotouč,
tj. 26,5 m</t>
  </si>
  <si>
    <r>
      <rPr>
        <sz val="11"/>
        <color theme="1"/>
        <rFont val="Aptos Narrow"/>
        <family val="2"/>
      </rPr>
      <t>½</t>
    </r>
    <r>
      <rPr>
        <sz val="11"/>
        <color theme="1"/>
        <rFont val="Calibri"/>
        <family val="2"/>
        <charset val="238"/>
      </rPr>
      <t xml:space="preserve"> kotouče,
tj. </t>
    </r>
    <r>
      <rPr>
        <sz val="11"/>
        <color theme="1"/>
        <rFont val="Calibri"/>
        <family val="2"/>
        <charset val="238"/>
        <scheme val="minor"/>
      </rPr>
      <t>26,5 m</t>
    </r>
  </si>
  <si>
    <t>MB01</t>
  </si>
  <si>
    <t>MB02</t>
  </si>
  <si>
    <t>MB03</t>
  </si>
  <si>
    <t>MB04</t>
  </si>
  <si>
    <t>MB05</t>
  </si>
  <si>
    <t>MB06</t>
  </si>
  <si>
    <t>MB07</t>
  </si>
  <si>
    <t>MB08</t>
  </si>
  <si>
    <t>MB09</t>
  </si>
  <si>
    <t>MB10</t>
  </si>
  <si>
    <t>Poř.
čís.</t>
  </si>
  <si>
    <t>111.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</si>
</sst>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theme="0" tint="-4.9989318521683403E-2"/>
      <name val="Calibri"/>
      <family val="2"/>
      <charset val="238"/>
      <scheme val="minor"/>
    </font>
    <font>
      <b/>
      <sz val="12"/>
      <color theme="0" tint="-0.1499984740745262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Aptos Narrow"/>
      <family val="2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2">
    <xf numFmtId="0" fontId="0" fillId="0" borderId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2" fillId="9" borderId="17" applyNumberFormat="0" applyFont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13" applyNumberFormat="0" applyAlignment="0" applyProtection="0"/>
    <xf numFmtId="0" fontId="21" fillId="7" borderId="14" applyNumberFormat="0" applyAlignment="0" applyProtection="0"/>
    <xf numFmtId="0" fontId="22" fillId="7" borderId="13" applyNumberFormat="0" applyAlignment="0" applyProtection="0"/>
    <xf numFmtId="0" fontId="23" fillId="0" borderId="15" applyNumberFormat="0" applyFill="0" applyAlignment="0" applyProtection="0"/>
    <xf numFmtId="0" fontId="24" fillId="8" borderId="1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28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28" fillId="33" borderId="0" applyNumberFormat="0" applyBorder="0" applyAlignment="0" applyProtection="0"/>
  </cellStyleXfs>
  <cellXfs count="82">
    <xf numFmtId="0" fontId="0" fillId="0" borderId="0" xfId="0"/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5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5" fillId="0" borderId="0" xfId="0" applyFont="1" applyAlignment="1">
      <alignment horizontal="right" vertical="center"/>
    </xf>
    <xf numFmtId="0" fontId="35" fillId="0" borderId="0" xfId="0" applyFont="1" applyAlignment="1">
      <alignment horizontal="left" vertical="center"/>
    </xf>
    <xf numFmtId="1" fontId="35" fillId="0" borderId="0" xfId="0" applyNumberFormat="1" applyFont="1" applyAlignment="1">
      <alignment horizontal="right" vertical="center"/>
    </xf>
    <xf numFmtId="0" fontId="29" fillId="0" borderId="1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9" fillId="0" borderId="22" xfId="0" applyFont="1" applyBorder="1" applyAlignment="1">
      <alignment horizontal="left" vertical="center" wrapText="1"/>
    </xf>
    <xf numFmtId="0" fontId="9" fillId="0" borderId="22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22" xfId="0" applyFont="1" applyBorder="1" applyAlignment="1">
      <alignment horizontal="right" vertical="center"/>
    </xf>
    <xf numFmtId="0" fontId="9" fillId="0" borderId="23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6" fillId="0" borderId="0" xfId="0" applyFont="1" applyAlignment="1">
      <alignment horizontal="right" vertical="center" wrapText="1"/>
    </xf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2" fillId="0" borderId="19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 wrapText="1"/>
    </xf>
    <xf numFmtId="0" fontId="29" fillId="0" borderId="24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9" fillId="0" borderId="5" xfId="0" applyFont="1" applyBorder="1" applyAlignment="1">
      <alignment horizontal="right" vertical="center"/>
    </xf>
    <xf numFmtId="0" fontId="29" fillId="0" borderId="1" xfId="0" applyFont="1" applyBorder="1" applyAlignment="1">
      <alignment horizontal="left" vertical="center"/>
    </xf>
    <xf numFmtId="0" fontId="11" fillId="2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31" fillId="0" borderId="0" xfId="0" applyFont="1" applyAlignment="1">
      <alignment horizontal="center"/>
    </xf>
    <xf numFmtId="0" fontId="31" fillId="0" borderId="20" xfId="0" applyFont="1" applyBorder="1" applyAlignment="1">
      <alignment horizontal="center" vertical="center"/>
    </xf>
  </cellXfs>
  <cellStyles count="42">
    <cellStyle name="20 % – Zvýraznění 1 2" xfId="19" xr:uid="{00000000-0005-0000-0000-000000000000}"/>
    <cellStyle name="20 % – Zvýraznění 2 2" xfId="23" xr:uid="{00000000-0005-0000-0000-000001000000}"/>
    <cellStyle name="20 % – Zvýraznění 3 2" xfId="27" xr:uid="{00000000-0005-0000-0000-000002000000}"/>
    <cellStyle name="20 % – Zvýraznění 4 2" xfId="31" xr:uid="{00000000-0005-0000-0000-000003000000}"/>
    <cellStyle name="20 % – Zvýraznění 5 2" xfId="35" xr:uid="{00000000-0005-0000-0000-000004000000}"/>
    <cellStyle name="20 % – Zvýraznění 6 2" xfId="39" xr:uid="{00000000-0005-0000-0000-000005000000}"/>
    <cellStyle name="40 % – Zvýraznění 1 2" xfId="20" xr:uid="{00000000-0005-0000-0000-000006000000}"/>
    <cellStyle name="40 % – Zvýraznění 2 2" xfId="24" xr:uid="{00000000-0005-0000-0000-000007000000}"/>
    <cellStyle name="40 % – Zvýraznění 3 2" xfId="28" xr:uid="{00000000-0005-0000-0000-000008000000}"/>
    <cellStyle name="40 % – Zvýraznění 4 2" xfId="32" xr:uid="{00000000-0005-0000-0000-000009000000}"/>
    <cellStyle name="40 % – Zvýraznění 5 2" xfId="36" xr:uid="{00000000-0005-0000-0000-00000A000000}"/>
    <cellStyle name="40 % – Zvýraznění 6 2" xfId="40" xr:uid="{00000000-0005-0000-0000-00000B000000}"/>
    <cellStyle name="60 % – Zvýraznění 1 2" xfId="21" xr:uid="{00000000-0005-0000-0000-00000C000000}"/>
    <cellStyle name="60 % – Zvýraznění 2 2" xfId="25" xr:uid="{00000000-0005-0000-0000-00000D000000}"/>
    <cellStyle name="60 % – Zvýraznění 3 2" xfId="29" xr:uid="{00000000-0005-0000-0000-00000E000000}"/>
    <cellStyle name="60 % – Zvýraznění 4 2" xfId="33" xr:uid="{00000000-0005-0000-0000-00000F000000}"/>
    <cellStyle name="60 % – Zvýraznění 5 2" xfId="37" xr:uid="{00000000-0005-0000-0000-000010000000}"/>
    <cellStyle name="60 % – Zvýraznění 6 2" xfId="41" xr:uid="{00000000-0005-0000-0000-000011000000}"/>
    <cellStyle name="Celkem 2" xfId="17" xr:uid="{00000000-0005-0000-0000-000012000000}"/>
    <cellStyle name="Kontrolní buňka 2" xfId="14" xr:uid="{00000000-0005-0000-0000-000013000000}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ev 2" xfId="6" xr:uid="{00000000-0005-0000-0000-000018000000}"/>
    <cellStyle name="Neutrální 2" xfId="9" xr:uid="{00000000-0005-0000-0000-000019000000}"/>
    <cellStyle name="Normální" xfId="0" builtinId="0"/>
    <cellStyle name="Poznámka" xfId="5" builtinId="10" customBuiltin="1"/>
    <cellStyle name="Propojená buňka 2" xfId="13" xr:uid="{00000000-0005-0000-0000-00001C000000}"/>
    <cellStyle name="Správně 2" xfId="7" xr:uid="{00000000-0005-0000-0000-00001D000000}"/>
    <cellStyle name="Špatně 2" xfId="8" xr:uid="{00000000-0005-0000-0000-00001E000000}"/>
    <cellStyle name="Text upozornění 2" xfId="15" xr:uid="{00000000-0005-0000-0000-00001F000000}"/>
    <cellStyle name="Vstup 2" xfId="10" xr:uid="{00000000-0005-0000-0000-000020000000}"/>
    <cellStyle name="Výpočet 2" xfId="12" xr:uid="{00000000-0005-0000-0000-000021000000}"/>
    <cellStyle name="Výstup 2" xfId="11" xr:uid="{00000000-0005-0000-0000-000022000000}"/>
    <cellStyle name="Vysvětlující text 2" xfId="16" xr:uid="{00000000-0005-0000-0000-000023000000}"/>
    <cellStyle name="Zvýraznění 1 2" xfId="18" xr:uid="{00000000-0005-0000-0000-000024000000}"/>
    <cellStyle name="Zvýraznění 2 2" xfId="22" xr:uid="{00000000-0005-0000-0000-000025000000}"/>
    <cellStyle name="Zvýraznění 3 2" xfId="26" xr:uid="{00000000-0005-0000-0000-000026000000}"/>
    <cellStyle name="Zvýraznění 4 2" xfId="30" xr:uid="{00000000-0005-0000-0000-000027000000}"/>
    <cellStyle name="Zvýraznění 5 2" xfId="34" xr:uid="{00000000-0005-0000-0000-000028000000}"/>
    <cellStyle name="Zvýraznění 6 2" xfId="38" xr:uid="{00000000-0005-0000-0000-00002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9"/>
  <sheetViews>
    <sheetView tabSelected="1" zoomScale="115" zoomScaleNormal="115" workbookViewId="0">
      <pane ySplit="1" topLeftCell="A44" activePane="bottomLeft" state="frozen"/>
      <selection pane="bottomLeft" activeCell="A2" sqref="A2:A126"/>
    </sheetView>
  </sheetViews>
  <sheetFormatPr defaultRowHeight="15" x14ac:dyDescent="0.25"/>
  <cols>
    <col min="1" max="1" width="7.85546875" style="31" bestFit="1" customWidth="1"/>
    <col min="2" max="2" width="10.42578125" style="31" bestFit="1" customWidth="1"/>
    <col min="3" max="3" width="24.28515625" style="14" bestFit="1" customWidth="1"/>
    <col min="4" max="4" width="35.85546875" style="18" bestFit="1" customWidth="1"/>
    <col min="5" max="5" width="39.7109375" style="18" bestFit="1" customWidth="1"/>
    <col min="6" max="6" width="5.85546875" style="31" bestFit="1" customWidth="1"/>
    <col min="7" max="7" width="8.28515625" style="30" bestFit="1" customWidth="1"/>
    <col min="8" max="8" width="7.28515625" style="31" bestFit="1" customWidth="1"/>
    <col min="9" max="9" width="14.28515625" bestFit="1" customWidth="1"/>
  </cols>
  <sheetData>
    <row r="1" spans="1:9" s="19" customFormat="1" ht="32.25" thickBot="1" x14ac:dyDescent="0.3">
      <c r="A1" s="1" t="s">
        <v>0</v>
      </c>
      <c r="B1" s="2" t="s">
        <v>33</v>
      </c>
      <c r="C1" s="10" t="s">
        <v>257</v>
      </c>
      <c r="D1" s="10" t="s">
        <v>255</v>
      </c>
      <c r="E1" s="10" t="s">
        <v>1</v>
      </c>
      <c r="F1" s="2" t="s">
        <v>259</v>
      </c>
      <c r="G1" s="10" t="s">
        <v>277</v>
      </c>
      <c r="H1" s="2" t="s">
        <v>34</v>
      </c>
      <c r="I1" s="3" t="s">
        <v>35</v>
      </c>
    </row>
    <row r="2" spans="1:9" ht="31.5" x14ac:dyDescent="0.25">
      <c r="A2" s="36" t="s">
        <v>2</v>
      </c>
      <c r="B2" s="37" t="s">
        <v>130</v>
      </c>
      <c r="C2" s="38" t="s">
        <v>258</v>
      </c>
      <c r="D2" s="39" t="s">
        <v>256</v>
      </c>
      <c r="E2" s="40" t="s">
        <v>361</v>
      </c>
      <c r="F2" s="41">
        <v>1991</v>
      </c>
      <c r="G2" s="42">
        <v>28</v>
      </c>
      <c r="H2" s="41">
        <v>1</v>
      </c>
      <c r="I2" s="43"/>
    </row>
    <row r="3" spans="1:9" ht="15.75" x14ac:dyDescent="0.25">
      <c r="A3" s="9" t="s">
        <v>3</v>
      </c>
      <c r="B3" s="11" t="s">
        <v>131</v>
      </c>
      <c r="C3" s="35" t="s">
        <v>258</v>
      </c>
      <c r="D3" s="15" t="s">
        <v>260</v>
      </c>
      <c r="E3" s="15"/>
      <c r="F3" s="12">
        <v>1992</v>
      </c>
      <c r="G3" s="78">
        <v>18</v>
      </c>
      <c r="H3" s="12">
        <v>1</v>
      </c>
      <c r="I3" s="5"/>
    </row>
    <row r="4" spans="1:9" ht="15.75" x14ac:dyDescent="0.25">
      <c r="A4" s="9" t="s">
        <v>4</v>
      </c>
      <c r="B4" s="11" t="s">
        <v>132</v>
      </c>
      <c r="C4" s="35" t="s">
        <v>261</v>
      </c>
      <c r="D4" s="15" t="s">
        <v>262</v>
      </c>
      <c r="E4" s="15"/>
      <c r="F4" s="12">
        <v>1994</v>
      </c>
      <c r="G4" s="29">
        <v>50</v>
      </c>
      <c r="H4" s="12">
        <v>1</v>
      </c>
      <c r="I4" s="5"/>
    </row>
    <row r="5" spans="1:9" ht="31.5" x14ac:dyDescent="0.25">
      <c r="A5" s="9" t="s">
        <v>5</v>
      </c>
      <c r="B5" s="11" t="s">
        <v>133</v>
      </c>
      <c r="C5" s="35" t="s">
        <v>263</v>
      </c>
      <c r="D5" s="15" t="s">
        <v>264</v>
      </c>
      <c r="E5" s="20" t="s">
        <v>360</v>
      </c>
      <c r="F5" s="12">
        <v>1995</v>
      </c>
      <c r="G5" s="78">
        <v>87</v>
      </c>
      <c r="H5" s="12">
        <v>1</v>
      </c>
      <c r="I5" s="5"/>
    </row>
    <row r="6" spans="1:9" ht="47.25" x14ac:dyDescent="0.25">
      <c r="A6" s="9" t="s">
        <v>6</v>
      </c>
      <c r="B6" s="11" t="s">
        <v>134</v>
      </c>
      <c r="C6" s="35" t="s">
        <v>481</v>
      </c>
      <c r="D6" s="15" t="s">
        <v>265</v>
      </c>
      <c r="E6" s="15"/>
      <c r="F6" s="12">
        <v>1995</v>
      </c>
      <c r="G6" s="78">
        <v>92</v>
      </c>
      <c r="H6" s="12">
        <v>1</v>
      </c>
      <c r="I6" s="5"/>
    </row>
    <row r="7" spans="1:9" ht="15.75" x14ac:dyDescent="0.25">
      <c r="A7" s="9" t="s">
        <v>7</v>
      </c>
      <c r="B7" s="11" t="s">
        <v>135</v>
      </c>
      <c r="C7" s="35" t="s">
        <v>266</v>
      </c>
      <c r="D7" s="15" t="s">
        <v>267</v>
      </c>
      <c r="E7" s="15"/>
      <c r="F7" s="12"/>
      <c r="G7" s="78">
        <v>204</v>
      </c>
      <c r="H7" s="12">
        <v>1</v>
      </c>
      <c r="I7" s="5"/>
    </row>
    <row r="8" spans="1:9" ht="31.5" x14ac:dyDescent="0.25">
      <c r="A8" s="9" t="s">
        <v>8</v>
      </c>
      <c r="B8" s="11" t="s">
        <v>136</v>
      </c>
      <c r="C8" s="35" t="s">
        <v>269</v>
      </c>
      <c r="D8" s="15" t="s">
        <v>268</v>
      </c>
      <c r="E8" s="15"/>
      <c r="F8" s="12">
        <v>1996</v>
      </c>
      <c r="G8" s="78">
        <v>6</v>
      </c>
      <c r="H8" s="12">
        <v>1</v>
      </c>
      <c r="I8" s="5"/>
    </row>
    <row r="9" spans="1:9" ht="47.25" x14ac:dyDescent="0.25">
      <c r="A9" s="9" t="s">
        <v>9</v>
      </c>
      <c r="B9" s="11" t="s">
        <v>137</v>
      </c>
      <c r="C9" s="35"/>
      <c r="D9" s="15" t="s">
        <v>270</v>
      </c>
      <c r="E9" s="15" t="s">
        <v>271</v>
      </c>
      <c r="F9" s="12">
        <v>1996</v>
      </c>
      <c r="G9" s="78">
        <v>29</v>
      </c>
      <c r="H9" s="12">
        <v>1</v>
      </c>
      <c r="I9" s="5"/>
    </row>
    <row r="10" spans="1:9" ht="15.75" x14ac:dyDescent="0.25">
      <c r="A10" s="9" t="s">
        <v>10</v>
      </c>
      <c r="B10" s="11" t="s">
        <v>138</v>
      </c>
      <c r="C10" s="35"/>
      <c r="D10" s="15" t="s">
        <v>272</v>
      </c>
      <c r="E10" s="44" t="s">
        <v>273</v>
      </c>
      <c r="F10" s="12">
        <v>1996</v>
      </c>
      <c r="G10" s="78">
        <v>30</v>
      </c>
      <c r="H10" s="12">
        <v>1</v>
      </c>
      <c r="I10" s="5"/>
    </row>
    <row r="11" spans="1:9" ht="31.5" x14ac:dyDescent="0.25">
      <c r="A11" s="9" t="s">
        <v>11</v>
      </c>
      <c r="B11" s="11" t="s">
        <v>139</v>
      </c>
      <c r="C11" s="35" t="s">
        <v>275</v>
      </c>
      <c r="D11" s="15" t="s">
        <v>274</v>
      </c>
      <c r="E11" s="15" t="s">
        <v>276</v>
      </c>
      <c r="F11" s="12">
        <v>1996</v>
      </c>
      <c r="G11" s="29">
        <f>3*60</f>
        <v>180</v>
      </c>
      <c r="H11" s="12">
        <v>1</v>
      </c>
      <c r="I11" s="5" t="s">
        <v>278</v>
      </c>
    </row>
    <row r="12" spans="1:9" ht="32.25" thickBot="1" x14ac:dyDescent="0.3">
      <c r="A12" s="9" t="s">
        <v>12</v>
      </c>
      <c r="B12" s="11" t="s">
        <v>140</v>
      </c>
      <c r="C12" s="35" t="s">
        <v>275</v>
      </c>
      <c r="D12" s="15" t="s">
        <v>274</v>
      </c>
      <c r="E12" s="15" t="s">
        <v>276</v>
      </c>
      <c r="F12" s="12">
        <v>1996</v>
      </c>
      <c r="G12" s="78">
        <v>58</v>
      </c>
      <c r="H12" s="12">
        <v>1</v>
      </c>
      <c r="I12" s="45" t="s">
        <v>307</v>
      </c>
    </row>
    <row r="13" spans="1:9" ht="31.5" x14ac:dyDescent="0.25">
      <c r="A13" s="36" t="s">
        <v>13</v>
      </c>
      <c r="B13" s="11" t="s">
        <v>141</v>
      </c>
      <c r="C13" s="35" t="s">
        <v>279</v>
      </c>
      <c r="D13" s="15" t="s">
        <v>280</v>
      </c>
      <c r="E13" s="15" t="s">
        <v>281</v>
      </c>
      <c r="F13" s="12"/>
      <c r="G13" s="29">
        <f>12+8+20+30</f>
        <v>70</v>
      </c>
      <c r="H13" s="12">
        <v>1</v>
      </c>
      <c r="I13" s="5"/>
    </row>
    <row r="14" spans="1:9" ht="15.75" x14ac:dyDescent="0.25">
      <c r="A14" s="9" t="s">
        <v>14</v>
      </c>
      <c r="B14" s="11" t="s">
        <v>142</v>
      </c>
      <c r="C14" s="35" t="s">
        <v>279</v>
      </c>
      <c r="D14" s="15" t="s">
        <v>282</v>
      </c>
      <c r="E14" s="15" t="s">
        <v>283</v>
      </c>
      <c r="F14" s="12"/>
      <c r="G14" s="29">
        <f>20+17</f>
        <v>37</v>
      </c>
      <c r="H14" s="12">
        <v>1</v>
      </c>
      <c r="I14" s="5"/>
    </row>
    <row r="15" spans="1:9" ht="31.5" x14ac:dyDescent="0.25">
      <c r="A15" s="9" t="s">
        <v>15</v>
      </c>
      <c r="B15" s="11" t="s">
        <v>143</v>
      </c>
      <c r="C15" s="35" t="s">
        <v>279</v>
      </c>
      <c r="D15" s="15" t="s">
        <v>284</v>
      </c>
      <c r="E15" s="15" t="s">
        <v>285</v>
      </c>
      <c r="F15" s="12"/>
      <c r="G15" s="29">
        <f>7+6+22+20+6+16+7+11</f>
        <v>95</v>
      </c>
      <c r="H15" s="12">
        <v>1</v>
      </c>
      <c r="I15" s="5"/>
    </row>
    <row r="16" spans="1:9" ht="31.5" x14ac:dyDescent="0.25">
      <c r="A16" s="9" t="s">
        <v>16</v>
      </c>
      <c r="B16" s="11" t="s">
        <v>144</v>
      </c>
      <c r="C16" s="35" t="s">
        <v>279</v>
      </c>
      <c r="D16" s="15" t="s">
        <v>287</v>
      </c>
      <c r="E16" s="15" t="s">
        <v>286</v>
      </c>
      <c r="F16" s="12"/>
      <c r="G16" s="29">
        <f>16+7+45</f>
        <v>68</v>
      </c>
      <c r="H16" s="12">
        <v>2</v>
      </c>
      <c r="I16" s="5"/>
    </row>
    <row r="17" spans="1:9" ht="15.75" x14ac:dyDescent="0.25">
      <c r="A17" s="9" t="s">
        <v>17</v>
      </c>
      <c r="B17" s="11" t="s">
        <v>145</v>
      </c>
      <c r="C17" s="35" t="s">
        <v>279</v>
      </c>
      <c r="D17" s="15" t="s">
        <v>288</v>
      </c>
      <c r="E17" s="15" t="s">
        <v>289</v>
      </c>
      <c r="F17" s="12"/>
      <c r="G17" s="29">
        <v>168</v>
      </c>
      <c r="H17" s="12">
        <v>2</v>
      </c>
      <c r="I17" s="5"/>
    </row>
    <row r="18" spans="1:9" ht="15.75" x14ac:dyDescent="0.25">
      <c r="A18" s="9" t="s">
        <v>18</v>
      </c>
      <c r="B18" s="11" t="s">
        <v>146</v>
      </c>
      <c r="C18" s="35" t="s">
        <v>290</v>
      </c>
      <c r="D18" s="15" t="s">
        <v>291</v>
      </c>
      <c r="E18" s="15"/>
      <c r="F18" s="12">
        <v>1996</v>
      </c>
      <c r="G18" s="29">
        <v>48</v>
      </c>
      <c r="H18" s="12">
        <v>1</v>
      </c>
      <c r="I18" s="5"/>
    </row>
    <row r="19" spans="1:9" ht="15.75" x14ac:dyDescent="0.25">
      <c r="A19" s="9" t="s">
        <v>19</v>
      </c>
      <c r="B19" s="11" t="s">
        <v>147</v>
      </c>
      <c r="C19" s="35" t="s">
        <v>279</v>
      </c>
      <c r="D19" s="15" t="s">
        <v>292</v>
      </c>
      <c r="E19" s="15" t="s">
        <v>293</v>
      </c>
      <c r="F19" s="12">
        <v>1996</v>
      </c>
      <c r="G19" s="29">
        <f>5+5</f>
        <v>10</v>
      </c>
      <c r="H19" s="12">
        <v>1</v>
      </c>
      <c r="I19" s="5"/>
    </row>
    <row r="20" spans="1:9" ht="31.5" x14ac:dyDescent="0.25">
      <c r="A20" s="9" t="s">
        <v>20</v>
      </c>
      <c r="B20" s="11" t="s">
        <v>148</v>
      </c>
      <c r="C20" s="35" t="s">
        <v>279</v>
      </c>
      <c r="D20" s="15" t="s">
        <v>294</v>
      </c>
      <c r="E20" s="15" t="s">
        <v>295</v>
      </c>
      <c r="F20" s="12">
        <v>1996</v>
      </c>
      <c r="G20" s="29">
        <v>12</v>
      </c>
      <c r="H20" s="12">
        <v>1</v>
      </c>
      <c r="I20" s="5"/>
    </row>
    <row r="21" spans="1:9" ht="15.75" x14ac:dyDescent="0.25">
      <c r="A21" s="9" t="s">
        <v>21</v>
      </c>
      <c r="B21" s="11" t="s">
        <v>149</v>
      </c>
      <c r="C21" s="35" t="s">
        <v>279</v>
      </c>
      <c r="D21" s="15" t="s">
        <v>296</v>
      </c>
      <c r="E21" s="15"/>
      <c r="F21" s="12">
        <v>1996</v>
      </c>
      <c r="G21" s="29">
        <f>35+25</f>
        <v>60</v>
      </c>
      <c r="H21" s="12">
        <v>1</v>
      </c>
      <c r="I21" s="5"/>
    </row>
    <row r="22" spans="1:9" ht="15.75" x14ac:dyDescent="0.25">
      <c r="A22" s="9" t="s">
        <v>22</v>
      </c>
      <c r="B22" s="11" t="s">
        <v>150</v>
      </c>
      <c r="C22" s="35" t="s">
        <v>279</v>
      </c>
      <c r="D22" s="15" t="s">
        <v>297</v>
      </c>
      <c r="E22" s="15" t="s">
        <v>298</v>
      </c>
      <c r="F22" s="12">
        <v>1996</v>
      </c>
      <c r="G22" s="29">
        <v>14</v>
      </c>
      <c r="H22" s="12">
        <v>1</v>
      </c>
      <c r="I22" s="5"/>
    </row>
    <row r="23" spans="1:9" ht="32.25" thickBot="1" x14ac:dyDescent="0.3">
      <c r="A23" s="9" t="s">
        <v>23</v>
      </c>
      <c r="B23" s="11" t="s">
        <v>151</v>
      </c>
      <c r="C23" s="35" t="s">
        <v>275</v>
      </c>
      <c r="D23" s="15" t="s">
        <v>299</v>
      </c>
      <c r="E23" s="15"/>
      <c r="F23" s="12">
        <v>1994</v>
      </c>
      <c r="G23" s="29">
        <v>27</v>
      </c>
      <c r="H23" s="12">
        <v>1</v>
      </c>
      <c r="I23" s="5"/>
    </row>
    <row r="24" spans="1:9" ht="31.5" x14ac:dyDescent="0.25">
      <c r="A24" s="36" t="s">
        <v>24</v>
      </c>
      <c r="B24" s="11" t="s">
        <v>152</v>
      </c>
      <c r="C24" s="35" t="s">
        <v>275</v>
      </c>
      <c r="D24" s="15" t="s">
        <v>300</v>
      </c>
      <c r="E24" s="15" t="s">
        <v>301</v>
      </c>
      <c r="F24" s="12"/>
      <c r="G24" s="78">
        <v>117</v>
      </c>
      <c r="H24" s="12">
        <v>1</v>
      </c>
      <c r="I24" s="5"/>
    </row>
    <row r="25" spans="1:9" ht="31.5" x14ac:dyDescent="0.25">
      <c r="A25" s="9" t="s">
        <v>25</v>
      </c>
      <c r="B25" s="11" t="s">
        <v>153</v>
      </c>
      <c r="C25" s="35" t="s">
        <v>302</v>
      </c>
      <c r="D25" s="20" t="s">
        <v>308</v>
      </c>
      <c r="E25" s="15"/>
      <c r="F25" s="12">
        <v>1995</v>
      </c>
      <c r="G25" s="78">
        <v>8</v>
      </c>
      <c r="H25" s="12">
        <v>1</v>
      </c>
      <c r="I25" s="5"/>
    </row>
    <row r="26" spans="1:9" ht="31.5" x14ac:dyDescent="0.25">
      <c r="A26" s="9" t="s">
        <v>26</v>
      </c>
      <c r="B26" s="11" t="s">
        <v>154</v>
      </c>
      <c r="C26" s="35" t="s">
        <v>275</v>
      </c>
      <c r="D26" s="20" t="s">
        <v>303</v>
      </c>
      <c r="E26" s="20" t="s">
        <v>304</v>
      </c>
      <c r="F26" s="12">
        <v>1995</v>
      </c>
      <c r="G26" s="29">
        <v>16</v>
      </c>
      <c r="H26" s="12">
        <v>1</v>
      </c>
      <c r="I26" s="5"/>
    </row>
    <row r="27" spans="1:9" ht="31.5" x14ac:dyDescent="0.25">
      <c r="A27" s="9" t="s">
        <v>27</v>
      </c>
      <c r="B27" s="11" t="s">
        <v>155</v>
      </c>
      <c r="C27" s="35" t="s">
        <v>275</v>
      </c>
      <c r="D27" s="20" t="s">
        <v>352</v>
      </c>
      <c r="E27" s="20" t="s">
        <v>351</v>
      </c>
      <c r="F27" s="12">
        <v>1995</v>
      </c>
      <c r="G27" s="29">
        <v>48</v>
      </c>
      <c r="H27" s="12">
        <v>1</v>
      </c>
      <c r="I27" s="5"/>
    </row>
    <row r="28" spans="1:9" ht="31.5" x14ac:dyDescent="0.25">
      <c r="A28" s="9" t="s">
        <v>28</v>
      </c>
      <c r="B28" s="11" t="s">
        <v>156</v>
      </c>
      <c r="C28" s="35" t="s">
        <v>275</v>
      </c>
      <c r="D28" s="15" t="s">
        <v>305</v>
      </c>
      <c r="E28" s="15"/>
      <c r="F28" s="12">
        <v>1995</v>
      </c>
      <c r="G28" s="78">
        <v>10</v>
      </c>
      <c r="H28" s="12">
        <v>1</v>
      </c>
      <c r="I28" s="5"/>
    </row>
    <row r="29" spans="1:9" ht="31.5" x14ac:dyDescent="0.25">
      <c r="A29" s="9" t="s">
        <v>29</v>
      </c>
      <c r="B29" s="11" t="s">
        <v>157</v>
      </c>
      <c r="C29" s="35" t="s">
        <v>275</v>
      </c>
      <c r="D29" s="15" t="s">
        <v>306</v>
      </c>
      <c r="E29" s="15"/>
      <c r="F29" s="12"/>
      <c r="G29" s="78">
        <v>24</v>
      </c>
      <c r="H29" s="12">
        <v>1</v>
      </c>
      <c r="I29" s="5"/>
    </row>
    <row r="30" spans="1:9" ht="31.5" x14ac:dyDescent="0.25">
      <c r="A30" s="9" t="s">
        <v>30</v>
      </c>
      <c r="B30" s="11" t="s">
        <v>158</v>
      </c>
      <c r="C30" s="35" t="s">
        <v>275</v>
      </c>
      <c r="D30" s="20" t="s">
        <v>309</v>
      </c>
      <c r="E30" s="15"/>
      <c r="F30" s="12">
        <v>1995</v>
      </c>
      <c r="G30" s="78">
        <v>19</v>
      </c>
      <c r="H30" s="12">
        <v>1</v>
      </c>
      <c r="I30" s="5"/>
    </row>
    <row r="31" spans="1:9" ht="31.5" x14ac:dyDescent="0.25">
      <c r="A31" s="9" t="s">
        <v>31</v>
      </c>
      <c r="B31" s="11" t="s">
        <v>159</v>
      </c>
      <c r="C31" s="35" t="s">
        <v>275</v>
      </c>
      <c r="D31" s="20" t="s">
        <v>310</v>
      </c>
      <c r="E31" s="15"/>
      <c r="F31" s="12"/>
      <c r="G31" s="78">
        <v>32</v>
      </c>
      <c r="H31" s="12">
        <v>1</v>
      </c>
      <c r="I31" s="5"/>
    </row>
    <row r="32" spans="1:9" ht="31.5" x14ac:dyDescent="0.25">
      <c r="A32" s="9" t="s">
        <v>36</v>
      </c>
      <c r="B32" s="11" t="s">
        <v>160</v>
      </c>
      <c r="C32" s="35" t="s">
        <v>275</v>
      </c>
      <c r="D32" s="20" t="s">
        <v>311</v>
      </c>
      <c r="E32" s="20" t="s">
        <v>312</v>
      </c>
      <c r="F32" s="12">
        <v>1995</v>
      </c>
      <c r="G32" s="78">
        <v>15</v>
      </c>
      <c r="H32" s="12">
        <v>1</v>
      </c>
      <c r="I32" s="5"/>
    </row>
    <row r="33" spans="1:9" ht="31.5" x14ac:dyDescent="0.25">
      <c r="A33" s="9" t="s">
        <v>37</v>
      </c>
      <c r="B33" s="11" t="s">
        <v>161</v>
      </c>
      <c r="C33" s="35" t="s">
        <v>275</v>
      </c>
      <c r="D33" s="20" t="s">
        <v>313</v>
      </c>
      <c r="E33" s="20" t="s">
        <v>349</v>
      </c>
      <c r="F33" s="12">
        <v>1996</v>
      </c>
      <c r="G33" s="29">
        <v>13</v>
      </c>
      <c r="H33" s="12">
        <v>1</v>
      </c>
      <c r="I33" s="5"/>
    </row>
    <row r="34" spans="1:9" ht="32.25" thickBot="1" x14ac:dyDescent="0.3">
      <c r="A34" s="9" t="s">
        <v>38</v>
      </c>
      <c r="B34" s="11" t="s">
        <v>162</v>
      </c>
      <c r="C34" s="35" t="s">
        <v>275</v>
      </c>
      <c r="D34" s="20" t="s">
        <v>314</v>
      </c>
      <c r="E34" s="20" t="s">
        <v>350</v>
      </c>
      <c r="F34" s="12">
        <v>1996</v>
      </c>
      <c r="G34" s="78">
        <v>26</v>
      </c>
      <c r="H34" s="12">
        <v>1</v>
      </c>
      <c r="I34" s="5"/>
    </row>
    <row r="35" spans="1:9" ht="15.75" x14ac:dyDescent="0.25">
      <c r="A35" s="36" t="s">
        <v>39</v>
      </c>
      <c r="B35" s="11" t="s">
        <v>163</v>
      </c>
      <c r="C35" s="35" t="s">
        <v>279</v>
      </c>
      <c r="D35" s="24" t="s">
        <v>440</v>
      </c>
      <c r="E35" s="15"/>
      <c r="F35" s="12">
        <v>1997</v>
      </c>
      <c r="G35" s="29">
        <v>36</v>
      </c>
      <c r="H35" s="12">
        <v>1</v>
      </c>
      <c r="I35" s="5"/>
    </row>
    <row r="36" spans="1:9" ht="47.25" x14ac:dyDescent="0.25">
      <c r="A36" s="9" t="s">
        <v>40</v>
      </c>
      <c r="B36" s="11" t="s">
        <v>164</v>
      </c>
      <c r="C36" s="35" t="s">
        <v>279</v>
      </c>
      <c r="D36" s="24" t="s">
        <v>443</v>
      </c>
      <c r="E36" s="24" t="s">
        <v>441</v>
      </c>
      <c r="F36" s="12">
        <v>1997</v>
      </c>
      <c r="G36" s="29">
        <f>13+12+20</f>
        <v>45</v>
      </c>
      <c r="H36" s="12">
        <v>1</v>
      </c>
      <c r="I36" s="46" t="s">
        <v>479</v>
      </c>
    </row>
    <row r="37" spans="1:9" ht="15.75" x14ac:dyDescent="0.25">
      <c r="A37" s="9" t="s">
        <v>41</v>
      </c>
      <c r="B37" s="11" t="s">
        <v>165</v>
      </c>
      <c r="C37" s="35"/>
      <c r="D37" s="20" t="s">
        <v>315</v>
      </c>
      <c r="E37" s="15"/>
      <c r="F37" s="12"/>
      <c r="G37" s="29">
        <v>30</v>
      </c>
      <c r="H37" s="12">
        <v>1</v>
      </c>
      <c r="I37" s="5"/>
    </row>
    <row r="38" spans="1:9" ht="31.5" x14ac:dyDescent="0.25">
      <c r="A38" s="9" t="s">
        <v>42</v>
      </c>
      <c r="B38" s="11" t="s">
        <v>166</v>
      </c>
      <c r="C38" s="35" t="s">
        <v>269</v>
      </c>
      <c r="D38" s="20" t="s">
        <v>316</v>
      </c>
      <c r="E38" s="24" t="s">
        <v>442</v>
      </c>
      <c r="F38" s="12">
        <v>1994</v>
      </c>
      <c r="G38" s="78">
        <v>22</v>
      </c>
      <c r="H38" s="12">
        <v>1</v>
      </c>
      <c r="I38" s="5"/>
    </row>
    <row r="39" spans="1:9" ht="31.5" x14ac:dyDescent="0.25">
      <c r="A39" s="9" t="s">
        <v>43</v>
      </c>
      <c r="B39" s="11" t="s">
        <v>167</v>
      </c>
      <c r="C39" s="35" t="s">
        <v>275</v>
      </c>
      <c r="D39" s="20" t="s">
        <v>353</v>
      </c>
      <c r="E39" s="20" t="s">
        <v>340</v>
      </c>
      <c r="F39" s="12">
        <v>1997</v>
      </c>
      <c r="G39" s="78">
        <v>14</v>
      </c>
      <c r="H39" s="12">
        <v>1</v>
      </c>
      <c r="I39" s="5"/>
    </row>
    <row r="40" spans="1:9" ht="31.5" x14ac:dyDescent="0.25">
      <c r="A40" s="9" t="s">
        <v>44</v>
      </c>
      <c r="B40" s="11" t="s">
        <v>168</v>
      </c>
      <c r="C40" s="35" t="s">
        <v>275</v>
      </c>
      <c r="D40" s="24" t="s">
        <v>444</v>
      </c>
      <c r="E40" s="20" t="s">
        <v>341</v>
      </c>
      <c r="F40" s="12">
        <v>1996</v>
      </c>
      <c r="G40" s="29">
        <v>15</v>
      </c>
      <c r="H40" s="12">
        <v>1</v>
      </c>
      <c r="I40" s="5"/>
    </row>
    <row r="41" spans="1:9" ht="15.75" x14ac:dyDescent="0.25">
      <c r="A41" s="9" t="s">
        <v>45</v>
      </c>
      <c r="B41" s="11" t="s">
        <v>169</v>
      </c>
      <c r="C41" s="35" t="s">
        <v>446</v>
      </c>
      <c r="D41" s="20" t="s">
        <v>354</v>
      </c>
      <c r="E41" s="20" t="s">
        <v>342</v>
      </c>
      <c r="F41" s="12">
        <v>1997</v>
      </c>
      <c r="G41" s="78">
        <v>34</v>
      </c>
      <c r="H41" s="12">
        <v>1</v>
      </c>
      <c r="I41" s="5"/>
    </row>
    <row r="42" spans="1:9" ht="15.75" x14ac:dyDescent="0.25">
      <c r="A42" s="9" t="s">
        <v>46</v>
      </c>
      <c r="B42" s="11" t="s">
        <v>170</v>
      </c>
      <c r="C42" s="35" t="s">
        <v>446</v>
      </c>
      <c r="D42" s="20" t="s">
        <v>355</v>
      </c>
      <c r="E42" s="20" t="s">
        <v>343</v>
      </c>
      <c r="F42" s="12">
        <v>1997</v>
      </c>
      <c r="G42" s="78">
        <v>16</v>
      </c>
      <c r="H42" s="12">
        <v>1</v>
      </c>
      <c r="I42" s="5"/>
    </row>
    <row r="43" spans="1:9" ht="15.75" x14ac:dyDescent="0.25">
      <c r="A43" s="9" t="s">
        <v>47</v>
      </c>
      <c r="B43" s="11" t="s">
        <v>171</v>
      </c>
      <c r="C43" s="35" t="s">
        <v>446</v>
      </c>
      <c r="D43" s="20" t="s">
        <v>356</v>
      </c>
      <c r="E43" s="20" t="s">
        <v>344</v>
      </c>
      <c r="F43" s="12">
        <v>1997</v>
      </c>
      <c r="G43" s="78">
        <v>28</v>
      </c>
      <c r="H43" s="12">
        <v>1</v>
      </c>
      <c r="I43" s="5"/>
    </row>
    <row r="44" spans="1:9" ht="15.75" x14ac:dyDescent="0.25">
      <c r="A44" s="9" t="s">
        <v>48</v>
      </c>
      <c r="B44" s="11" t="s">
        <v>172</v>
      </c>
      <c r="C44" s="35" t="s">
        <v>446</v>
      </c>
      <c r="D44" s="20" t="s">
        <v>357</v>
      </c>
      <c r="E44" s="20" t="s">
        <v>345</v>
      </c>
      <c r="F44" s="12">
        <v>1997</v>
      </c>
      <c r="G44" s="78">
        <v>14</v>
      </c>
      <c r="H44" s="12">
        <v>1</v>
      </c>
      <c r="I44" s="5"/>
    </row>
    <row r="45" spans="1:9" ht="16.5" thickBot="1" x14ac:dyDescent="0.3">
      <c r="A45" s="9" t="s">
        <v>49</v>
      </c>
      <c r="B45" s="11" t="s">
        <v>173</v>
      </c>
      <c r="C45" s="35" t="s">
        <v>446</v>
      </c>
      <c r="D45" s="20" t="s">
        <v>358</v>
      </c>
      <c r="E45" s="20" t="s">
        <v>346</v>
      </c>
      <c r="F45" s="12">
        <v>1997</v>
      </c>
      <c r="G45" s="78">
        <v>18</v>
      </c>
      <c r="H45" s="12">
        <v>1</v>
      </c>
      <c r="I45" s="5"/>
    </row>
    <row r="46" spans="1:9" ht="15.75" x14ac:dyDescent="0.25">
      <c r="A46" s="36" t="s">
        <v>50</v>
      </c>
      <c r="B46" s="11" t="s">
        <v>174</v>
      </c>
      <c r="C46" s="35" t="s">
        <v>422</v>
      </c>
      <c r="D46" s="20" t="s">
        <v>359</v>
      </c>
      <c r="E46" s="20" t="s">
        <v>347</v>
      </c>
      <c r="F46" s="12">
        <v>1998</v>
      </c>
      <c r="G46" s="29">
        <v>18</v>
      </c>
      <c r="H46" s="12">
        <v>1</v>
      </c>
      <c r="I46" s="5"/>
    </row>
    <row r="47" spans="1:9" ht="31.5" x14ac:dyDescent="0.25">
      <c r="A47" s="9" t="s">
        <v>51</v>
      </c>
      <c r="B47" s="11" t="s">
        <v>175</v>
      </c>
      <c r="C47" s="35" t="s">
        <v>422</v>
      </c>
      <c r="D47" s="24" t="s">
        <v>445</v>
      </c>
      <c r="E47" s="20" t="s">
        <v>348</v>
      </c>
      <c r="F47" s="12">
        <v>1998</v>
      </c>
      <c r="G47" s="78">
        <v>13</v>
      </c>
      <c r="H47" s="12">
        <v>1</v>
      </c>
      <c r="I47" s="5"/>
    </row>
    <row r="48" spans="1:9" ht="31.5" x14ac:dyDescent="0.25">
      <c r="A48" s="9" t="s">
        <v>52</v>
      </c>
      <c r="B48" s="11" t="s">
        <v>176</v>
      </c>
      <c r="C48" s="35" t="s">
        <v>269</v>
      </c>
      <c r="D48" s="20" t="s">
        <v>317</v>
      </c>
      <c r="E48" s="15"/>
      <c r="F48" s="12">
        <v>1997</v>
      </c>
      <c r="G48" s="78">
        <v>22</v>
      </c>
      <c r="H48" s="12">
        <v>1</v>
      </c>
      <c r="I48" s="5"/>
    </row>
    <row r="49" spans="1:9" ht="15.75" x14ac:dyDescent="0.25">
      <c r="A49" s="9" t="s">
        <v>53</v>
      </c>
      <c r="B49" s="11" t="s">
        <v>177</v>
      </c>
      <c r="C49" s="35" t="s">
        <v>422</v>
      </c>
      <c r="D49" s="20" t="s">
        <v>318</v>
      </c>
      <c r="E49" s="20" t="s">
        <v>319</v>
      </c>
      <c r="F49" s="12">
        <v>1997</v>
      </c>
      <c r="G49" s="78">
        <v>62</v>
      </c>
      <c r="H49" s="12">
        <v>2</v>
      </c>
      <c r="I49" s="5"/>
    </row>
    <row r="50" spans="1:9" ht="31.5" x14ac:dyDescent="0.25">
      <c r="A50" s="9" t="s">
        <v>54</v>
      </c>
      <c r="B50" s="11" t="s">
        <v>178</v>
      </c>
      <c r="C50" s="35" t="s">
        <v>422</v>
      </c>
      <c r="D50" s="24" t="s">
        <v>447</v>
      </c>
      <c r="E50" s="20" t="s">
        <v>320</v>
      </c>
      <c r="F50" s="12">
        <v>1998</v>
      </c>
      <c r="G50" s="78">
        <v>20</v>
      </c>
      <c r="H50" s="12">
        <v>1</v>
      </c>
      <c r="I50" s="5"/>
    </row>
    <row r="51" spans="1:9" ht="15.75" x14ac:dyDescent="0.25">
      <c r="A51" s="9" t="s">
        <v>55</v>
      </c>
      <c r="B51" s="11" t="s">
        <v>179</v>
      </c>
      <c r="C51" s="35" t="s">
        <v>422</v>
      </c>
      <c r="D51" s="20" t="s">
        <v>321</v>
      </c>
      <c r="E51" s="20" t="s">
        <v>339</v>
      </c>
      <c r="F51" s="12">
        <v>1998</v>
      </c>
      <c r="G51" s="78">
        <v>24</v>
      </c>
      <c r="H51" s="12">
        <v>1</v>
      </c>
      <c r="I51" s="5"/>
    </row>
    <row r="52" spans="1:9" ht="31.5" x14ac:dyDescent="0.25">
      <c r="A52" s="9" t="s">
        <v>56</v>
      </c>
      <c r="B52" s="11" t="s">
        <v>180</v>
      </c>
      <c r="C52" s="35" t="s">
        <v>275</v>
      </c>
      <c r="D52" s="20" t="s">
        <v>326</v>
      </c>
      <c r="E52" s="15"/>
      <c r="F52" s="12">
        <v>1998</v>
      </c>
      <c r="G52" s="29">
        <v>176</v>
      </c>
      <c r="H52" s="12">
        <v>1</v>
      </c>
      <c r="I52" s="5"/>
    </row>
    <row r="53" spans="1:9" ht="15.75" x14ac:dyDescent="0.25">
      <c r="A53" s="9" t="s">
        <v>57</v>
      </c>
      <c r="B53" s="11" t="s">
        <v>181</v>
      </c>
      <c r="C53" s="35" t="s">
        <v>422</v>
      </c>
      <c r="D53" s="20" t="s">
        <v>322</v>
      </c>
      <c r="E53" s="47" t="s">
        <v>323</v>
      </c>
      <c r="F53" s="12">
        <v>1998</v>
      </c>
      <c r="G53" s="78">
        <v>16</v>
      </c>
      <c r="H53" s="12">
        <v>1</v>
      </c>
      <c r="I53" s="5"/>
    </row>
    <row r="54" spans="1:9" ht="15.75" x14ac:dyDescent="0.25">
      <c r="A54" s="9" t="s">
        <v>58</v>
      </c>
      <c r="B54" s="11" t="s">
        <v>182</v>
      </c>
      <c r="C54" s="35" t="s">
        <v>422</v>
      </c>
      <c r="D54" s="20" t="s">
        <v>324</v>
      </c>
      <c r="E54" s="20" t="s">
        <v>325</v>
      </c>
      <c r="F54" s="12">
        <v>1998</v>
      </c>
      <c r="G54" s="78">
        <v>27</v>
      </c>
      <c r="H54" s="12">
        <v>1</v>
      </c>
      <c r="I54" s="5"/>
    </row>
    <row r="55" spans="1:9" ht="15.75" x14ac:dyDescent="0.25">
      <c r="A55" s="9" t="s">
        <v>59</v>
      </c>
      <c r="B55" s="11" t="s">
        <v>183</v>
      </c>
      <c r="C55" s="35" t="s">
        <v>422</v>
      </c>
      <c r="D55" s="20" t="s">
        <v>331</v>
      </c>
      <c r="E55" s="20" t="s">
        <v>327</v>
      </c>
      <c r="F55" s="12">
        <v>1998</v>
      </c>
      <c r="G55" s="78">
        <v>41</v>
      </c>
      <c r="H55" s="12">
        <v>1</v>
      </c>
      <c r="I55" s="5"/>
    </row>
    <row r="56" spans="1:9" ht="16.5" thickBot="1" x14ac:dyDescent="0.3">
      <c r="A56" s="9" t="s">
        <v>60</v>
      </c>
      <c r="B56" s="11" t="s">
        <v>184</v>
      </c>
      <c r="C56" s="35" t="s">
        <v>422</v>
      </c>
      <c r="D56" s="20" t="s">
        <v>332</v>
      </c>
      <c r="E56" s="20" t="s">
        <v>328</v>
      </c>
      <c r="F56" s="12">
        <v>1998</v>
      </c>
      <c r="G56" s="78">
        <v>22</v>
      </c>
      <c r="H56" s="12">
        <v>1</v>
      </c>
      <c r="I56" s="5"/>
    </row>
    <row r="57" spans="1:9" ht="31.5" x14ac:dyDescent="0.25">
      <c r="A57" s="36" t="s">
        <v>61</v>
      </c>
      <c r="B57" s="11" t="s">
        <v>185</v>
      </c>
      <c r="C57" s="35" t="s">
        <v>422</v>
      </c>
      <c r="D57" s="24" t="s">
        <v>448</v>
      </c>
      <c r="E57" s="20" t="s">
        <v>329</v>
      </c>
      <c r="F57" s="12">
        <v>1998</v>
      </c>
      <c r="G57" s="78">
        <v>15</v>
      </c>
      <c r="H57" s="12">
        <v>1</v>
      </c>
      <c r="I57" s="5"/>
    </row>
    <row r="58" spans="1:9" ht="31.5" x14ac:dyDescent="0.25">
      <c r="A58" s="9" t="s">
        <v>62</v>
      </c>
      <c r="B58" s="11" t="s">
        <v>186</v>
      </c>
      <c r="C58" s="35" t="s">
        <v>422</v>
      </c>
      <c r="D58" s="24" t="s">
        <v>449</v>
      </c>
      <c r="E58" s="20" t="s">
        <v>330</v>
      </c>
      <c r="F58" s="12">
        <v>1998</v>
      </c>
      <c r="G58" s="29">
        <v>24</v>
      </c>
      <c r="H58" s="12">
        <v>1</v>
      </c>
      <c r="I58" s="5"/>
    </row>
    <row r="59" spans="1:9" ht="31.5" x14ac:dyDescent="0.25">
      <c r="A59" s="9" t="s">
        <v>63</v>
      </c>
      <c r="B59" s="11" t="s">
        <v>187</v>
      </c>
      <c r="C59" s="35" t="s">
        <v>422</v>
      </c>
      <c r="D59" s="24" t="s">
        <v>450</v>
      </c>
      <c r="E59" s="20" t="s">
        <v>333</v>
      </c>
      <c r="F59" s="12">
        <v>1998</v>
      </c>
      <c r="G59" s="78">
        <v>12</v>
      </c>
      <c r="H59" s="12">
        <v>1</v>
      </c>
      <c r="I59" s="5"/>
    </row>
    <row r="60" spans="1:9" ht="15.75" x14ac:dyDescent="0.25">
      <c r="A60" s="9" t="s">
        <v>64</v>
      </c>
      <c r="B60" s="11" t="s">
        <v>188</v>
      </c>
      <c r="C60" s="35" t="s">
        <v>422</v>
      </c>
      <c r="D60" s="20" t="s">
        <v>335</v>
      </c>
      <c r="E60" s="20" t="s">
        <v>334</v>
      </c>
      <c r="F60" s="12">
        <v>1999</v>
      </c>
      <c r="G60" s="78">
        <v>19</v>
      </c>
      <c r="H60" s="12">
        <v>1</v>
      </c>
      <c r="I60" s="5"/>
    </row>
    <row r="61" spans="1:9" ht="31.5" x14ac:dyDescent="0.25">
      <c r="A61" s="9" t="s">
        <v>65</v>
      </c>
      <c r="B61" s="11" t="s">
        <v>189</v>
      </c>
      <c r="C61" s="35" t="s">
        <v>422</v>
      </c>
      <c r="D61" s="24" t="s">
        <v>451</v>
      </c>
      <c r="E61" s="20" t="s">
        <v>336</v>
      </c>
      <c r="F61" s="12">
        <v>1999</v>
      </c>
      <c r="G61" s="78">
        <v>29</v>
      </c>
      <c r="H61" s="12">
        <v>1</v>
      </c>
      <c r="I61" s="5"/>
    </row>
    <row r="62" spans="1:9" ht="15.75" x14ac:dyDescent="0.25">
      <c r="A62" s="9" t="s">
        <v>66</v>
      </c>
      <c r="B62" s="11" t="s">
        <v>190</v>
      </c>
      <c r="C62" s="35" t="s">
        <v>422</v>
      </c>
      <c r="D62" s="20" t="s">
        <v>337</v>
      </c>
      <c r="E62" s="20" t="s">
        <v>338</v>
      </c>
      <c r="F62" s="12">
        <v>1999</v>
      </c>
      <c r="G62" s="78">
        <v>22</v>
      </c>
      <c r="H62" s="12">
        <v>1</v>
      </c>
      <c r="I62" s="5"/>
    </row>
    <row r="63" spans="1:9" ht="31.5" x14ac:dyDescent="0.25">
      <c r="A63" s="9" t="s">
        <v>67</v>
      </c>
      <c r="B63" s="11" t="s">
        <v>191</v>
      </c>
      <c r="C63" s="35" t="s">
        <v>422</v>
      </c>
      <c r="D63" s="20" t="s">
        <v>362</v>
      </c>
      <c r="E63" s="20" t="s">
        <v>363</v>
      </c>
      <c r="F63" s="12">
        <v>1999</v>
      </c>
      <c r="G63" s="78">
        <v>21</v>
      </c>
      <c r="H63" s="12">
        <v>1</v>
      </c>
      <c r="I63" s="5"/>
    </row>
    <row r="64" spans="1:9" ht="15.75" x14ac:dyDescent="0.25">
      <c r="A64" s="9" t="s">
        <v>68</v>
      </c>
      <c r="B64" s="11" t="s">
        <v>192</v>
      </c>
      <c r="C64" s="35" t="s">
        <v>422</v>
      </c>
      <c r="D64" s="20" t="s">
        <v>364</v>
      </c>
      <c r="E64" s="20" t="s">
        <v>365</v>
      </c>
      <c r="F64" s="12">
        <v>1999</v>
      </c>
      <c r="G64" s="78">
        <v>22</v>
      </c>
      <c r="H64" s="12">
        <v>1</v>
      </c>
      <c r="I64" s="5"/>
    </row>
    <row r="65" spans="1:9" ht="15.75" x14ac:dyDescent="0.25">
      <c r="A65" s="9" t="s">
        <v>69</v>
      </c>
      <c r="B65" s="11" t="s">
        <v>193</v>
      </c>
      <c r="C65" s="35" t="s">
        <v>422</v>
      </c>
      <c r="D65" s="20" t="s">
        <v>366</v>
      </c>
      <c r="E65" s="20" t="s">
        <v>367</v>
      </c>
      <c r="F65" s="12">
        <v>1999</v>
      </c>
      <c r="G65" s="78">
        <v>22</v>
      </c>
      <c r="H65" s="12">
        <v>1</v>
      </c>
      <c r="I65" s="5"/>
    </row>
    <row r="66" spans="1:9" ht="15.75" x14ac:dyDescent="0.25">
      <c r="A66" s="9" t="s">
        <v>70</v>
      </c>
      <c r="B66" s="11" t="s">
        <v>194</v>
      </c>
      <c r="C66" s="35" t="s">
        <v>422</v>
      </c>
      <c r="D66" s="20" t="s">
        <v>368</v>
      </c>
      <c r="E66" s="20" t="s">
        <v>369</v>
      </c>
      <c r="F66" s="12">
        <v>1999</v>
      </c>
      <c r="G66" s="78">
        <v>11</v>
      </c>
      <c r="H66" s="12">
        <v>1</v>
      </c>
      <c r="I66" s="5"/>
    </row>
    <row r="67" spans="1:9" ht="16.5" thickBot="1" x14ac:dyDescent="0.3">
      <c r="A67" s="9" t="s">
        <v>71</v>
      </c>
      <c r="B67" s="11" t="s">
        <v>195</v>
      </c>
      <c r="C67" s="35" t="s">
        <v>422</v>
      </c>
      <c r="D67" s="20" t="s">
        <v>370</v>
      </c>
      <c r="E67" s="20" t="s">
        <v>371</v>
      </c>
      <c r="F67" s="12">
        <v>1999</v>
      </c>
      <c r="G67" s="78">
        <v>14</v>
      </c>
      <c r="H67" s="12">
        <v>1</v>
      </c>
      <c r="I67" s="5"/>
    </row>
    <row r="68" spans="1:9" ht="15.75" x14ac:dyDescent="0.25">
      <c r="A68" s="36" t="s">
        <v>72</v>
      </c>
      <c r="B68" s="11" t="s">
        <v>196</v>
      </c>
      <c r="C68" s="35" t="s">
        <v>422</v>
      </c>
      <c r="D68" s="20" t="s">
        <v>372</v>
      </c>
      <c r="E68" s="20" t="s">
        <v>373</v>
      </c>
      <c r="F68" s="12">
        <v>1999</v>
      </c>
      <c r="G68" s="78">
        <v>15</v>
      </c>
      <c r="H68" s="12">
        <v>1</v>
      </c>
      <c r="I68" s="5"/>
    </row>
    <row r="69" spans="1:9" ht="15.75" x14ac:dyDescent="0.25">
      <c r="A69" s="9" t="s">
        <v>73</v>
      </c>
      <c r="B69" s="11" t="s">
        <v>197</v>
      </c>
      <c r="C69" s="35" t="s">
        <v>422</v>
      </c>
      <c r="D69" s="20" t="s">
        <v>372</v>
      </c>
      <c r="E69" s="20" t="s">
        <v>373</v>
      </c>
      <c r="F69" s="12">
        <v>1999</v>
      </c>
      <c r="G69" s="29">
        <v>13</v>
      </c>
      <c r="H69" s="12">
        <v>2</v>
      </c>
      <c r="I69" s="22" t="s">
        <v>374</v>
      </c>
    </row>
    <row r="70" spans="1:9" ht="15.75" x14ac:dyDescent="0.25">
      <c r="A70" s="9" t="s">
        <v>74</v>
      </c>
      <c r="B70" s="11" t="s">
        <v>198</v>
      </c>
      <c r="C70" s="35" t="s">
        <v>422</v>
      </c>
      <c r="D70" s="20" t="s">
        <v>375</v>
      </c>
      <c r="E70" s="15"/>
      <c r="F70" s="12">
        <v>1999</v>
      </c>
      <c r="G70" s="29">
        <v>10</v>
      </c>
      <c r="H70" s="12">
        <v>3</v>
      </c>
      <c r="I70" s="5"/>
    </row>
    <row r="71" spans="1:9" ht="15.75" x14ac:dyDescent="0.25">
      <c r="A71" s="9" t="s">
        <v>75</v>
      </c>
      <c r="B71" s="11" t="s">
        <v>199</v>
      </c>
      <c r="C71" s="35" t="s">
        <v>422</v>
      </c>
      <c r="D71" s="20" t="s">
        <v>376</v>
      </c>
      <c r="E71" s="20" t="s">
        <v>377</v>
      </c>
      <c r="F71" s="12">
        <v>1999</v>
      </c>
      <c r="G71" s="29">
        <v>10</v>
      </c>
      <c r="H71" s="12">
        <v>1</v>
      </c>
      <c r="I71" s="5"/>
    </row>
    <row r="72" spans="1:9" ht="31.5" x14ac:dyDescent="0.25">
      <c r="A72" s="9" t="s">
        <v>76</v>
      </c>
      <c r="B72" s="11" t="s">
        <v>200</v>
      </c>
      <c r="C72" s="35" t="s">
        <v>422</v>
      </c>
      <c r="D72" s="24" t="s">
        <v>452</v>
      </c>
      <c r="E72" s="20" t="s">
        <v>378</v>
      </c>
      <c r="F72" s="12">
        <v>1999</v>
      </c>
      <c r="G72" s="78">
        <v>28</v>
      </c>
      <c r="H72" s="12">
        <v>1</v>
      </c>
      <c r="I72" s="5"/>
    </row>
    <row r="73" spans="1:9" ht="31.5" x14ac:dyDescent="0.25">
      <c r="A73" s="9" t="s">
        <v>77</v>
      </c>
      <c r="B73" s="11" t="s">
        <v>201</v>
      </c>
      <c r="C73" s="35" t="s">
        <v>422</v>
      </c>
      <c r="D73" s="20" t="s">
        <v>379</v>
      </c>
      <c r="E73" s="21">
        <v>36392</v>
      </c>
      <c r="F73" s="12">
        <v>1999</v>
      </c>
      <c r="G73" s="29">
        <v>40</v>
      </c>
      <c r="H73" s="12">
        <v>1</v>
      </c>
      <c r="I73" s="5"/>
    </row>
    <row r="74" spans="1:9" ht="15.75" x14ac:dyDescent="0.25">
      <c r="A74" s="9" t="s">
        <v>78</v>
      </c>
      <c r="B74" s="11" t="s">
        <v>202</v>
      </c>
      <c r="C74" s="35" t="s">
        <v>422</v>
      </c>
      <c r="D74" s="20" t="s">
        <v>380</v>
      </c>
      <c r="E74" s="21">
        <v>36401</v>
      </c>
      <c r="F74" s="12">
        <v>1999</v>
      </c>
      <c r="G74" s="78">
        <v>54</v>
      </c>
      <c r="H74" s="12">
        <v>1</v>
      </c>
      <c r="I74" s="5"/>
    </row>
    <row r="75" spans="1:9" ht="15.75" x14ac:dyDescent="0.25">
      <c r="A75" s="9" t="s">
        <v>79</v>
      </c>
      <c r="B75" s="11" t="s">
        <v>203</v>
      </c>
      <c r="C75" s="35" t="s">
        <v>422</v>
      </c>
      <c r="D75" s="20" t="s">
        <v>381</v>
      </c>
      <c r="E75" s="20" t="s">
        <v>382</v>
      </c>
      <c r="F75" s="12">
        <v>1999</v>
      </c>
      <c r="G75" s="29">
        <v>10</v>
      </c>
      <c r="H75" s="12">
        <v>1</v>
      </c>
      <c r="I75" s="5"/>
    </row>
    <row r="76" spans="1:9" ht="15.75" x14ac:dyDescent="0.25">
      <c r="A76" s="9" t="s">
        <v>80</v>
      </c>
      <c r="B76" s="11" t="s">
        <v>204</v>
      </c>
      <c r="C76" s="35" t="s">
        <v>422</v>
      </c>
      <c r="D76" s="20" t="s">
        <v>383</v>
      </c>
      <c r="E76" s="24" t="s">
        <v>453</v>
      </c>
      <c r="F76" s="12">
        <v>1999</v>
      </c>
      <c r="G76" s="29">
        <v>23</v>
      </c>
      <c r="H76" s="12">
        <v>1</v>
      </c>
      <c r="I76" s="5"/>
    </row>
    <row r="77" spans="1:9" ht="31.5" x14ac:dyDescent="0.25">
      <c r="A77" s="9" t="s">
        <v>81</v>
      </c>
      <c r="B77" s="11" t="s">
        <v>205</v>
      </c>
      <c r="C77" s="35" t="s">
        <v>422</v>
      </c>
      <c r="D77" s="24" t="s">
        <v>454</v>
      </c>
      <c r="E77" s="20" t="s">
        <v>384</v>
      </c>
      <c r="F77" s="12">
        <v>1999</v>
      </c>
      <c r="G77" s="29">
        <v>17</v>
      </c>
      <c r="H77" s="12">
        <v>1</v>
      </c>
      <c r="I77" s="5"/>
    </row>
    <row r="78" spans="1:9" ht="32.25" thickBot="1" x14ac:dyDescent="0.3">
      <c r="A78" s="9" t="s">
        <v>82</v>
      </c>
      <c r="B78" s="11" t="s">
        <v>206</v>
      </c>
      <c r="C78" s="35" t="s">
        <v>422</v>
      </c>
      <c r="D78" s="24" t="s">
        <v>454</v>
      </c>
      <c r="E78" s="24" t="s">
        <v>455</v>
      </c>
      <c r="F78" s="12">
        <v>1999</v>
      </c>
      <c r="G78" s="78">
        <v>10</v>
      </c>
      <c r="H78" s="12">
        <v>1</v>
      </c>
      <c r="I78" s="5"/>
    </row>
    <row r="79" spans="1:9" ht="31.5" x14ac:dyDescent="0.25">
      <c r="A79" s="36" t="s">
        <v>83</v>
      </c>
      <c r="B79" s="11" t="s">
        <v>207</v>
      </c>
      <c r="C79" s="35" t="s">
        <v>422</v>
      </c>
      <c r="D79" s="20" t="s">
        <v>385</v>
      </c>
      <c r="E79" s="20" t="s">
        <v>386</v>
      </c>
      <c r="F79" s="12">
        <v>1999</v>
      </c>
      <c r="G79" s="78">
        <v>40</v>
      </c>
      <c r="H79" s="12">
        <v>1</v>
      </c>
      <c r="I79" s="5"/>
    </row>
    <row r="80" spans="1:9" ht="15.75" x14ac:dyDescent="0.25">
      <c r="A80" s="9" t="s">
        <v>84</v>
      </c>
      <c r="B80" s="11" t="s">
        <v>208</v>
      </c>
      <c r="C80" s="35" t="s">
        <v>422</v>
      </c>
      <c r="D80" s="20" t="s">
        <v>387</v>
      </c>
      <c r="E80" s="20" t="s">
        <v>388</v>
      </c>
      <c r="F80" s="12">
        <v>1999</v>
      </c>
      <c r="G80" s="78">
        <v>22</v>
      </c>
      <c r="H80" s="12">
        <v>1</v>
      </c>
      <c r="I80" s="5"/>
    </row>
    <row r="81" spans="1:9" ht="15.75" x14ac:dyDescent="0.25">
      <c r="A81" s="9" t="s">
        <v>85</v>
      </c>
      <c r="B81" s="11" t="s">
        <v>209</v>
      </c>
      <c r="C81" s="35" t="s">
        <v>422</v>
      </c>
      <c r="D81" s="20" t="s">
        <v>389</v>
      </c>
      <c r="E81" s="20" t="s">
        <v>390</v>
      </c>
      <c r="F81" s="12">
        <v>1999</v>
      </c>
      <c r="G81" s="29">
        <v>10</v>
      </c>
      <c r="H81" s="12">
        <v>1</v>
      </c>
      <c r="I81" s="5"/>
    </row>
    <row r="82" spans="1:9" ht="31.5" x14ac:dyDescent="0.25">
      <c r="A82" s="9" t="s">
        <v>86</v>
      </c>
      <c r="B82" s="11" t="s">
        <v>210</v>
      </c>
      <c r="C82" s="35" t="s">
        <v>422</v>
      </c>
      <c r="D82" s="24" t="s">
        <v>456</v>
      </c>
      <c r="E82" s="20" t="s">
        <v>391</v>
      </c>
      <c r="F82" s="12">
        <v>1999</v>
      </c>
      <c r="G82" s="78">
        <v>12</v>
      </c>
      <c r="H82" s="12">
        <v>1</v>
      </c>
      <c r="I82" s="5"/>
    </row>
    <row r="83" spans="1:9" ht="31.5" x14ac:dyDescent="0.25">
      <c r="A83" s="9" t="s">
        <v>87</v>
      </c>
      <c r="B83" s="11" t="s">
        <v>211</v>
      </c>
      <c r="C83" s="35" t="s">
        <v>422</v>
      </c>
      <c r="D83" s="20" t="s">
        <v>392</v>
      </c>
      <c r="E83" s="20" t="s">
        <v>393</v>
      </c>
      <c r="F83" s="12">
        <v>2000</v>
      </c>
      <c r="G83" s="78">
        <v>27</v>
      </c>
      <c r="H83" s="12">
        <v>1</v>
      </c>
      <c r="I83" s="5"/>
    </row>
    <row r="84" spans="1:9" ht="15.75" x14ac:dyDescent="0.25">
      <c r="A84" s="9" t="s">
        <v>88</v>
      </c>
      <c r="B84" s="11" t="s">
        <v>212</v>
      </c>
      <c r="C84" s="35" t="s">
        <v>422</v>
      </c>
      <c r="D84" s="20" t="s">
        <v>394</v>
      </c>
      <c r="E84" s="20" t="s">
        <v>395</v>
      </c>
      <c r="F84" s="12">
        <v>2000</v>
      </c>
      <c r="G84" s="78">
        <v>10</v>
      </c>
      <c r="H84" s="12">
        <v>1</v>
      </c>
      <c r="I84" s="5"/>
    </row>
    <row r="85" spans="1:9" ht="15.75" x14ac:dyDescent="0.25">
      <c r="A85" s="9" t="s">
        <v>89</v>
      </c>
      <c r="B85" s="11" t="s">
        <v>213</v>
      </c>
      <c r="C85" s="35" t="s">
        <v>422</v>
      </c>
      <c r="D85" s="24" t="s">
        <v>457</v>
      </c>
      <c r="E85" s="20" t="s">
        <v>396</v>
      </c>
      <c r="F85" s="12">
        <v>2000</v>
      </c>
      <c r="G85" s="29">
        <v>12</v>
      </c>
      <c r="H85" s="12">
        <v>1</v>
      </c>
      <c r="I85" s="5"/>
    </row>
    <row r="86" spans="1:9" ht="31.5" x14ac:dyDescent="0.25">
      <c r="A86" s="9" t="s">
        <v>90</v>
      </c>
      <c r="B86" s="11" t="s">
        <v>214</v>
      </c>
      <c r="C86" s="35" t="s">
        <v>422</v>
      </c>
      <c r="D86" s="24" t="s">
        <v>458</v>
      </c>
      <c r="E86" s="20" t="s">
        <v>397</v>
      </c>
      <c r="F86" s="12">
        <v>2000</v>
      </c>
      <c r="G86" s="29">
        <v>12</v>
      </c>
      <c r="H86" s="12">
        <v>1</v>
      </c>
      <c r="I86" s="5"/>
    </row>
    <row r="87" spans="1:9" ht="31.5" x14ac:dyDescent="0.25">
      <c r="A87" s="9" t="s">
        <v>91</v>
      </c>
      <c r="B87" s="11" t="s">
        <v>215</v>
      </c>
      <c r="C87" s="35"/>
      <c r="D87" s="24" t="s">
        <v>459</v>
      </c>
      <c r="E87" s="21">
        <v>36490</v>
      </c>
      <c r="F87" s="12">
        <v>1999</v>
      </c>
      <c r="G87" s="29">
        <v>42</v>
      </c>
      <c r="H87" s="12">
        <v>1</v>
      </c>
      <c r="I87" s="5"/>
    </row>
    <row r="88" spans="1:9" ht="31.5" x14ac:dyDescent="0.25">
      <c r="A88" s="9" t="s">
        <v>92</v>
      </c>
      <c r="B88" s="11" t="s">
        <v>216</v>
      </c>
      <c r="C88" s="35"/>
      <c r="D88" s="24" t="s">
        <v>459</v>
      </c>
      <c r="E88" s="21">
        <v>36490</v>
      </c>
      <c r="F88" s="12">
        <v>1999</v>
      </c>
      <c r="G88" s="29">
        <v>20</v>
      </c>
      <c r="H88" s="12">
        <v>1</v>
      </c>
      <c r="I88" s="22" t="s">
        <v>398</v>
      </c>
    </row>
    <row r="89" spans="1:9" ht="32.25" thickBot="1" x14ac:dyDescent="0.3">
      <c r="A89" s="9" t="s">
        <v>93</v>
      </c>
      <c r="B89" s="11" t="s">
        <v>217</v>
      </c>
      <c r="C89" s="35" t="s">
        <v>460</v>
      </c>
      <c r="D89" s="20" t="s">
        <v>399</v>
      </c>
      <c r="E89" s="20" t="s">
        <v>400</v>
      </c>
      <c r="F89" s="12">
        <v>1991</v>
      </c>
      <c r="G89" s="78">
        <v>19</v>
      </c>
      <c r="H89" s="12">
        <v>1</v>
      </c>
      <c r="I89" s="5"/>
    </row>
    <row r="90" spans="1:9" ht="31.5" x14ac:dyDescent="0.25">
      <c r="A90" s="36" t="s">
        <v>94</v>
      </c>
      <c r="B90" s="11" t="s">
        <v>218</v>
      </c>
      <c r="C90" s="35" t="s">
        <v>269</v>
      </c>
      <c r="D90" s="20" t="s">
        <v>401</v>
      </c>
      <c r="E90" s="15"/>
      <c r="F90" s="12">
        <v>1995</v>
      </c>
      <c r="G90" s="78">
        <v>21</v>
      </c>
      <c r="H90" s="12">
        <v>1</v>
      </c>
      <c r="I90" s="5"/>
    </row>
    <row r="91" spans="1:9" ht="15.75" x14ac:dyDescent="0.25">
      <c r="A91" s="9" t="s">
        <v>95</v>
      </c>
      <c r="B91" s="11" t="s">
        <v>219</v>
      </c>
      <c r="C91" s="35" t="s">
        <v>290</v>
      </c>
      <c r="D91" s="20" t="s">
        <v>260</v>
      </c>
      <c r="E91" s="15"/>
      <c r="F91" s="12">
        <v>1994</v>
      </c>
      <c r="G91" s="29">
        <v>19</v>
      </c>
      <c r="H91" s="12">
        <v>1</v>
      </c>
      <c r="I91" s="5"/>
    </row>
    <row r="92" spans="1:9" ht="31.5" x14ac:dyDescent="0.25">
      <c r="A92" s="9" t="s">
        <v>96</v>
      </c>
      <c r="B92" s="11" t="s">
        <v>220</v>
      </c>
      <c r="C92" s="35" t="s">
        <v>403</v>
      </c>
      <c r="D92" s="20" t="s">
        <v>402</v>
      </c>
      <c r="E92" s="15"/>
      <c r="F92" s="12">
        <v>1997</v>
      </c>
      <c r="G92" s="29">
        <v>45</v>
      </c>
      <c r="H92" s="12">
        <v>1</v>
      </c>
      <c r="I92" s="5"/>
    </row>
    <row r="93" spans="1:9" ht="15.75" x14ac:dyDescent="0.25">
      <c r="A93" s="9" t="s">
        <v>97</v>
      </c>
      <c r="B93" s="11" t="s">
        <v>221</v>
      </c>
      <c r="C93" s="35"/>
      <c r="D93" s="20" t="s">
        <v>404</v>
      </c>
      <c r="E93" s="20" t="s">
        <v>405</v>
      </c>
      <c r="F93" s="12">
        <v>2000</v>
      </c>
      <c r="G93" s="78">
        <v>17</v>
      </c>
      <c r="H93" s="12">
        <v>1</v>
      </c>
      <c r="I93" s="5"/>
    </row>
    <row r="94" spans="1:9" ht="47.25" x14ac:dyDescent="0.25">
      <c r="A94" s="9" t="s">
        <v>98</v>
      </c>
      <c r="B94" s="11" t="s">
        <v>222</v>
      </c>
      <c r="C94" s="35" t="s">
        <v>422</v>
      </c>
      <c r="D94" s="24" t="s">
        <v>461</v>
      </c>
      <c r="E94" s="20" t="s">
        <v>406</v>
      </c>
      <c r="F94" s="12">
        <v>2000</v>
      </c>
      <c r="G94" s="29">
        <v>13</v>
      </c>
      <c r="H94" s="12">
        <v>1</v>
      </c>
      <c r="I94" s="5"/>
    </row>
    <row r="95" spans="1:9" ht="15.75" x14ac:dyDescent="0.25">
      <c r="A95" s="9" t="s">
        <v>99</v>
      </c>
      <c r="B95" s="11" t="s">
        <v>223</v>
      </c>
      <c r="C95" s="35" t="s">
        <v>422</v>
      </c>
      <c r="D95" s="20" t="s">
        <v>407</v>
      </c>
      <c r="E95" s="20" t="s">
        <v>408</v>
      </c>
      <c r="F95" s="12">
        <v>2000</v>
      </c>
      <c r="G95" s="29">
        <v>13</v>
      </c>
      <c r="H95" s="12">
        <v>1</v>
      </c>
      <c r="I95" s="5"/>
    </row>
    <row r="96" spans="1:9" ht="31.5" x14ac:dyDescent="0.25">
      <c r="A96" s="9" t="s">
        <v>100</v>
      </c>
      <c r="B96" s="11" t="s">
        <v>224</v>
      </c>
      <c r="C96" s="35" t="s">
        <v>422</v>
      </c>
      <c r="D96" s="20" t="s">
        <v>409</v>
      </c>
      <c r="E96" s="20" t="s">
        <v>410</v>
      </c>
      <c r="F96" s="12">
        <v>2000</v>
      </c>
      <c r="G96" s="29">
        <v>8</v>
      </c>
      <c r="H96" s="12">
        <v>1</v>
      </c>
      <c r="I96" s="5"/>
    </row>
    <row r="97" spans="1:9" ht="15.75" x14ac:dyDescent="0.25">
      <c r="A97" s="9" t="s">
        <v>101</v>
      </c>
      <c r="B97" s="11" t="s">
        <v>225</v>
      </c>
      <c r="C97" s="35" t="s">
        <v>422</v>
      </c>
      <c r="D97" s="20" t="s">
        <v>411</v>
      </c>
      <c r="E97" s="20" t="s">
        <v>412</v>
      </c>
      <c r="F97" s="12">
        <v>2000</v>
      </c>
      <c r="G97" s="29">
        <v>16</v>
      </c>
      <c r="H97" s="12">
        <v>1</v>
      </c>
      <c r="I97" s="5"/>
    </row>
    <row r="98" spans="1:9" ht="15.75" x14ac:dyDescent="0.25">
      <c r="A98" s="9" t="s">
        <v>102</v>
      </c>
      <c r="B98" s="11" t="s">
        <v>226</v>
      </c>
      <c r="C98" s="35"/>
      <c r="D98" s="20" t="s">
        <v>413</v>
      </c>
      <c r="E98" s="25" t="s">
        <v>462</v>
      </c>
      <c r="F98" s="12">
        <v>2000</v>
      </c>
      <c r="G98" s="78">
        <v>18</v>
      </c>
      <c r="H98" s="12">
        <v>1</v>
      </c>
      <c r="I98" s="5"/>
    </row>
    <row r="99" spans="1:9" ht="15.75" x14ac:dyDescent="0.25">
      <c r="A99" s="9" t="s">
        <v>103</v>
      </c>
      <c r="B99" s="11" t="s">
        <v>227</v>
      </c>
      <c r="C99" s="35"/>
      <c r="D99" s="20" t="s">
        <v>415</v>
      </c>
      <c r="E99" s="15"/>
      <c r="F99" s="12"/>
      <c r="G99" s="78">
        <v>63</v>
      </c>
      <c r="H99" s="12">
        <v>2</v>
      </c>
      <c r="I99" s="5"/>
    </row>
    <row r="100" spans="1:9" ht="16.5" thickBot="1" x14ac:dyDescent="0.3">
      <c r="A100" s="9" t="s">
        <v>104</v>
      </c>
      <c r="B100" s="11" t="s">
        <v>228</v>
      </c>
      <c r="C100" s="35" t="s">
        <v>422</v>
      </c>
      <c r="D100" s="20" t="s">
        <v>416</v>
      </c>
      <c r="E100" s="20" t="s">
        <v>417</v>
      </c>
      <c r="F100" s="12">
        <v>2000</v>
      </c>
      <c r="G100" s="29">
        <v>10</v>
      </c>
      <c r="H100" s="12">
        <v>1</v>
      </c>
      <c r="I100" s="5"/>
    </row>
    <row r="101" spans="1:9" ht="31.5" x14ac:dyDescent="0.25">
      <c r="A101" s="36" t="s">
        <v>105</v>
      </c>
      <c r="B101" s="11" t="s">
        <v>229</v>
      </c>
      <c r="C101" s="35"/>
      <c r="D101" s="20" t="s">
        <v>418</v>
      </c>
      <c r="E101" s="15"/>
      <c r="F101" s="12"/>
      <c r="G101" s="78">
        <v>11</v>
      </c>
      <c r="H101" s="12">
        <v>1</v>
      </c>
      <c r="I101" s="5"/>
    </row>
    <row r="102" spans="1:9" ht="15.75" x14ac:dyDescent="0.25">
      <c r="A102" s="9" t="s">
        <v>106</v>
      </c>
      <c r="B102" s="11" t="s">
        <v>230</v>
      </c>
      <c r="C102" s="35" t="s">
        <v>422</v>
      </c>
      <c r="D102" s="24" t="s">
        <v>463</v>
      </c>
      <c r="E102" s="20" t="s">
        <v>419</v>
      </c>
      <c r="F102" s="12">
        <v>2000</v>
      </c>
      <c r="G102" s="29">
        <v>15</v>
      </c>
      <c r="H102" s="12">
        <v>2</v>
      </c>
      <c r="I102" s="5"/>
    </row>
    <row r="103" spans="1:9" ht="15.75" x14ac:dyDescent="0.25">
      <c r="A103" s="9" t="s">
        <v>107</v>
      </c>
      <c r="B103" s="11" t="s">
        <v>231</v>
      </c>
      <c r="C103" s="35" t="s">
        <v>290</v>
      </c>
      <c r="D103" s="20" t="s">
        <v>420</v>
      </c>
      <c r="E103" s="15"/>
      <c r="F103" s="12">
        <v>1993</v>
      </c>
      <c r="G103" s="29">
        <v>18</v>
      </c>
      <c r="H103" s="12">
        <v>1</v>
      </c>
      <c r="I103" s="5"/>
    </row>
    <row r="104" spans="1:9" ht="15.75" x14ac:dyDescent="0.25">
      <c r="A104" s="9" t="s">
        <v>108</v>
      </c>
      <c r="B104" s="11" t="s">
        <v>232</v>
      </c>
      <c r="C104" s="35" t="s">
        <v>414</v>
      </c>
      <c r="D104" s="20" t="s">
        <v>421</v>
      </c>
      <c r="E104" s="24" t="s">
        <v>464</v>
      </c>
      <c r="F104" s="12">
        <v>1999</v>
      </c>
      <c r="G104" s="78">
        <v>16</v>
      </c>
      <c r="H104" s="12">
        <v>1</v>
      </c>
      <c r="I104" s="5"/>
    </row>
    <row r="105" spans="1:9" ht="31.5" x14ac:dyDescent="0.25">
      <c r="A105" s="9" t="s">
        <v>109</v>
      </c>
      <c r="B105" s="11" t="s">
        <v>233</v>
      </c>
      <c r="C105" s="35" t="s">
        <v>465</v>
      </c>
      <c r="D105" s="24" t="s">
        <v>466</v>
      </c>
      <c r="E105" s="24" t="s">
        <v>467</v>
      </c>
      <c r="F105" s="12"/>
      <c r="G105" s="29">
        <v>24</v>
      </c>
      <c r="H105" s="12">
        <v>1</v>
      </c>
      <c r="I105" s="5"/>
    </row>
    <row r="106" spans="1:9" ht="15.75" x14ac:dyDescent="0.25">
      <c r="A106" s="9" t="s">
        <v>110</v>
      </c>
      <c r="B106" s="11" t="s">
        <v>234</v>
      </c>
      <c r="C106" s="35" t="s">
        <v>422</v>
      </c>
      <c r="D106" s="20" t="s">
        <v>260</v>
      </c>
      <c r="E106" s="15"/>
      <c r="F106" s="12">
        <v>2001</v>
      </c>
      <c r="G106" s="78">
        <v>30</v>
      </c>
      <c r="H106" s="12">
        <v>2</v>
      </c>
      <c r="I106" s="5"/>
    </row>
    <row r="107" spans="1:9" ht="15.75" x14ac:dyDescent="0.25">
      <c r="A107" s="9" t="s">
        <v>111</v>
      </c>
      <c r="B107" s="11" t="s">
        <v>235</v>
      </c>
      <c r="C107" s="35" t="s">
        <v>279</v>
      </c>
      <c r="D107" s="20" t="s">
        <v>423</v>
      </c>
      <c r="E107" s="15"/>
      <c r="F107" s="12">
        <v>1996</v>
      </c>
      <c r="G107" s="29">
        <v>60</v>
      </c>
      <c r="H107" s="12">
        <v>1</v>
      </c>
      <c r="I107" s="5"/>
    </row>
    <row r="108" spans="1:9" ht="15.75" x14ac:dyDescent="0.25">
      <c r="A108" s="9" t="s">
        <v>112</v>
      </c>
      <c r="B108" s="11" t="s">
        <v>236</v>
      </c>
      <c r="C108" s="35"/>
      <c r="D108" s="20" t="s">
        <v>424</v>
      </c>
      <c r="E108" s="15"/>
      <c r="F108" s="12"/>
      <c r="G108" s="78">
        <v>50</v>
      </c>
      <c r="H108" s="12">
        <v>1</v>
      </c>
      <c r="I108" s="5"/>
    </row>
    <row r="109" spans="1:9" ht="15.75" x14ac:dyDescent="0.25">
      <c r="A109" s="9" t="s">
        <v>113</v>
      </c>
      <c r="B109" s="11" t="s">
        <v>237</v>
      </c>
      <c r="C109" s="35" t="s">
        <v>425</v>
      </c>
      <c r="D109" s="20" t="s">
        <v>426</v>
      </c>
      <c r="E109" s="15"/>
      <c r="F109" s="12"/>
      <c r="G109" s="78">
        <v>8</v>
      </c>
      <c r="H109" s="12">
        <v>2</v>
      </c>
      <c r="I109" s="5"/>
    </row>
    <row r="110" spans="1:9" ht="15.75" x14ac:dyDescent="0.25">
      <c r="A110" s="9" t="s">
        <v>114</v>
      </c>
      <c r="B110" s="11" t="s">
        <v>238</v>
      </c>
      <c r="C110" s="35" t="s">
        <v>422</v>
      </c>
      <c r="D110" s="20" t="s">
        <v>427</v>
      </c>
      <c r="E110" s="15"/>
      <c r="F110" s="12">
        <v>2003</v>
      </c>
      <c r="G110" s="29">
        <v>8</v>
      </c>
      <c r="H110" s="12">
        <v>2</v>
      </c>
      <c r="I110" s="5"/>
    </row>
    <row r="111" spans="1:9" ht="48" thickBot="1" x14ac:dyDescent="0.3">
      <c r="A111" s="9" t="s">
        <v>115</v>
      </c>
      <c r="B111" s="11" t="s">
        <v>239</v>
      </c>
      <c r="C111" s="35" t="s">
        <v>428</v>
      </c>
      <c r="D111" s="24" t="s">
        <v>468</v>
      </c>
      <c r="E111" s="15"/>
      <c r="F111" s="12"/>
      <c r="G111" s="78">
        <v>19</v>
      </c>
      <c r="H111" s="12">
        <v>1</v>
      </c>
      <c r="I111" s="5"/>
    </row>
    <row r="112" spans="1:9" ht="31.5" x14ac:dyDescent="0.25">
      <c r="A112" s="36" t="s">
        <v>562</v>
      </c>
      <c r="B112" s="11" t="s">
        <v>240</v>
      </c>
      <c r="C112" s="35"/>
      <c r="D112" s="26" t="s">
        <v>469</v>
      </c>
      <c r="E112" s="23" t="s">
        <v>429</v>
      </c>
      <c r="F112" s="12"/>
      <c r="G112" s="29">
        <v>21</v>
      </c>
      <c r="H112" s="12">
        <v>2</v>
      </c>
      <c r="I112" s="5"/>
    </row>
    <row r="113" spans="1:9" ht="15.75" x14ac:dyDescent="0.25">
      <c r="A113" s="9" t="s">
        <v>116</v>
      </c>
      <c r="B113" s="11" t="s">
        <v>241</v>
      </c>
      <c r="C113" s="35" t="s">
        <v>422</v>
      </c>
      <c r="D113" s="23" t="s">
        <v>430</v>
      </c>
      <c r="E113" s="26" t="s">
        <v>470</v>
      </c>
      <c r="F113" s="12">
        <v>2003</v>
      </c>
      <c r="G113" s="78">
        <v>5</v>
      </c>
      <c r="H113" s="12">
        <v>1</v>
      </c>
      <c r="I113" s="5"/>
    </row>
    <row r="114" spans="1:9" ht="15.75" x14ac:dyDescent="0.25">
      <c r="A114" s="9" t="s">
        <v>117</v>
      </c>
      <c r="B114" s="11" t="s">
        <v>242</v>
      </c>
      <c r="C114" s="35" t="s">
        <v>422</v>
      </c>
      <c r="D114" s="23" t="s">
        <v>431</v>
      </c>
      <c r="E114" s="16"/>
      <c r="F114" s="12">
        <v>1999</v>
      </c>
      <c r="G114" s="78">
        <v>63</v>
      </c>
      <c r="H114" s="12">
        <v>1</v>
      </c>
      <c r="I114" s="5"/>
    </row>
    <row r="115" spans="1:9" ht="15.75" x14ac:dyDescent="0.25">
      <c r="A115" s="9" t="s">
        <v>118</v>
      </c>
      <c r="B115" s="11" t="s">
        <v>243</v>
      </c>
      <c r="C115" s="35" t="s">
        <v>422</v>
      </c>
      <c r="D115" s="23" t="s">
        <v>432</v>
      </c>
      <c r="E115" s="16"/>
      <c r="F115" s="12">
        <v>2000</v>
      </c>
      <c r="G115" s="29">
        <v>14</v>
      </c>
      <c r="H115" s="12">
        <v>1</v>
      </c>
      <c r="I115" s="5"/>
    </row>
    <row r="116" spans="1:9" ht="15.75" x14ac:dyDescent="0.25">
      <c r="A116" s="9" t="s">
        <v>119</v>
      </c>
      <c r="B116" s="11" t="s">
        <v>244</v>
      </c>
      <c r="C116" s="35"/>
      <c r="D116" s="23" t="s">
        <v>433</v>
      </c>
      <c r="E116" s="16"/>
      <c r="F116" s="12"/>
      <c r="G116" s="78">
        <v>7</v>
      </c>
      <c r="H116" s="12">
        <v>2</v>
      </c>
      <c r="I116" s="5"/>
    </row>
    <row r="117" spans="1:9" ht="15.75" x14ac:dyDescent="0.25">
      <c r="A117" s="9" t="s">
        <v>120</v>
      </c>
      <c r="B117" s="11" t="s">
        <v>245</v>
      </c>
      <c r="C117" s="35" t="s">
        <v>422</v>
      </c>
      <c r="D117" s="26" t="s">
        <v>471</v>
      </c>
      <c r="E117" s="16"/>
      <c r="F117" s="12">
        <v>2003</v>
      </c>
      <c r="G117" s="29">
        <v>5</v>
      </c>
      <c r="H117" s="12">
        <v>2</v>
      </c>
      <c r="I117" s="5"/>
    </row>
    <row r="118" spans="1:9" ht="15.75" x14ac:dyDescent="0.25">
      <c r="A118" s="9" t="s">
        <v>121</v>
      </c>
      <c r="B118" s="11" t="s">
        <v>246</v>
      </c>
      <c r="C118" s="35" t="s">
        <v>422</v>
      </c>
      <c r="D118" s="23" t="s">
        <v>434</v>
      </c>
      <c r="E118" s="16"/>
      <c r="F118" s="12">
        <v>2003</v>
      </c>
      <c r="G118" s="29">
        <v>11</v>
      </c>
      <c r="H118" s="12">
        <v>1</v>
      </c>
      <c r="I118" s="5"/>
    </row>
    <row r="119" spans="1:9" ht="31.5" x14ac:dyDescent="0.25">
      <c r="A119" s="9" t="s">
        <v>122</v>
      </c>
      <c r="B119" s="11" t="s">
        <v>247</v>
      </c>
      <c r="C119" s="35" t="s">
        <v>480</v>
      </c>
      <c r="D119" s="23" t="s">
        <v>435</v>
      </c>
      <c r="E119" s="26" t="s">
        <v>425</v>
      </c>
      <c r="F119" s="12">
        <v>2004</v>
      </c>
      <c r="G119" s="78">
        <v>12</v>
      </c>
      <c r="H119" s="12">
        <v>2</v>
      </c>
      <c r="I119" s="5"/>
    </row>
    <row r="120" spans="1:9" ht="15.75" x14ac:dyDescent="0.25">
      <c r="A120" s="9" t="s">
        <v>123</v>
      </c>
      <c r="B120" s="11" t="s">
        <v>248</v>
      </c>
      <c r="C120" s="35" t="s">
        <v>472</v>
      </c>
      <c r="D120" s="23" t="s">
        <v>436</v>
      </c>
      <c r="E120" s="16"/>
      <c r="F120" s="12">
        <v>2001</v>
      </c>
      <c r="G120" s="29">
        <v>37</v>
      </c>
      <c r="H120" s="12">
        <v>1</v>
      </c>
      <c r="I120" s="5"/>
    </row>
    <row r="121" spans="1:9" ht="15.75" x14ac:dyDescent="0.25">
      <c r="A121" s="9" t="s">
        <v>124</v>
      </c>
      <c r="B121" s="11" t="s">
        <v>249</v>
      </c>
      <c r="C121" s="35" t="s">
        <v>472</v>
      </c>
      <c r="D121" s="23" t="s">
        <v>437</v>
      </c>
      <c r="E121" s="16"/>
      <c r="F121" s="12">
        <v>2002</v>
      </c>
      <c r="G121" s="78">
        <v>63</v>
      </c>
      <c r="H121" s="12">
        <v>1</v>
      </c>
      <c r="I121" s="5"/>
    </row>
    <row r="122" spans="1:9" ht="32.25" thickBot="1" x14ac:dyDescent="0.3">
      <c r="A122" s="9" t="s">
        <v>125</v>
      </c>
      <c r="B122" s="11" t="s">
        <v>250</v>
      </c>
      <c r="C122" s="35" t="s">
        <v>472</v>
      </c>
      <c r="D122" s="23" t="s">
        <v>438</v>
      </c>
      <c r="E122" s="26" t="s">
        <v>473</v>
      </c>
      <c r="F122" s="12">
        <v>2005</v>
      </c>
      <c r="G122" s="29">
        <v>65</v>
      </c>
      <c r="H122" s="12">
        <v>1</v>
      </c>
      <c r="I122" s="5"/>
    </row>
    <row r="123" spans="1:9" ht="15.75" x14ac:dyDescent="0.25">
      <c r="A123" s="36" t="s">
        <v>126</v>
      </c>
      <c r="B123" s="11" t="s">
        <v>251</v>
      </c>
      <c r="C123" s="35" t="s">
        <v>472</v>
      </c>
      <c r="D123" s="23" t="s">
        <v>439</v>
      </c>
      <c r="E123" s="26" t="s">
        <v>474</v>
      </c>
      <c r="F123" s="12">
        <v>2005</v>
      </c>
      <c r="G123" s="29">
        <f>80+53</f>
        <v>133</v>
      </c>
      <c r="H123" s="12">
        <v>1</v>
      </c>
      <c r="I123" s="5"/>
    </row>
    <row r="124" spans="1:9" ht="47.25" x14ac:dyDescent="0.25">
      <c r="A124" s="9" t="s">
        <v>127</v>
      </c>
      <c r="B124" s="11" t="s">
        <v>252</v>
      </c>
      <c r="C124" s="35" t="s">
        <v>475</v>
      </c>
      <c r="D124" s="26" t="s">
        <v>476</v>
      </c>
      <c r="E124" s="26"/>
      <c r="F124" s="12">
        <v>2001</v>
      </c>
      <c r="G124" s="29">
        <v>125</v>
      </c>
      <c r="H124" s="12">
        <v>1</v>
      </c>
      <c r="I124" s="28"/>
    </row>
    <row r="125" spans="1:9" ht="15.75" x14ac:dyDescent="0.25">
      <c r="A125" s="9" t="s">
        <v>128</v>
      </c>
      <c r="B125" s="12" t="s">
        <v>253</v>
      </c>
      <c r="C125" s="26" t="s">
        <v>478</v>
      </c>
      <c r="D125" s="26" t="s">
        <v>477</v>
      </c>
      <c r="E125" s="16"/>
      <c r="F125" s="12">
        <v>2002</v>
      </c>
      <c r="G125" s="78">
        <v>188</v>
      </c>
      <c r="H125" s="12">
        <v>1</v>
      </c>
      <c r="I125" s="28"/>
    </row>
    <row r="126" spans="1:9" ht="48" thickBot="1" x14ac:dyDescent="0.3">
      <c r="A126" s="9" t="s">
        <v>129</v>
      </c>
      <c r="B126" s="59" t="s">
        <v>525</v>
      </c>
      <c r="C126" s="60" t="s">
        <v>526</v>
      </c>
      <c r="D126" s="60" t="s">
        <v>527</v>
      </c>
      <c r="E126" s="60" t="s">
        <v>528</v>
      </c>
      <c r="F126" s="58"/>
      <c r="G126" s="79">
        <v>90</v>
      </c>
      <c r="H126" s="59">
        <v>1</v>
      </c>
      <c r="I126" s="61" t="s">
        <v>529</v>
      </c>
    </row>
    <row r="127" spans="1:9" ht="15.75" x14ac:dyDescent="0.25">
      <c r="A127" s="4"/>
      <c r="B127" s="4"/>
      <c r="C127" s="13"/>
      <c r="E127" s="17"/>
      <c r="F127" s="51" t="s">
        <v>32</v>
      </c>
      <c r="G127" s="52">
        <f>SUM(G2:G126)</f>
        <v>4440</v>
      </c>
      <c r="H127" s="53">
        <f>SUM(H2:H126)</f>
        <v>140</v>
      </c>
      <c r="I127" s="27">
        <f>G127/60</f>
        <v>74</v>
      </c>
    </row>
    <row r="128" spans="1:9" ht="19.5" x14ac:dyDescent="0.3">
      <c r="A128" s="80" t="s">
        <v>254</v>
      </c>
      <c r="B128" s="80"/>
      <c r="C128" s="80"/>
      <c r="D128" s="80"/>
      <c r="E128" s="80"/>
      <c r="F128" s="80"/>
      <c r="G128" s="80"/>
      <c r="H128" s="80"/>
      <c r="I128" s="80"/>
    </row>
    <row r="129" spans="6:9" ht="15.75" x14ac:dyDescent="0.25">
      <c r="F129" s="34">
        <f>I127-1</f>
        <v>73</v>
      </c>
      <c r="G129" s="33" t="s">
        <v>482</v>
      </c>
      <c r="H129" s="32">
        <f>(I127-37)*60</f>
        <v>2220</v>
      </c>
      <c r="I129" s="33" t="s">
        <v>483</v>
      </c>
    </row>
  </sheetData>
  <mergeCells count="1">
    <mergeCell ref="A128:I128"/>
  </mergeCells>
  <phoneticPr fontId="3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&amp;LMuzeum Vysočiny Třebíč,
příspěvková organizace&amp;C&amp;20D3_047-&amp;R&amp;G</oddHeader>
    <oddFooter>&amp;L&amp;"-,Tučné"Stav k: &amp;"-,Obyčejné"&amp;D&amp;RStrana &amp;"-,Tučné"&amp;P&amp;"-,Obyčejné" z &amp;"-,Tučné"&amp;N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4AF80-5F2D-40BF-A54F-386098127852}">
  <dimension ref="A1:N30"/>
  <sheetViews>
    <sheetView zoomScale="120" zoomScaleNormal="120" workbookViewId="0">
      <pane ySplit="1" topLeftCell="A2" activePane="bottomLeft" state="frozen"/>
      <selection pane="bottomLeft" activeCell="A2" sqref="A2:A27"/>
    </sheetView>
  </sheetViews>
  <sheetFormatPr defaultRowHeight="15" x14ac:dyDescent="0.25"/>
  <cols>
    <col min="1" max="1" width="5.7109375" bestFit="1" customWidth="1"/>
    <col min="2" max="2" width="11.140625" bestFit="1" customWidth="1"/>
    <col min="3" max="3" width="24.28515625" bestFit="1" customWidth="1"/>
    <col min="4" max="4" width="35.85546875" bestFit="1" customWidth="1"/>
    <col min="5" max="5" width="27.85546875" bestFit="1" customWidth="1"/>
    <col min="6" max="6" width="5.5703125" bestFit="1" customWidth="1"/>
    <col min="7" max="7" width="8" bestFit="1" customWidth="1"/>
    <col min="8" max="8" width="7.28515625" bestFit="1" customWidth="1"/>
    <col min="9" max="9" width="10.7109375" bestFit="1" customWidth="1"/>
  </cols>
  <sheetData>
    <row r="1" spans="1:9" ht="32.25" thickBot="1" x14ac:dyDescent="0.3">
      <c r="A1" s="74" t="s">
        <v>561</v>
      </c>
      <c r="B1" s="2" t="s">
        <v>33</v>
      </c>
      <c r="C1" s="10" t="s">
        <v>257</v>
      </c>
      <c r="D1" s="10" t="s">
        <v>255</v>
      </c>
      <c r="E1" s="10" t="s">
        <v>1</v>
      </c>
      <c r="F1" s="2" t="s">
        <v>259</v>
      </c>
      <c r="G1" s="10" t="s">
        <v>277</v>
      </c>
      <c r="H1" s="2" t="s">
        <v>34</v>
      </c>
      <c r="I1" s="3" t="s">
        <v>35</v>
      </c>
    </row>
    <row r="2" spans="1:9" ht="47.25" x14ac:dyDescent="0.25">
      <c r="A2" s="36" t="s">
        <v>2</v>
      </c>
      <c r="B2" s="37" t="s">
        <v>484</v>
      </c>
      <c r="C2" s="38" t="s">
        <v>425</v>
      </c>
      <c r="D2" s="48" t="s">
        <v>485</v>
      </c>
      <c r="E2" s="48" t="s">
        <v>486</v>
      </c>
      <c r="F2" s="41">
        <v>2011</v>
      </c>
      <c r="G2" s="42">
        <v>10</v>
      </c>
      <c r="H2" s="41">
        <v>1</v>
      </c>
      <c r="I2" s="43"/>
    </row>
    <row r="3" spans="1:9" ht="15.75" x14ac:dyDescent="0.25">
      <c r="A3" s="9" t="s">
        <v>3</v>
      </c>
      <c r="B3" s="11" t="s">
        <v>519</v>
      </c>
      <c r="C3" s="35" t="s">
        <v>422</v>
      </c>
      <c r="D3" s="56" t="s">
        <v>520</v>
      </c>
      <c r="E3" s="56" t="s">
        <v>521</v>
      </c>
      <c r="F3" s="12">
        <v>2008</v>
      </c>
      <c r="G3" s="29"/>
      <c r="H3" s="12">
        <v>1</v>
      </c>
      <c r="I3" s="5"/>
    </row>
    <row r="4" spans="1:9" ht="15.75" x14ac:dyDescent="0.25">
      <c r="A4" s="9" t="s">
        <v>4</v>
      </c>
      <c r="B4" s="11" t="s">
        <v>504</v>
      </c>
      <c r="C4" s="35"/>
      <c r="D4" s="49" t="s">
        <v>487</v>
      </c>
      <c r="E4" s="49" t="s">
        <v>488</v>
      </c>
      <c r="F4" s="12"/>
      <c r="G4" s="29"/>
      <c r="H4" s="12">
        <v>1</v>
      </c>
      <c r="I4" s="54" t="s">
        <v>489</v>
      </c>
    </row>
    <row r="5" spans="1:9" ht="15.75" x14ac:dyDescent="0.25">
      <c r="A5" s="9" t="s">
        <v>5</v>
      </c>
      <c r="B5" s="11" t="s">
        <v>505</v>
      </c>
      <c r="C5" s="35"/>
      <c r="D5" s="49" t="s">
        <v>490</v>
      </c>
      <c r="E5" s="49" t="s">
        <v>488</v>
      </c>
      <c r="F5" s="12"/>
      <c r="G5" s="29"/>
      <c r="H5" s="12">
        <v>1</v>
      </c>
      <c r="I5" s="55"/>
    </row>
    <row r="6" spans="1:9" ht="15.75" x14ac:dyDescent="0.25">
      <c r="A6" s="9" t="s">
        <v>6</v>
      </c>
      <c r="B6" s="11" t="s">
        <v>506</v>
      </c>
      <c r="C6" s="35"/>
      <c r="D6" s="49" t="s">
        <v>491</v>
      </c>
      <c r="E6" s="49" t="s">
        <v>492</v>
      </c>
      <c r="F6" s="12"/>
      <c r="G6" s="29"/>
      <c r="H6" s="12">
        <v>1</v>
      </c>
      <c r="I6" s="54" t="s">
        <v>493</v>
      </c>
    </row>
    <row r="7" spans="1:9" ht="15.75" x14ac:dyDescent="0.25">
      <c r="A7" s="9" t="s">
        <v>7</v>
      </c>
      <c r="B7" s="11" t="s">
        <v>507</v>
      </c>
      <c r="C7" s="35"/>
      <c r="D7" s="49" t="s">
        <v>494</v>
      </c>
      <c r="E7" s="49" t="s">
        <v>492</v>
      </c>
      <c r="F7" s="12"/>
      <c r="G7" s="29"/>
      <c r="H7" s="12">
        <v>1</v>
      </c>
      <c r="I7" s="54" t="s">
        <v>495</v>
      </c>
    </row>
    <row r="8" spans="1:9" ht="15.75" x14ac:dyDescent="0.25">
      <c r="A8" s="9" t="s">
        <v>8</v>
      </c>
      <c r="B8" s="11" t="s">
        <v>508</v>
      </c>
      <c r="C8" s="35"/>
      <c r="D8" s="49" t="s">
        <v>497</v>
      </c>
      <c r="E8" s="49" t="s">
        <v>492</v>
      </c>
      <c r="F8" s="12"/>
      <c r="G8" s="29"/>
      <c r="H8" s="12">
        <v>1</v>
      </c>
      <c r="I8" s="54" t="s">
        <v>496</v>
      </c>
    </row>
    <row r="9" spans="1:9" ht="15.75" x14ac:dyDescent="0.25">
      <c r="A9" s="9" t="s">
        <v>9</v>
      </c>
      <c r="B9" s="11" t="s">
        <v>509</v>
      </c>
      <c r="C9" s="35"/>
      <c r="D9" s="49" t="s">
        <v>498</v>
      </c>
      <c r="E9" s="49" t="s">
        <v>492</v>
      </c>
      <c r="F9" s="12"/>
      <c r="G9" s="29"/>
      <c r="H9" s="12">
        <v>1</v>
      </c>
      <c r="I9" s="54" t="s">
        <v>496</v>
      </c>
    </row>
    <row r="10" spans="1:9" ht="15.75" x14ac:dyDescent="0.25">
      <c r="A10" s="9" t="s">
        <v>10</v>
      </c>
      <c r="B10" s="11" t="s">
        <v>510</v>
      </c>
      <c r="C10" s="35"/>
      <c r="D10" s="49" t="s">
        <v>499</v>
      </c>
      <c r="E10" s="49" t="s">
        <v>492</v>
      </c>
      <c r="F10" s="12"/>
      <c r="G10" s="29"/>
      <c r="H10" s="12">
        <v>1</v>
      </c>
      <c r="I10" s="54" t="s">
        <v>496</v>
      </c>
    </row>
    <row r="11" spans="1:9" ht="15.75" x14ac:dyDescent="0.25">
      <c r="A11" s="9" t="s">
        <v>11</v>
      </c>
      <c r="B11" s="11" t="s">
        <v>511</v>
      </c>
      <c r="C11" s="35"/>
      <c r="D11" s="50" t="s">
        <v>518</v>
      </c>
      <c r="E11" s="49" t="s">
        <v>500</v>
      </c>
      <c r="F11" s="12"/>
      <c r="G11" s="29"/>
      <c r="H11" s="12">
        <v>1</v>
      </c>
      <c r="I11" s="5"/>
    </row>
    <row r="12" spans="1:9" ht="15.75" x14ac:dyDescent="0.25">
      <c r="A12" s="9" t="s">
        <v>12</v>
      </c>
      <c r="B12" s="11" t="s">
        <v>512</v>
      </c>
      <c r="C12" s="35"/>
      <c r="D12" s="49" t="s">
        <v>501</v>
      </c>
      <c r="E12" s="49" t="s">
        <v>500</v>
      </c>
      <c r="F12" s="12"/>
      <c r="G12" s="29"/>
      <c r="H12" s="12">
        <v>1</v>
      </c>
      <c r="I12" s="5"/>
    </row>
    <row r="13" spans="1:9" ht="15.75" x14ac:dyDescent="0.25">
      <c r="A13" s="9" t="s">
        <v>13</v>
      </c>
      <c r="B13" s="11" t="s">
        <v>513</v>
      </c>
      <c r="C13" s="35"/>
      <c r="D13" s="49" t="s">
        <v>502</v>
      </c>
      <c r="E13" s="49" t="s">
        <v>500</v>
      </c>
      <c r="F13" s="12"/>
      <c r="G13" s="29"/>
      <c r="H13" s="12">
        <v>1</v>
      </c>
      <c r="I13" s="5"/>
    </row>
    <row r="14" spans="1:9" ht="15.75" x14ac:dyDescent="0.25">
      <c r="A14" s="9" t="s">
        <v>14</v>
      </c>
      <c r="B14" s="11" t="s">
        <v>514</v>
      </c>
      <c r="C14" s="35"/>
      <c r="D14" s="49" t="s">
        <v>503</v>
      </c>
      <c r="E14" s="49" t="s">
        <v>500</v>
      </c>
      <c r="F14" s="12">
        <v>1970</v>
      </c>
      <c r="G14" s="29"/>
      <c r="H14" s="12">
        <v>1</v>
      </c>
      <c r="I14" s="5"/>
    </row>
    <row r="15" spans="1:9" ht="31.5" x14ac:dyDescent="0.25">
      <c r="A15" s="9" t="s">
        <v>15</v>
      </c>
      <c r="B15" s="11" t="s">
        <v>515</v>
      </c>
      <c r="C15" s="35"/>
      <c r="D15" s="57" t="s">
        <v>523</v>
      </c>
      <c r="E15" s="50" t="s">
        <v>500</v>
      </c>
      <c r="F15" s="12">
        <v>1971</v>
      </c>
      <c r="G15" s="29"/>
      <c r="H15" s="12">
        <v>1</v>
      </c>
      <c r="I15" s="5"/>
    </row>
    <row r="16" spans="1:9" ht="31.5" x14ac:dyDescent="0.25">
      <c r="A16" s="9" t="s">
        <v>16</v>
      </c>
      <c r="B16" s="11" t="s">
        <v>516</v>
      </c>
      <c r="C16" s="35"/>
      <c r="D16" s="57" t="s">
        <v>522</v>
      </c>
      <c r="E16" s="50" t="s">
        <v>500</v>
      </c>
      <c r="F16" s="12">
        <v>1970</v>
      </c>
      <c r="G16" s="29"/>
      <c r="H16" s="12">
        <v>1</v>
      </c>
      <c r="I16" s="5"/>
    </row>
    <row r="17" spans="1:14" ht="31.5" x14ac:dyDescent="0.25">
      <c r="A17" s="9" t="s">
        <v>17</v>
      </c>
      <c r="B17" s="11" t="s">
        <v>517</v>
      </c>
      <c r="C17" s="35"/>
      <c r="D17" s="57" t="s">
        <v>524</v>
      </c>
      <c r="E17" s="50" t="s">
        <v>500</v>
      </c>
      <c r="F17" s="12">
        <v>1970</v>
      </c>
      <c r="G17" s="29"/>
      <c r="H17" s="12">
        <v>1</v>
      </c>
      <c r="I17" s="5"/>
    </row>
    <row r="18" spans="1:14" ht="60" x14ac:dyDescent="0.25">
      <c r="A18" s="9" t="s">
        <v>18</v>
      </c>
      <c r="B18" s="73" t="s">
        <v>551</v>
      </c>
      <c r="C18" s="63" t="s">
        <v>531</v>
      </c>
      <c r="D18" s="62" t="s">
        <v>530</v>
      </c>
      <c r="E18" s="62" t="s">
        <v>546</v>
      </c>
      <c r="F18" s="12"/>
      <c r="G18" s="29"/>
      <c r="H18" s="12"/>
      <c r="I18" s="75" t="s">
        <v>547</v>
      </c>
      <c r="M18" s="64"/>
      <c r="N18" s="64"/>
    </row>
    <row r="19" spans="1:14" ht="75" x14ac:dyDescent="0.25">
      <c r="A19" s="9" t="s">
        <v>19</v>
      </c>
      <c r="B19" s="73" t="s">
        <v>552</v>
      </c>
      <c r="C19" s="63" t="s">
        <v>533</v>
      </c>
      <c r="D19" s="62" t="s">
        <v>532</v>
      </c>
      <c r="E19" s="62" t="s">
        <v>546</v>
      </c>
      <c r="F19" s="12"/>
      <c r="G19" s="29"/>
      <c r="H19" s="12"/>
      <c r="I19" s="75" t="s">
        <v>547</v>
      </c>
      <c r="M19" s="64"/>
      <c r="N19" s="64"/>
    </row>
    <row r="20" spans="1:14" ht="75" x14ac:dyDescent="0.25">
      <c r="A20" s="9" t="s">
        <v>20</v>
      </c>
      <c r="B20" s="73" t="s">
        <v>553</v>
      </c>
      <c r="C20" s="63" t="s">
        <v>535</v>
      </c>
      <c r="D20" s="62" t="s">
        <v>534</v>
      </c>
      <c r="E20" s="62" t="s">
        <v>546</v>
      </c>
      <c r="F20" s="12"/>
      <c r="G20" s="29"/>
      <c r="H20" s="12"/>
      <c r="I20" s="75" t="s">
        <v>547</v>
      </c>
      <c r="M20" s="64"/>
      <c r="N20" s="64"/>
    </row>
    <row r="21" spans="1:14" ht="75" x14ac:dyDescent="0.25">
      <c r="A21" s="9" t="s">
        <v>21</v>
      </c>
      <c r="B21" s="73" t="s">
        <v>554</v>
      </c>
      <c r="C21" s="63" t="s">
        <v>535</v>
      </c>
      <c r="D21" s="62" t="s">
        <v>536</v>
      </c>
      <c r="E21" s="62" t="s">
        <v>546</v>
      </c>
      <c r="F21" s="12"/>
      <c r="G21" s="29"/>
      <c r="H21" s="12"/>
      <c r="I21" s="75" t="s">
        <v>547</v>
      </c>
      <c r="M21" s="64"/>
      <c r="N21" s="64"/>
    </row>
    <row r="22" spans="1:14" ht="30" x14ac:dyDescent="0.25">
      <c r="A22" s="9" t="s">
        <v>22</v>
      </c>
      <c r="B22" s="73" t="s">
        <v>555</v>
      </c>
      <c r="C22" s="63" t="s">
        <v>538</v>
      </c>
      <c r="D22" s="62" t="s">
        <v>537</v>
      </c>
      <c r="E22" s="62" t="s">
        <v>546</v>
      </c>
      <c r="F22" s="12"/>
      <c r="G22" s="29"/>
      <c r="H22" s="12"/>
      <c r="I22" s="75" t="s">
        <v>548</v>
      </c>
      <c r="M22" s="64"/>
      <c r="N22" s="64"/>
    </row>
    <row r="23" spans="1:14" ht="45" x14ac:dyDescent="0.25">
      <c r="A23" s="9" t="s">
        <v>23</v>
      </c>
      <c r="B23" s="73" t="s">
        <v>556</v>
      </c>
      <c r="C23" s="63" t="s">
        <v>540</v>
      </c>
      <c r="D23" s="62" t="s">
        <v>539</v>
      </c>
      <c r="E23" s="62" t="s">
        <v>546</v>
      </c>
      <c r="F23" s="12"/>
      <c r="G23" s="29"/>
      <c r="H23" s="12"/>
      <c r="I23" s="75" t="s">
        <v>547</v>
      </c>
      <c r="M23" s="64"/>
      <c r="N23" s="64"/>
    </row>
    <row r="24" spans="1:14" ht="45" x14ac:dyDescent="0.25">
      <c r="A24" s="9" t="s">
        <v>24</v>
      </c>
      <c r="B24" s="73" t="s">
        <v>557</v>
      </c>
      <c r="C24" s="63" t="s">
        <v>540</v>
      </c>
      <c r="D24" s="62" t="s">
        <v>541</v>
      </c>
      <c r="E24" s="62" t="s">
        <v>546</v>
      </c>
      <c r="F24" s="12"/>
      <c r="G24" s="29"/>
      <c r="H24" s="12"/>
      <c r="I24" s="75" t="s">
        <v>548</v>
      </c>
      <c r="M24" s="64"/>
      <c r="N24" s="64"/>
    </row>
    <row r="25" spans="1:14" ht="45" x14ac:dyDescent="0.25">
      <c r="A25" s="9" t="s">
        <v>25</v>
      </c>
      <c r="B25" s="73" t="s">
        <v>558</v>
      </c>
      <c r="C25" s="63" t="s">
        <v>540</v>
      </c>
      <c r="D25" s="62" t="s">
        <v>542</v>
      </c>
      <c r="E25" s="62" t="s">
        <v>546</v>
      </c>
      <c r="F25" s="12"/>
      <c r="G25" s="29"/>
      <c r="H25" s="12"/>
      <c r="I25" s="75" t="s">
        <v>548</v>
      </c>
      <c r="M25" s="64"/>
      <c r="N25" s="64"/>
    </row>
    <row r="26" spans="1:14" ht="45" x14ac:dyDescent="0.25">
      <c r="A26" s="9" t="s">
        <v>26</v>
      </c>
      <c r="B26" s="73" t="s">
        <v>559</v>
      </c>
      <c r="C26" s="63" t="s">
        <v>544</v>
      </c>
      <c r="D26" s="62" t="s">
        <v>543</v>
      </c>
      <c r="E26" s="62" t="s">
        <v>492</v>
      </c>
      <c r="F26" s="12"/>
      <c r="G26" s="29"/>
      <c r="H26" s="12"/>
      <c r="I26" s="76" t="s">
        <v>549</v>
      </c>
      <c r="M26" s="64"/>
      <c r="N26" s="64"/>
    </row>
    <row r="27" spans="1:14" ht="45.75" thickBot="1" x14ac:dyDescent="0.3">
      <c r="A27" s="8" t="s">
        <v>27</v>
      </c>
      <c r="B27" s="73" t="s">
        <v>560</v>
      </c>
      <c r="C27" s="70" t="s">
        <v>544</v>
      </c>
      <c r="D27" s="71" t="s">
        <v>545</v>
      </c>
      <c r="E27" s="71" t="s">
        <v>492</v>
      </c>
      <c r="F27" s="6"/>
      <c r="G27" s="72"/>
      <c r="H27" s="6"/>
      <c r="I27" s="77" t="s">
        <v>550</v>
      </c>
      <c r="M27" s="64"/>
      <c r="N27" s="64"/>
    </row>
    <row r="28" spans="1:14" ht="19.5" x14ac:dyDescent="0.25">
      <c r="A28" s="81" t="s">
        <v>254</v>
      </c>
      <c r="B28" s="81"/>
      <c r="C28" s="81"/>
      <c r="D28" s="81"/>
      <c r="E28" s="81"/>
      <c r="F28" s="81"/>
      <c r="G28" s="81"/>
      <c r="H28" s="81"/>
      <c r="I28" s="81"/>
    </row>
    <row r="29" spans="1:14" ht="15.75" x14ac:dyDescent="0.25">
      <c r="A29" s="65"/>
      <c r="B29" s="66"/>
      <c r="C29" s="67"/>
      <c r="D29" s="68"/>
      <c r="E29" s="68"/>
      <c r="F29" s="4"/>
      <c r="G29" s="69"/>
      <c r="H29" s="4"/>
      <c r="I29" s="7"/>
    </row>
    <row r="30" spans="1:14" ht="15.75" x14ac:dyDescent="0.25">
      <c r="A30" s="65"/>
      <c r="B30" s="66"/>
      <c r="C30" s="67"/>
      <c r="D30" s="68"/>
      <c r="E30" s="68"/>
      <c r="F30" s="4"/>
      <c r="G30" s="69"/>
      <c r="H30" s="4"/>
      <c r="I30" s="7"/>
    </row>
  </sheetData>
  <mergeCells count="1">
    <mergeCell ref="A28:I28"/>
  </mergeCells>
  <phoneticPr fontId="3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88" orientation="landscape" r:id="rId1"/>
  <headerFooter>
    <oddHeader>&amp;LMuzeum Vysočiny Třebíč,
příspěvková organizace&amp;R&amp;G</oddHeader>
    <oddFooter>&amp;RStrana &amp;"-,Tučné"&amp;P&amp;"-,Obyčejné" z &amp;"-,Tučné"&amp;P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VHS</vt:lpstr>
      <vt:lpstr>Film - Audio</vt:lpstr>
      <vt:lpstr>VHS!Názvy_tisku</vt:lpstr>
    </vt:vector>
  </TitlesOfParts>
  <Company>Muzeum Vysočiny Třebíč, p.o.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archeolog</dc:creator>
  <cp:lastModifiedBy>Melicharová Zuzana</cp:lastModifiedBy>
  <cp:lastPrinted>2024-08-02T14:17:53Z</cp:lastPrinted>
  <dcterms:created xsi:type="dcterms:W3CDTF">2024-07-16T10:57:14Z</dcterms:created>
  <dcterms:modified xsi:type="dcterms:W3CDTF">2025-05-27T08:53:13Z</dcterms:modified>
</cp:coreProperties>
</file>